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backupFile="1" codeName="ThisWorkbook"/>
  <mc:AlternateContent xmlns:mc="http://schemas.openxmlformats.org/markup-compatibility/2006">
    <mc:Choice Requires="x15">
      <x15ac:absPath xmlns:x15ac="http://schemas.microsoft.com/office/spreadsheetml/2010/11/ac" url="R:\pls\Statistics\Public Library Statistics 1989 +\2010-20\2016-17\"/>
    </mc:Choice>
  </mc:AlternateContent>
  <xr:revisionPtr revIDLastSave="0" documentId="8_{51AC3B38-D966-4FB1-A8BF-0E8C2881CE5B}" xr6:coauthVersionLast="37" xr6:coauthVersionMax="37" xr10:uidLastSave="{00000000-0000-0000-0000-000000000000}"/>
  <bookViews>
    <workbookView xWindow="75" yWindow="45" windowWidth="12000" windowHeight="6120" tabRatio="598" xr2:uid="{00000000-000D-0000-FFFF-FFFF00000000}"/>
  </bookViews>
  <sheets>
    <sheet name="Summary-Exp &amp; Subsidy" sheetId="1" r:id="rId1"/>
    <sheet name="Expenditure &amp; Subsidy A-G" sheetId="2" r:id="rId2"/>
    <sheet name="Expenditure &amp; Subsidy G-Q" sheetId="3" r:id="rId3"/>
    <sheet name="Expenditure &amp; Subsidy R-Y" sheetId="4" r:id="rId4"/>
    <sheet name="p.5-Blank" sheetId="5" r:id="rId5"/>
    <sheet name="Voted Expenditure &amp; Subsidy A-G" sheetId="6" r:id="rId6"/>
    <sheet name="Voted Expenditure &amp; Subsidy G-Q" sheetId="7" r:id="rId7"/>
    <sheet name="Voted Expenditure &amp; Subsidy R-Y" sheetId="8" r:id="rId8"/>
    <sheet name="Summary - Exp &amp; Subsidy" sheetId="11" r:id="rId9"/>
    <sheet name="Exp &amp; Subsidy by Library A-L" sheetId="12" r:id="rId10"/>
    <sheet name="Exp &amp; Subsidy by Library L-Y" sheetId="13" r:id="rId11"/>
    <sheet name="Exp on Library Material A-L" sheetId="88" r:id="rId12"/>
    <sheet name="Exp on Library Material L-Y" sheetId="89" r:id="rId13"/>
    <sheet name="p.14-blank" sheetId="14" r:id="rId14"/>
    <sheet name="Circulation Total" sheetId="15" r:id="rId15"/>
    <sheet name="Circulation by Format A-L" sheetId="16" r:id="rId16"/>
    <sheet name="Circulation by Format L-Y" sheetId="17" r:id="rId17"/>
    <sheet name="Circulation by Category A-L" sheetId="18" r:id="rId18"/>
    <sheet name="Circulation by Category L-Y" sheetId="19" r:id="rId19"/>
    <sheet name=" Circulation of Non-Book A-L" sheetId="20" r:id="rId20"/>
    <sheet name="Circulation of Non-Book A-L(2)" sheetId="82" r:id="rId21"/>
    <sheet name="Circulation of Non-Book L-Y" sheetId="21" r:id="rId22"/>
    <sheet name="Circulation of Non-Book L-Y(2)" sheetId="83" r:id="rId23"/>
    <sheet name="Circ - Separate Collections A-L" sheetId="81" r:id="rId24"/>
    <sheet name="Circ - Separate Collections L-Y" sheetId="23" r:id="rId25"/>
    <sheet name="p.26-Blank" sheetId="93" r:id="rId26"/>
    <sheet name="Circulation by Council" sheetId="100" r:id="rId27"/>
    <sheet name="Total Stock A-L" sheetId="26" r:id="rId28"/>
    <sheet name="Total Stock L-Y" sheetId="27" r:id="rId29"/>
    <sheet name="Total Bookstock A-L" sheetId="28" r:id="rId30"/>
    <sheet name="Total Bookstock L-Y" sheetId="29" r:id="rId31"/>
    <sheet name="Total Non-Book A-L" sheetId="30" r:id="rId32"/>
    <sheet name=" Total Non-Book A-L (2)" sheetId="31" r:id="rId33"/>
    <sheet name="Total Non-Book L-Y" sheetId="32" r:id="rId34"/>
    <sheet name="Total Non-Book L-Y (2)" sheetId="33" r:id="rId35"/>
    <sheet name="Total Serials A-L" sheetId="34" r:id="rId36"/>
    <sheet name="Total Serials L-Y" sheetId="35" r:id="rId37"/>
    <sheet name="Separate Collections A-L" sheetId="36" r:id="rId38"/>
    <sheet name="Separate Collections L-Y" sheetId="37" r:id="rId39"/>
    <sheet name="Acquisitions &amp; Discards A-L" sheetId="38" r:id="rId40"/>
    <sheet name="Acquisitions &amp; Discards L-Y" sheetId="39" r:id="rId41"/>
    <sheet name="Registered Members A-L" sheetId="40" r:id="rId42"/>
    <sheet name="Registered Members L-Y" sheetId="41" r:id="rId43"/>
    <sheet name="p.44-Blank" sheetId="94" r:id="rId44"/>
    <sheet name="Non-Resident Members by Council" sheetId="101" r:id="rId45"/>
    <sheet name="Service Pts &amp; Hours Open A-L" sheetId="42" r:id="rId46"/>
    <sheet name="Service Pts &amp; Hours Open L-Y" sheetId="43" r:id="rId47"/>
    <sheet name=" Service Pts &amp; Hrs Open A-L (2)" sheetId="86" r:id="rId48"/>
    <sheet name=" Service Pts &amp; Hrs Open L-Y (2)" sheetId="87" r:id="rId49"/>
    <sheet name="Library Staff A-L" sheetId="44" r:id="rId50"/>
    <sheet name="Library Staff L-Y" sheetId="45" r:id="rId51"/>
    <sheet name="Regional &amp; Joint Lib Services" sheetId="46" r:id="rId52"/>
    <sheet name="Regional &amp; Joint Lib Services 2" sheetId="47" r:id="rId53"/>
    <sheet name="Summary of NSW Medians" sheetId="49" r:id="rId54"/>
    <sheet name="Population" sheetId="51" r:id="rId55"/>
    <sheet name="Total Expenditure" sheetId="52" r:id="rId56"/>
    <sheet name="Total Exp per capita" sheetId="53" r:id="rId57"/>
    <sheet name="Exp on Salaries per capita" sheetId="54" r:id="rId58"/>
    <sheet name="Exp on Lib Materail per capita" sheetId="55" r:id="rId59"/>
    <sheet name="Library Material" sheetId="56" r:id="rId60"/>
    <sheet name="Lib Material per capita" sheetId="57" r:id="rId61"/>
    <sheet name="Average Cost of Lib Material" sheetId="58" r:id="rId62"/>
    <sheet name="Age of Library Material" sheetId="59" r:id="rId63"/>
    <sheet name="Adult Fiction" sheetId="60" r:id="rId64"/>
    <sheet name="Adult Periodical Titles" sheetId="61" r:id="rId65"/>
    <sheet name="Acquisitions" sheetId="62" r:id="rId66"/>
    <sheet name="Acquisitions per capita" sheetId="63" r:id="rId67"/>
    <sheet name="Discards as % of Acquisitions" sheetId="64" r:id="rId68"/>
    <sheet name="Discards as % of Total Stock" sheetId="65" r:id="rId69"/>
    <sheet name="Circulation of Lib Materials" sheetId="66" r:id="rId70"/>
    <sheet name="Circulation per capita" sheetId="67" r:id="rId71"/>
    <sheet name="Turnover of Stock" sheetId="68" r:id="rId72"/>
    <sheet name="Circulation per Staff Member" sheetId="69" r:id="rId73"/>
    <sheet name="Total Staff" sheetId="70" r:id="rId74"/>
    <sheet name="Population per Staff Member" sheetId="71" r:id="rId75"/>
    <sheet name="Total Qualified Staff" sheetId="96" r:id="rId76"/>
    <sheet name="Population per Qualified Staff" sheetId="73" r:id="rId77"/>
    <sheet name="Document Delivery A-L" sheetId="74" r:id="rId78"/>
    <sheet name="Document Delivery L-Y" sheetId="75" r:id="rId79"/>
    <sheet name="Library Visits A-L" sheetId="76" r:id="rId80"/>
    <sheet name="Library Visits L-Y" sheetId="77" r:id="rId81"/>
    <sheet name="Internet Access A-L" sheetId="78" r:id="rId82"/>
    <sheet name="Internet Access L-Y" sheetId="79" r:id="rId83"/>
    <sheet name="Information &amp; Customer Req A-L" sheetId="84" r:id="rId84"/>
    <sheet name="Information &amp; Customer Req L-Y" sheetId="85" r:id="rId85"/>
    <sheet name="Library Programs A-L" sheetId="97" r:id="rId86"/>
    <sheet name="Library Programs L-Y" sheetId="98" r:id="rId87"/>
    <sheet name="Website Visits" sheetId="99" r:id="rId88"/>
  </sheets>
  <definedNames>
    <definedName name="_xlnm.Print_Area" localSheetId="17">'Circulation by Category A-L'!$A$1:$J$54</definedName>
    <definedName name="_xlnm.Print_Area" localSheetId="26">'Circulation by Council'!$A$1:$N$49</definedName>
    <definedName name="_xlnm.Print_Area" localSheetId="15">'Circulation by Format A-L'!$A$1:$E$50</definedName>
    <definedName name="_xlnm.Print_Area" localSheetId="14">'Circulation Total'!$A$1:$F$50</definedName>
    <definedName name="_xlnm.Print_Area" localSheetId="10">'Exp &amp; Subsidy by Library L-Y'!$A$1:$G$53</definedName>
    <definedName name="_xlnm.Print_Area" localSheetId="58">'Exp on Lib Materail per capita'!$A$1:$G$54</definedName>
    <definedName name="_xlnm.Print_Area" localSheetId="11">'Exp on Library Material A-L'!$A$1:$H$53</definedName>
    <definedName name="_xlnm.Print_Area" localSheetId="12">'Exp on Library Material L-Y'!$A$1:$H$52</definedName>
    <definedName name="_xlnm.Print_Area" localSheetId="57">'Exp on Salaries per capita'!$A$1:$F$54</definedName>
    <definedName name="_xlnm.Print_Area" localSheetId="3">'Expenditure &amp; Subsidy R-Y'!$A$1:$I$43</definedName>
    <definedName name="_xlnm.Print_Area" localSheetId="4">'p.5-Blank'!$A$1:$H$48</definedName>
    <definedName name="_xlnm.Print_Area" localSheetId="8">'Summary - Exp &amp; Subsidy'!$A$1:$G$46</definedName>
    <definedName name="_xlnm.Print_Area" localSheetId="29">'Total Bookstock A-L'!$A$1:$K$55</definedName>
    <definedName name="_xlnm.Print_Area" localSheetId="5">'Voted Expenditure &amp; Subsidy A-G'!$A$1:$J$55</definedName>
    <definedName name="_xlnm.Print_Area" localSheetId="7">'Voted Expenditure &amp; Subsidy R-Y'!$A$1:$J$41</definedName>
    <definedName name="_xlnm.Print_Titles" localSheetId="70">'Circulation per capita'!$1:$1</definedName>
    <definedName name="_xlnm.Print_Titles" localSheetId="67">'Discards as % of Acquisitions'!$1:$1</definedName>
    <definedName name="_xlnm.Print_Titles" localSheetId="11">'Exp on Library Material A-L'!$1:$1</definedName>
    <definedName name="_xlnm.Print_Titles" localSheetId="57">'Exp on Salaries per capita'!$1:$1</definedName>
    <definedName name="_xlnm.Print_Titles" localSheetId="2">'Expenditure &amp; Subsidy G-Q'!$1:$1</definedName>
    <definedName name="_xlnm.Print_Titles" localSheetId="0">'Summary-Exp &amp; Subsidy'!$1:$1</definedName>
    <definedName name="_xlnm.Print_Titles" localSheetId="30">'Total Bookstock L-Y'!$21:$23</definedName>
    <definedName name="_xlnm.Print_Titles" localSheetId="5">'Voted Expenditure &amp; Subsidy A-G'!$1:$1</definedName>
    <definedName name="_xlnm.Print_Titles" localSheetId="7">'Voted Expenditure &amp; Subsidy R-Y'!$1:$1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2" i="43" l="1"/>
  <c r="C51" i="43"/>
  <c r="C50" i="43"/>
  <c r="F5" i="43"/>
  <c r="F6" i="43"/>
  <c r="F7" i="43"/>
  <c r="F8" i="43"/>
  <c r="F9" i="43"/>
  <c r="F10" i="43"/>
  <c r="F11" i="43"/>
  <c r="F12" i="43"/>
  <c r="F13" i="43"/>
  <c r="F14" i="43"/>
  <c r="F15" i="43"/>
  <c r="F16" i="43"/>
  <c r="F17" i="43"/>
  <c r="F18" i="43"/>
  <c r="F19" i="43"/>
  <c r="F20" i="43"/>
  <c r="F21" i="43"/>
  <c r="F22" i="43"/>
  <c r="F23" i="43"/>
  <c r="F24" i="43"/>
  <c r="F25" i="43"/>
  <c r="F26" i="43"/>
  <c r="F27" i="43"/>
  <c r="F28" i="43"/>
  <c r="F29" i="43"/>
  <c r="F30" i="43"/>
  <c r="F31" i="43"/>
  <c r="F32" i="43"/>
  <c r="F33" i="43"/>
  <c r="F34" i="43"/>
  <c r="F35" i="43"/>
  <c r="F36" i="43"/>
  <c r="F37" i="43"/>
  <c r="F38" i="43"/>
  <c r="F39" i="43"/>
  <c r="F40" i="43"/>
  <c r="F41" i="43"/>
  <c r="F42" i="43"/>
  <c r="F43" i="43"/>
  <c r="F44" i="43"/>
  <c r="F45" i="43"/>
  <c r="F46" i="43"/>
  <c r="F4" i="43"/>
  <c r="F5" i="42"/>
  <c r="F6" i="42"/>
  <c r="F7" i="42"/>
  <c r="F8" i="42"/>
  <c r="F9" i="42"/>
  <c r="F10" i="42"/>
  <c r="F11" i="42"/>
  <c r="F12" i="42"/>
  <c r="F13" i="42"/>
  <c r="F14" i="42"/>
  <c r="F15" i="42"/>
  <c r="F16" i="42"/>
  <c r="F17" i="42"/>
  <c r="F18" i="42"/>
  <c r="F19" i="42"/>
  <c r="F20" i="42"/>
  <c r="F21" i="42"/>
  <c r="F22" i="42"/>
  <c r="F23" i="42"/>
  <c r="F24" i="42"/>
  <c r="F25" i="42"/>
  <c r="F26" i="42"/>
  <c r="F27" i="42"/>
  <c r="F28" i="42"/>
  <c r="F29" i="42"/>
  <c r="F30" i="42"/>
  <c r="F31" i="42"/>
  <c r="F32" i="42"/>
  <c r="F33" i="42"/>
  <c r="F34" i="42"/>
  <c r="F35" i="42"/>
  <c r="F36" i="42"/>
  <c r="F37" i="42"/>
  <c r="F38" i="42"/>
  <c r="F39" i="42"/>
  <c r="F40" i="42"/>
  <c r="F41" i="42"/>
  <c r="F42" i="42"/>
  <c r="F43" i="42"/>
  <c r="F44" i="42"/>
  <c r="F45" i="42"/>
  <c r="F46" i="42"/>
  <c r="F47" i="42"/>
  <c r="F48" i="42"/>
  <c r="F49" i="42"/>
  <c r="F50" i="42"/>
  <c r="F4" i="42"/>
  <c r="F49" i="54" l="1"/>
  <c r="B50" i="23" l="1"/>
  <c r="C50" i="23"/>
  <c r="D50" i="23"/>
  <c r="E50" i="23"/>
  <c r="F50" i="23"/>
  <c r="G50" i="23"/>
  <c r="H50" i="23"/>
  <c r="I50" i="23"/>
  <c r="F51" i="58" l="1"/>
  <c r="F50" i="58"/>
  <c r="F49" i="55" l="1"/>
  <c r="F48" i="55"/>
  <c r="F48" i="54"/>
  <c r="E52" i="43" l="1"/>
  <c r="E51" i="43"/>
  <c r="E50" i="43"/>
  <c r="D52" i="43"/>
  <c r="D51" i="43"/>
  <c r="D50" i="43"/>
  <c r="B52" i="43"/>
  <c r="B51" i="43"/>
  <c r="B50" i="43"/>
  <c r="F51" i="43"/>
  <c r="F52" i="43"/>
  <c r="F50" i="43" l="1"/>
  <c r="I52" i="41"/>
  <c r="H48" i="101"/>
  <c r="F48" i="53"/>
  <c r="F51" i="52"/>
  <c r="F50" i="52"/>
  <c r="F49" i="52"/>
  <c r="I43" i="8"/>
  <c r="H47" i="101" l="1"/>
  <c r="H46" i="101"/>
  <c r="M49" i="100" l="1"/>
  <c r="M48" i="100"/>
  <c r="M47" i="100"/>
  <c r="L48" i="100"/>
  <c r="L47" i="100"/>
  <c r="L49" i="100"/>
  <c r="N5" i="100"/>
  <c r="N6" i="100"/>
  <c r="N7" i="100"/>
  <c r="N8" i="100"/>
  <c r="N9" i="100"/>
  <c r="N10" i="100"/>
  <c r="N11" i="100"/>
  <c r="N12" i="100"/>
  <c r="N13" i="100"/>
  <c r="N14" i="100"/>
  <c r="N15" i="100"/>
  <c r="N16" i="100"/>
  <c r="N17" i="100"/>
  <c r="N18" i="100"/>
  <c r="N19" i="100"/>
  <c r="N20" i="100"/>
  <c r="N21" i="100"/>
  <c r="N22" i="100"/>
  <c r="N23" i="100"/>
  <c r="N24" i="100"/>
  <c r="N25" i="100"/>
  <c r="N26" i="100"/>
  <c r="N27" i="100"/>
  <c r="N28" i="100"/>
  <c r="N29" i="100"/>
  <c r="N30" i="100"/>
  <c r="N31" i="100"/>
  <c r="N32" i="100"/>
  <c r="N33" i="100"/>
  <c r="N34" i="100"/>
  <c r="N35" i="100"/>
  <c r="N36" i="100"/>
  <c r="N37" i="100"/>
  <c r="N38" i="100"/>
  <c r="N39" i="100"/>
  <c r="N40" i="100"/>
  <c r="N41" i="100"/>
  <c r="N42" i="100"/>
  <c r="N43" i="100"/>
  <c r="N44" i="100"/>
  <c r="N4" i="100"/>
  <c r="I5" i="100"/>
  <c r="I6" i="100"/>
  <c r="I7" i="100"/>
  <c r="I8" i="100"/>
  <c r="I9" i="100"/>
  <c r="I10" i="100"/>
  <c r="I11" i="100"/>
  <c r="I12" i="100"/>
  <c r="I13" i="100"/>
  <c r="I14" i="100"/>
  <c r="I15" i="100"/>
  <c r="I16" i="100"/>
  <c r="I17" i="100"/>
  <c r="I18" i="100"/>
  <c r="I19" i="100"/>
  <c r="I20" i="100"/>
  <c r="I21" i="100"/>
  <c r="I22" i="100"/>
  <c r="I23" i="100"/>
  <c r="I24" i="100"/>
  <c r="I25" i="100"/>
  <c r="I26" i="100"/>
  <c r="I27" i="100"/>
  <c r="I28" i="100"/>
  <c r="I29" i="100"/>
  <c r="I30" i="100"/>
  <c r="I31" i="100"/>
  <c r="I32" i="100"/>
  <c r="I33" i="100"/>
  <c r="I34" i="100"/>
  <c r="I35" i="100"/>
  <c r="I36" i="100"/>
  <c r="I37" i="100"/>
  <c r="I38" i="100"/>
  <c r="I39" i="100"/>
  <c r="I40" i="100"/>
  <c r="I41" i="100"/>
  <c r="I42" i="100"/>
  <c r="I43" i="100"/>
  <c r="I44" i="100"/>
  <c r="I45" i="100"/>
  <c r="I46" i="100"/>
  <c r="I4" i="100"/>
  <c r="D5" i="100"/>
  <c r="D6" i="100"/>
  <c r="D7" i="100"/>
  <c r="D8" i="100"/>
  <c r="D9" i="100"/>
  <c r="D10" i="100"/>
  <c r="D11" i="100"/>
  <c r="D12" i="100"/>
  <c r="D13" i="100"/>
  <c r="D14" i="100"/>
  <c r="D15" i="100"/>
  <c r="D16" i="100"/>
  <c r="D17" i="100"/>
  <c r="D18" i="100"/>
  <c r="D19" i="100"/>
  <c r="D20" i="100"/>
  <c r="D21" i="100"/>
  <c r="D22" i="100"/>
  <c r="D23" i="100"/>
  <c r="D24" i="100"/>
  <c r="D25" i="100"/>
  <c r="D26" i="100"/>
  <c r="D27" i="100"/>
  <c r="D28" i="100"/>
  <c r="D29" i="100"/>
  <c r="D30" i="100"/>
  <c r="D31" i="100"/>
  <c r="D32" i="100"/>
  <c r="D33" i="100"/>
  <c r="D34" i="100"/>
  <c r="D35" i="100"/>
  <c r="D36" i="100"/>
  <c r="D37" i="100"/>
  <c r="D38" i="100"/>
  <c r="D39" i="100"/>
  <c r="D40" i="100"/>
  <c r="D41" i="100"/>
  <c r="D42" i="100"/>
  <c r="D43" i="100"/>
  <c r="D44" i="100"/>
  <c r="D45" i="100"/>
  <c r="D46" i="100"/>
  <c r="D4" i="100"/>
  <c r="F11" i="13"/>
  <c r="D11" i="13"/>
  <c r="D50" i="79" l="1"/>
  <c r="G49" i="73" l="1"/>
  <c r="G48" i="73"/>
  <c r="G51" i="96"/>
  <c r="G50" i="96"/>
  <c r="G49" i="96"/>
  <c r="F49" i="71" l="1"/>
  <c r="F48" i="71"/>
  <c r="G50" i="70"/>
  <c r="G49" i="70"/>
  <c r="G48" i="70"/>
  <c r="G49" i="69"/>
  <c r="G48" i="69"/>
  <c r="F51" i="68"/>
  <c r="F50" i="68"/>
  <c r="G49" i="67"/>
  <c r="G48" i="67"/>
  <c r="G49" i="66"/>
  <c r="G48" i="66"/>
  <c r="G47" i="66"/>
  <c r="G50" i="65"/>
  <c r="G49" i="65"/>
  <c r="G50" i="64"/>
  <c r="G49" i="64"/>
  <c r="G50" i="63" l="1"/>
  <c r="G49" i="63"/>
  <c r="G50" i="62"/>
  <c r="G49" i="62"/>
  <c r="G48" i="62"/>
  <c r="G48" i="61"/>
  <c r="G50" i="61"/>
  <c r="G49" i="61"/>
  <c r="G50" i="60"/>
  <c r="G49" i="60"/>
  <c r="G59" i="59"/>
  <c r="G58" i="59"/>
  <c r="F59" i="59"/>
  <c r="F58" i="59"/>
  <c r="F49" i="57"/>
  <c r="F48" i="57"/>
  <c r="G51" i="51"/>
  <c r="G50" i="51"/>
  <c r="G49" i="51"/>
  <c r="C51" i="98" l="1"/>
  <c r="C50" i="98"/>
  <c r="C49" i="98"/>
  <c r="B51" i="98"/>
  <c r="B50" i="98"/>
  <c r="B49" i="98"/>
  <c r="B49" i="85"/>
  <c r="C49" i="85"/>
  <c r="F50" i="56"/>
  <c r="F49" i="56"/>
  <c r="F48" i="56"/>
  <c r="C50" i="75"/>
  <c r="C49" i="75"/>
  <c r="C48" i="75"/>
  <c r="B50" i="75"/>
  <c r="B49" i="75"/>
  <c r="B48" i="75"/>
  <c r="G50" i="45" l="1"/>
  <c r="G49" i="45"/>
  <c r="G48" i="45"/>
  <c r="H50" i="45"/>
  <c r="H49" i="45"/>
  <c r="H48" i="45"/>
  <c r="F50" i="45"/>
  <c r="F49" i="45"/>
  <c r="F48" i="45"/>
  <c r="E50" i="45"/>
  <c r="E49" i="45"/>
  <c r="E48" i="45"/>
  <c r="D50" i="45"/>
  <c r="D49" i="45"/>
  <c r="D48" i="45"/>
  <c r="C50" i="45"/>
  <c r="C49" i="45"/>
  <c r="C48" i="45"/>
  <c r="B50" i="45"/>
  <c r="B49" i="45"/>
  <c r="B48" i="45"/>
  <c r="G50" i="87"/>
  <c r="G49" i="87"/>
  <c r="G48" i="87"/>
  <c r="F50" i="87"/>
  <c r="F49" i="87"/>
  <c r="F48" i="87"/>
  <c r="E50" i="87"/>
  <c r="E49" i="87"/>
  <c r="E48" i="87"/>
  <c r="D50" i="87"/>
  <c r="D49" i="87"/>
  <c r="D48" i="87"/>
  <c r="C50" i="87"/>
  <c r="C49" i="87"/>
  <c r="C48" i="87"/>
  <c r="B50" i="87"/>
  <c r="B49" i="87"/>
  <c r="B48" i="87"/>
  <c r="H5" i="87"/>
  <c r="H7" i="87"/>
  <c r="H12" i="87"/>
  <c r="H13" i="87"/>
  <c r="H14" i="87"/>
  <c r="H18" i="87"/>
  <c r="H19" i="87"/>
  <c r="H20" i="87"/>
  <c r="H21" i="87"/>
  <c r="H23" i="87"/>
  <c r="H24" i="87"/>
  <c r="H25" i="87"/>
  <c r="H30" i="87"/>
  <c r="H33" i="87"/>
  <c r="H34" i="87"/>
  <c r="H35" i="87"/>
  <c r="H39" i="87"/>
  <c r="H41" i="87"/>
  <c r="H46" i="87"/>
  <c r="H4" i="87"/>
  <c r="H7" i="86"/>
  <c r="H13" i="86"/>
  <c r="H15" i="86"/>
  <c r="H19" i="86"/>
  <c r="H20" i="86"/>
  <c r="H21" i="86"/>
  <c r="H23" i="86"/>
  <c r="H24" i="86"/>
  <c r="H26" i="86"/>
  <c r="H27" i="86"/>
  <c r="H31" i="86"/>
  <c r="H33" i="86"/>
  <c r="H35" i="86"/>
  <c r="H36" i="86"/>
  <c r="H37" i="86"/>
  <c r="H41" i="86"/>
  <c r="H42" i="86"/>
  <c r="H43" i="86"/>
  <c r="H44" i="86"/>
  <c r="H46" i="86"/>
  <c r="H47" i="86"/>
  <c r="H49" i="86"/>
  <c r="H50" i="86"/>
  <c r="I51" i="41"/>
  <c r="I50" i="41"/>
  <c r="H52" i="41"/>
  <c r="H51" i="41"/>
  <c r="H50" i="41"/>
  <c r="G52" i="41"/>
  <c r="G51" i="41"/>
  <c r="G50" i="41"/>
  <c r="F52" i="41"/>
  <c r="F51" i="41"/>
  <c r="F50" i="41"/>
  <c r="E52" i="41"/>
  <c r="E51" i="41"/>
  <c r="E50" i="41"/>
  <c r="D52" i="41"/>
  <c r="D51" i="41"/>
  <c r="D50" i="41"/>
  <c r="C52" i="41"/>
  <c r="C51" i="41"/>
  <c r="C50" i="41"/>
  <c r="B52" i="41"/>
  <c r="B51" i="41"/>
  <c r="B50" i="41"/>
  <c r="E50" i="39"/>
  <c r="E49" i="39"/>
  <c r="E48" i="39"/>
  <c r="D50" i="39"/>
  <c r="D49" i="39"/>
  <c r="D48" i="39"/>
  <c r="C50" i="39"/>
  <c r="C49" i="39"/>
  <c r="C48" i="39"/>
  <c r="B50" i="39"/>
  <c r="B49" i="39"/>
  <c r="B48" i="39"/>
  <c r="J53" i="37"/>
  <c r="J52" i="37"/>
  <c r="J51" i="37"/>
  <c r="I53" i="37"/>
  <c r="I52" i="37"/>
  <c r="I51" i="37"/>
  <c r="H53" i="37"/>
  <c r="H52" i="37"/>
  <c r="H51" i="37"/>
  <c r="G53" i="37"/>
  <c r="G52" i="37"/>
  <c r="G51" i="37"/>
  <c r="F53" i="37"/>
  <c r="F52" i="37"/>
  <c r="F51" i="37"/>
  <c r="E53" i="37"/>
  <c r="E52" i="37"/>
  <c r="E51" i="37"/>
  <c r="D53" i="37"/>
  <c r="D52" i="37"/>
  <c r="D51" i="37"/>
  <c r="C53" i="37"/>
  <c r="C52" i="37"/>
  <c r="C51" i="37"/>
  <c r="B53" i="37"/>
  <c r="B52" i="37"/>
  <c r="B51" i="37"/>
  <c r="H53" i="35"/>
  <c r="H52" i="35"/>
  <c r="H51" i="35"/>
  <c r="G53" i="35"/>
  <c r="G52" i="35"/>
  <c r="G51" i="35"/>
  <c r="F53" i="35"/>
  <c r="F52" i="35"/>
  <c r="F51" i="35"/>
  <c r="E53" i="35"/>
  <c r="E52" i="35"/>
  <c r="E51" i="35"/>
  <c r="D53" i="35"/>
  <c r="D52" i="35"/>
  <c r="D51" i="35"/>
  <c r="C53" i="35"/>
  <c r="C52" i="35"/>
  <c r="C51" i="35"/>
  <c r="B53" i="35"/>
  <c r="B52" i="35"/>
  <c r="B51" i="35"/>
  <c r="G52" i="33"/>
  <c r="G51" i="33"/>
  <c r="G50" i="33"/>
  <c r="F52" i="33"/>
  <c r="F51" i="33"/>
  <c r="F50" i="33"/>
  <c r="E52" i="33"/>
  <c r="E51" i="33"/>
  <c r="E50" i="33"/>
  <c r="D52" i="33"/>
  <c r="D51" i="33"/>
  <c r="D50" i="33"/>
  <c r="C52" i="33"/>
  <c r="C51" i="33"/>
  <c r="C50" i="33"/>
  <c r="B52" i="33"/>
  <c r="B51" i="33"/>
  <c r="B50" i="33"/>
  <c r="G50" i="32"/>
  <c r="G49" i="32"/>
  <c r="G48" i="32"/>
  <c r="F50" i="32"/>
  <c r="F49" i="32"/>
  <c r="F48" i="32"/>
  <c r="E50" i="32"/>
  <c r="E49" i="32"/>
  <c r="E48" i="32"/>
  <c r="D50" i="32"/>
  <c r="D49" i="32"/>
  <c r="D48" i="32"/>
  <c r="C50" i="32"/>
  <c r="C49" i="32"/>
  <c r="C48" i="32"/>
  <c r="B50" i="32"/>
  <c r="B49" i="32"/>
  <c r="B48" i="32"/>
  <c r="K53" i="29"/>
  <c r="K52" i="29"/>
  <c r="K51" i="29"/>
  <c r="J53" i="29"/>
  <c r="J52" i="29"/>
  <c r="J51" i="29"/>
  <c r="I53" i="29"/>
  <c r="I52" i="29"/>
  <c r="I51" i="29"/>
  <c r="H53" i="29"/>
  <c r="H52" i="29"/>
  <c r="H51" i="29"/>
  <c r="G53" i="29"/>
  <c r="G52" i="29"/>
  <c r="G51" i="29"/>
  <c r="F53" i="29"/>
  <c r="F52" i="29"/>
  <c r="F51" i="29"/>
  <c r="E53" i="29"/>
  <c r="E52" i="29"/>
  <c r="E51" i="29"/>
  <c r="D53" i="29"/>
  <c r="D52" i="29"/>
  <c r="D51" i="29"/>
  <c r="C53" i="29"/>
  <c r="C52" i="29"/>
  <c r="C51" i="29"/>
  <c r="B53" i="29"/>
  <c r="B52" i="29"/>
  <c r="B51" i="29"/>
  <c r="H50" i="87" l="1"/>
  <c r="H49" i="87"/>
  <c r="H48" i="87"/>
  <c r="D50" i="27"/>
  <c r="D49" i="27"/>
  <c r="D48" i="27"/>
  <c r="C50" i="27"/>
  <c r="C49" i="27"/>
  <c r="C48" i="27"/>
  <c r="B50" i="27"/>
  <c r="B49" i="27"/>
  <c r="B48" i="27"/>
  <c r="I52" i="23" l="1"/>
  <c r="I51" i="23"/>
  <c r="H52" i="23"/>
  <c r="H51" i="23"/>
  <c r="G52" i="23"/>
  <c r="G51" i="23"/>
  <c r="F52" i="23"/>
  <c r="F51" i="23"/>
  <c r="E52" i="23"/>
  <c r="E51" i="23"/>
  <c r="D52" i="23"/>
  <c r="D51" i="23"/>
  <c r="C52" i="23"/>
  <c r="C51" i="23"/>
  <c r="B52" i="23"/>
  <c r="B51" i="23"/>
  <c r="G51" i="83"/>
  <c r="G50" i="83"/>
  <c r="G49" i="83"/>
  <c r="F51" i="83"/>
  <c r="F50" i="83"/>
  <c r="F49" i="83"/>
  <c r="E51" i="83"/>
  <c r="E50" i="83"/>
  <c r="E49" i="83"/>
  <c r="D51" i="83"/>
  <c r="D50" i="83"/>
  <c r="D49" i="83"/>
  <c r="C51" i="83"/>
  <c r="C50" i="83"/>
  <c r="C49" i="83"/>
  <c r="B51" i="83"/>
  <c r="B50" i="83"/>
  <c r="B49" i="83"/>
  <c r="F51" i="21"/>
  <c r="F50" i="21"/>
  <c r="F49" i="21"/>
  <c r="E51" i="21"/>
  <c r="E50" i="21"/>
  <c r="E49" i="21"/>
  <c r="D51" i="21"/>
  <c r="D50" i="21"/>
  <c r="D49" i="21"/>
  <c r="C51" i="21"/>
  <c r="C50" i="21"/>
  <c r="C49" i="21"/>
  <c r="B51" i="21"/>
  <c r="B50" i="21"/>
  <c r="B49" i="21"/>
  <c r="J50" i="19"/>
  <c r="J49" i="19"/>
  <c r="J48" i="19"/>
  <c r="I50" i="19"/>
  <c r="I49" i="19"/>
  <c r="I48" i="19"/>
  <c r="H50" i="19"/>
  <c r="H49" i="19"/>
  <c r="H48" i="19"/>
  <c r="G50" i="19"/>
  <c r="G49" i="19"/>
  <c r="G48" i="19"/>
  <c r="F50" i="19"/>
  <c r="F49" i="19"/>
  <c r="F48" i="19"/>
  <c r="E50" i="19"/>
  <c r="E49" i="19"/>
  <c r="E48" i="19"/>
  <c r="D50" i="19"/>
  <c r="D49" i="19"/>
  <c r="D48" i="19"/>
  <c r="C50" i="19"/>
  <c r="C49" i="19"/>
  <c r="C48" i="19"/>
  <c r="B50" i="19"/>
  <c r="B49" i="19"/>
  <c r="B48" i="19"/>
  <c r="E50" i="17"/>
  <c r="E49" i="17"/>
  <c r="E48" i="17"/>
  <c r="D50" i="17"/>
  <c r="D49" i="17"/>
  <c r="D48" i="17"/>
  <c r="C50" i="17"/>
  <c r="C49" i="17"/>
  <c r="C48" i="17"/>
  <c r="B50" i="17"/>
  <c r="B49" i="17"/>
  <c r="B48" i="17"/>
  <c r="D49" i="79"/>
  <c r="D48" i="79"/>
  <c r="C50" i="79"/>
  <c r="C49" i="79"/>
  <c r="C48" i="79"/>
  <c r="B50" i="79"/>
  <c r="B49" i="79"/>
  <c r="B48" i="79"/>
  <c r="E50" i="99" l="1"/>
  <c r="E49" i="99"/>
  <c r="E48" i="99"/>
  <c r="E50" i="15"/>
  <c r="E49" i="15"/>
  <c r="E48" i="15"/>
  <c r="D52" i="77"/>
  <c r="D51" i="77"/>
  <c r="D50" i="77"/>
  <c r="C52" i="77"/>
  <c r="C51" i="77"/>
  <c r="C50" i="77"/>
  <c r="B52" i="77"/>
  <c r="B51" i="77"/>
  <c r="B50" i="77"/>
  <c r="H10" i="89" l="1"/>
  <c r="C24" i="46" l="1"/>
  <c r="B24" i="46"/>
  <c r="C45" i="47"/>
  <c r="B45" i="47"/>
  <c r="C44" i="47"/>
  <c r="B44" i="47"/>
  <c r="C40" i="47"/>
  <c r="B40" i="47"/>
  <c r="C39" i="47"/>
  <c r="B39" i="47"/>
  <c r="C38" i="47"/>
  <c r="B38" i="47"/>
  <c r="C37" i="47"/>
  <c r="B37" i="47"/>
  <c r="C36" i="47"/>
  <c r="B36" i="47"/>
  <c r="C33" i="47"/>
  <c r="B33" i="47"/>
  <c r="C32" i="47"/>
  <c r="B32" i="47"/>
  <c r="C31" i="47"/>
  <c r="B31" i="47"/>
  <c r="C30" i="47"/>
  <c r="B30" i="47"/>
  <c r="C29" i="47"/>
  <c r="B29" i="47"/>
  <c r="C27" i="47"/>
  <c r="B27" i="47"/>
  <c r="C26" i="47"/>
  <c r="B26" i="47"/>
  <c r="C25" i="47"/>
  <c r="B25" i="47"/>
  <c r="C24" i="47"/>
  <c r="B24" i="47"/>
  <c r="C20" i="47"/>
  <c r="B20" i="47"/>
  <c r="C19" i="47"/>
  <c r="B19" i="47"/>
  <c r="C15" i="47"/>
  <c r="B15" i="47"/>
  <c r="C14" i="47"/>
  <c r="B14" i="47"/>
  <c r="C13" i="47"/>
  <c r="B13" i="47"/>
  <c r="C12" i="47"/>
  <c r="B12" i="47"/>
  <c r="C8" i="47"/>
  <c r="B8" i="47"/>
  <c r="C7" i="47"/>
  <c r="B7" i="47"/>
  <c r="C6" i="47"/>
  <c r="B6" i="47"/>
  <c r="C5" i="47"/>
  <c r="B5" i="47"/>
  <c r="C50" i="46"/>
  <c r="B50" i="46"/>
  <c r="C49" i="46"/>
  <c r="B49" i="46"/>
  <c r="C48" i="46"/>
  <c r="B48" i="46"/>
  <c r="C44" i="46"/>
  <c r="B44" i="46"/>
  <c r="C43" i="46"/>
  <c r="B43" i="46"/>
  <c r="C42" i="46"/>
  <c r="B42" i="46"/>
  <c r="C38" i="46"/>
  <c r="B38" i="46"/>
  <c r="C37" i="46"/>
  <c r="B37" i="46"/>
  <c r="C33" i="46"/>
  <c r="B33" i="46"/>
  <c r="C32" i="46"/>
  <c r="B32" i="46"/>
  <c r="C31" i="46"/>
  <c r="B31" i="46"/>
  <c r="C30" i="46"/>
  <c r="B30" i="46"/>
  <c r="C29" i="46"/>
  <c r="B29" i="46"/>
  <c r="C25" i="46"/>
  <c r="B25" i="46"/>
  <c r="C23" i="46"/>
  <c r="B23" i="46"/>
  <c r="C22" i="46"/>
  <c r="B22" i="46"/>
  <c r="C21" i="46"/>
  <c r="B21" i="46"/>
  <c r="C20" i="46"/>
  <c r="B20" i="46"/>
  <c r="C15" i="46"/>
  <c r="B15" i="46"/>
  <c r="C11" i="46"/>
  <c r="C10" i="46"/>
  <c r="C9" i="46"/>
  <c r="B11" i="46"/>
  <c r="B10" i="46"/>
  <c r="B9" i="46"/>
  <c r="E37" i="7" l="1"/>
  <c r="E9" i="4" l="1"/>
  <c r="E41" i="13" l="1"/>
  <c r="E26" i="13"/>
  <c r="E27" i="13"/>
  <c r="E25" i="13"/>
  <c r="E24" i="13"/>
  <c r="E15" i="13"/>
  <c r="E13" i="13"/>
  <c r="J40" i="6"/>
  <c r="E6" i="13"/>
  <c r="E27" i="12"/>
  <c r="E25" i="12"/>
  <c r="E24" i="12"/>
  <c r="E12" i="12"/>
  <c r="E47" i="13"/>
  <c r="E46" i="13"/>
  <c r="E45" i="13"/>
  <c r="E44" i="13"/>
  <c r="E43" i="13"/>
  <c r="E42" i="13"/>
  <c r="E40" i="13"/>
  <c r="E39" i="13"/>
  <c r="E38" i="13"/>
  <c r="E37" i="13"/>
  <c r="E36" i="13"/>
  <c r="E35" i="13" l="1"/>
  <c r="E34" i="13"/>
  <c r="E33" i="13"/>
  <c r="E32" i="13"/>
  <c r="E31" i="13"/>
  <c r="E30" i="13"/>
  <c r="E29" i="13"/>
  <c r="E28" i="13"/>
  <c r="E23" i="13"/>
  <c r="E22" i="13"/>
  <c r="E21" i="13"/>
  <c r="E20" i="13"/>
  <c r="E19" i="13"/>
  <c r="E18" i="13"/>
  <c r="E17" i="13"/>
  <c r="E16" i="13"/>
  <c r="E14" i="13"/>
  <c r="E12" i="13"/>
  <c r="E10" i="13"/>
  <c r="E9" i="13"/>
  <c r="E8" i="13"/>
  <c r="E7" i="13"/>
  <c r="E5" i="13"/>
  <c r="E51" i="12"/>
  <c r="E50" i="12"/>
  <c r="E49" i="12"/>
  <c r="E48" i="12"/>
  <c r="E47" i="12"/>
  <c r="E46" i="12"/>
  <c r="E45" i="12"/>
  <c r="E44" i="12"/>
  <c r="E43" i="12"/>
  <c r="E42" i="12"/>
  <c r="E41" i="12"/>
  <c r="E40" i="12"/>
  <c r="E39" i="12"/>
  <c r="E38" i="12"/>
  <c r="E37" i="12"/>
  <c r="E36" i="12"/>
  <c r="E35" i="12"/>
  <c r="E34" i="12"/>
  <c r="E33" i="12"/>
  <c r="E32" i="12"/>
  <c r="E31" i="12"/>
  <c r="E30" i="12"/>
  <c r="E29" i="12"/>
  <c r="E28" i="12"/>
  <c r="E26" i="12"/>
  <c r="E22" i="12"/>
  <c r="E21" i="12"/>
  <c r="E20" i="12"/>
  <c r="E19" i="12"/>
  <c r="E18" i="12"/>
  <c r="E17" i="12"/>
  <c r="E16" i="12"/>
  <c r="E15" i="12"/>
  <c r="E14" i="12"/>
  <c r="E13" i="12"/>
  <c r="E11" i="12"/>
  <c r="E10" i="12"/>
  <c r="E9" i="12"/>
  <c r="E8" i="12"/>
  <c r="E7" i="12" l="1"/>
  <c r="E6" i="12"/>
  <c r="E5" i="12"/>
  <c r="I46" i="8"/>
  <c r="I45" i="8"/>
  <c r="I44" i="8"/>
  <c r="H46" i="8"/>
  <c r="H45" i="8"/>
  <c r="H44" i="8"/>
  <c r="H43" i="8"/>
  <c r="F46" i="8"/>
  <c r="F45" i="8"/>
  <c r="F44" i="8"/>
  <c r="F43" i="8"/>
  <c r="E46" i="8"/>
  <c r="E45" i="8"/>
  <c r="E44" i="8"/>
  <c r="E43" i="8"/>
  <c r="C46" i="8"/>
  <c r="F11" i="1" s="1"/>
  <c r="C45" i="8"/>
  <c r="F10" i="1" s="1"/>
  <c r="C44" i="8"/>
  <c r="F9" i="1" s="1"/>
  <c r="C43" i="8"/>
  <c r="F8" i="1" s="1"/>
  <c r="B46" i="8"/>
  <c r="B45" i="8"/>
  <c r="B44" i="8"/>
  <c r="B43" i="8"/>
  <c r="I48" i="4"/>
  <c r="E11" i="1" s="1"/>
  <c r="I47" i="4"/>
  <c r="E10" i="1" s="1"/>
  <c r="I46" i="4"/>
  <c r="E9" i="1" s="1"/>
  <c r="I45" i="4"/>
  <c r="E8" i="1" s="1"/>
  <c r="F48" i="4"/>
  <c r="F47" i="4"/>
  <c r="F46" i="4"/>
  <c r="F45" i="4"/>
  <c r="D48" i="4"/>
  <c r="D47" i="4"/>
  <c r="D46" i="4"/>
  <c r="D45" i="4"/>
  <c r="C48" i="4"/>
  <c r="B11" i="1" s="1"/>
  <c r="C47" i="4"/>
  <c r="B10" i="1" s="1"/>
  <c r="C46" i="4"/>
  <c r="B9" i="1" s="1"/>
  <c r="C45" i="4"/>
  <c r="B8" i="1" s="1"/>
  <c r="B41" i="13"/>
  <c r="F41" i="13" s="1"/>
  <c r="B26" i="13"/>
  <c r="F26" i="13" s="1"/>
  <c r="B27" i="13"/>
  <c r="F27" i="13" s="1"/>
  <c r="B25" i="13"/>
  <c r="F25" i="13" s="1"/>
  <c r="B24" i="13"/>
  <c r="F24" i="13" s="1"/>
  <c r="B15" i="13"/>
  <c r="F15" i="13" s="1"/>
  <c r="B13" i="13"/>
  <c r="F13" i="13" s="1"/>
  <c r="B6" i="13"/>
  <c r="B27" i="12"/>
  <c r="F27" i="12" s="1"/>
  <c r="B25" i="12"/>
  <c r="F25" i="12" s="1"/>
  <c r="B24" i="12"/>
  <c r="F24" i="12" s="1"/>
  <c r="F23" i="12"/>
  <c r="B12" i="12"/>
  <c r="F12" i="12" s="1"/>
  <c r="F8" i="13"/>
  <c r="F5" i="13"/>
  <c r="F41" i="12"/>
  <c r="F49" i="12"/>
  <c r="B47" i="13"/>
  <c r="F47" i="13" s="1"/>
  <c r="B46" i="13"/>
  <c r="F46" i="13" s="1"/>
  <c r="B45" i="13"/>
  <c r="F45" i="13" s="1"/>
  <c r="B44" i="13"/>
  <c r="F44" i="13" s="1"/>
  <c r="B43" i="13"/>
  <c r="F43" i="13" s="1"/>
  <c r="B42" i="13"/>
  <c r="F42" i="13" s="1"/>
  <c r="B40" i="13"/>
  <c r="F40" i="13" s="1"/>
  <c r="B39" i="13"/>
  <c r="F39" i="13" s="1"/>
  <c r="B38" i="13"/>
  <c r="F38" i="13" s="1"/>
  <c r="B37" i="13"/>
  <c r="F37" i="13" s="1"/>
  <c r="B36" i="13"/>
  <c r="F36" i="13" s="1"/>
  <c r="B35" i="13"/>
  <c r="F35" i="13" s="1"/>
  <c r="B34" i="13"/>
  <c r="F34" i="13" s="1"/>
  <c r="B33" i="13"/>
  <c r="F33" i="13" s="1"/>
  <c r="B32" i="13"/>
  <c r="F32" i="13" s="1"/>
  <c r="B31" i="13"/>
  <c r="F31" i="13" s="1"/>
  <c r="B30" i="13"/>
  <c r="F30" i="13" s="1"/>
  <c r="B29" i="13"/>
  <c r="F29" i="13" s="1"/>
  <c r="B28" i="13"/>
  <c r="F28" i="13" s="1"/>
  <c r="B23" i="13"/>
  <c r="F23" i="13" s="1"/>
  <c r="B22" i="13"/>
  <c r="F22" i="13" s="1"/>
  <c r="B21" i="13"/>
  <c r="F21" i="13" s="1"/>
  <c r="B20" i="13"/>
  <c r="F20" i="13" s="1"/>
  <c r="B19" i="13"/>
  <c r="F19" i="13" s="1"/>
  <c r="B18" i="13"/>
  <c r="F18" i="13" s="1"/>
  <c r="B17" i="13"/>
  <c r="F17" i="13" s="1"/>
  <c r="B16" i="13"/>
  <c r="F16" i="13" s="1"/>
  <c r="B14" i="13"/>
  <c r="F14" i="13" s="1"/>
  <c r="B12" i="13"/>
  <c r="F12" i="13" s="1"/>
  <c r="B10" i="13"/>
  <c r="F10" i="13" s="1"/>
  <c r="B9" i="13"/>
  <c r="F9" i="13" s="1"/>
  <c r="B8" i="13"/>
  <c r="B7" i="13"/>
  <c r="F7" i="13" s="1"/>
  <c r="B5" i="13"/>
  <c r="B51" i="12"/>
  <c r="F51" i="12" s="1"/>
  <c r="B50" i="12"/>
  <c r="F50" i="12" s="1"/>
  <c r="B49" i="12"/>
  <c r="B48" i="12"/>
  <c r="F48" i="12" s="1"/>
  <c r="B47" i="12"/>
  <c r="F47" i="12" s="1"/>
  <c r="B46" i="12"/>
  <c r="F46" i="12" s="1"/>
  <c r="B45" i="12"/>
  <c r="F45" i="12" s="1"/>
  <c r="B44" i="12"/>
  <c r="F44" i="12" s="1"/>
  <c r="B43" i="12"/>
  <c r="F43" i="12" s="1"/>
  <c r="B42" i="12"/>
  <c r="F42" i="12" s="1"/>
  <c r="B41" i="12"/>
  <c r="B40" i="12"/>
  <c r="F40" i="12" s="1"/>
  <c r="B39" i="12"/>
  <c r="F39" i="12" s="1"/>
  <c r="B38" i="12"/>
  <c r="F38" i="12" s="1"/>
  <c r="B37" i="12"/>
  <c r="F37" i="12" s="1"/>
  <c r="B36" i="12"/>
  <c r="F36" i="12" s="1"/>
  <c r="B35" i="12"/>
  <c r="F35" i="12" s="1"/>
  <c r="B34" i="12"/>
  <c r="F34" i="12" s="1"/>
  <c r="B33" i="12"/>
  <c r="F33" i="12" s="1"/>
  <c r="B32" i="12"/>
  <c r="F32" i="12" s="1"/>
  <c r="B31" i="12"/>
  <c r="F31" i="12" s="1"/>
  <c r="B30" i="12"/>
  <c r="F30" i="12" s="1"/>
  <c r="B29" i="12"/>
  <c r="F29" i="12" s="1"/>
  <c r="B28" i="12"/>
  <c r="F28" i="12" s="1"/>
  <c r="B26" i="12"/>
  <c r="F26" i="12" s="1"/>
  <c r="B22" i="12"/>
  <c r="F22" i="12" s="1"/>
  <c r="B21" i="12"/>
  <c r="F21" i="12" s="1"/>
  <c r="B20" i="12"/>
  <c r="F20" i="12" s="1"/>
  <c r="B19" i="12"/>
  <c r="F19" i="12" s="1"/>
  <c r="B18" i="12"/>
  <c r="F18" i="12" s="1"/>
  <c r="B17" i="12"/>
  <c r="F17" i="12" s="1"/>
  <c r="B16" i="12"/>
  <c r="F16" i="12" s="1"/>
  <c r="B15" i="12"/>
  <c r="F15" i="12" s="1"/>
  <c r="B14" i="12"/>
  <c r="F14" i="12" s="1"/>
  <c r="B13" i="12"/>
  <c r="F13" i="12" s="1"/>
  <c r="B11" i="12"/>
  <c r="F11" i="12" s="1"/>
  <c r="B10" i="12"/>
  <c r="F10" i="12" s="1"/>
  <c r="B9" i="12"/>
  <c r="F9" i="12" s="1"/>
  <c r="B8" i="12"/>
  <c r="F8" i="12" s="1"/>
  <c r="B7" i="12"/>
  <c r="F7" i="12" s="1"/>
  <c r="B6" i="12"/>
  <c r="F6" i="12" s="1"/>
  <c r="B5" i="12"/>
  <c r="F5" i="12" s="1"/>
  <c r="G52" i="89"/>
  <c r="G51" i="89"/>
  <c r="G50" i="89"/>
  <c r="F52" i="89"/>
  <c r="F51" i="89"/>
  <c r="F50" i="89"/>
  <c r="E52" i="89"/>
  <c r="E51" i="89"/>
  <c r="E50" i="89"/>
  <c r="D52" i="89"/>
  <c r="D51" i="89"/>
  <c r="D50" i="89"/>
  <c r="C52" i="89"/>
  <c r="C51" i="89"/>
  <c r="C50" i="89"/>
  <c r="B52" i="89"/>
  <c r="B51" i="89"/>
  <c r="B50" i="89"/>
  <c r="H5" i="89"/>
  <c r="H6" i="89"/>
  <c r="H7" i="89"/>
  <c r="H8" i="89"/>
  <c r="H9" i="89"/>
  <c r="H11" i="89"/>
  <c r="H12" i="89"/>
  <c r="H13" i="89"/>
  <c r="H14" i="89"/>
  <c r="H15" i="89"/>
  <c r="H16" i="89"/>
  <c r="H17" i="89"/>
  <c r="H18" i="89"/>
  <c r="H19" i="89"/>
  <c r="H20" i="89"/>
  <c r="H21" i="89"/>
  <c r="H22" i="89"/>
  <c r="H23" i="89"/>
  <c r="H24" i="89"/>
  <c r="H26" i="89"/>
  <c r="H27" i="89"/>
  <c r="H28" i="89"/>
  <c r="H29" i="89"/>
  <c r="H30" i="89"/>
  <c r="H31" i="89"/>
  <c r="H32" i="89"/>
  <c r="H33" i="89"/>
  <c r="H34" i="89"/>
  <c r="H35" i="89"/>
  <c r="H36" i="89"/>
  <c r="H37" i="89"/>
  <c r="H38" i="89"/>
  <c r="H39" i="89"/>
  <c r="H40" i="89"/>
  <c r="H41" i="89"/>
  <c r="H42" i="89"/>
  <c r="H43" i="89"/>
  <c r="H44" i="89"/>
  <c r="H45" i="89"/>
  <c r="H46" i="89"/>
  <c r="H4" i="89"/>
  <c r="H5" i="88"/>
  <c r="H6" i="88"/>
  <c r="H7" i="88"/>
  <c r="H8" i="88"/>
  <c r="H9" i="88"/>
  <c r="H10" i="88"/>
  <c r="H11" i="88"/>
  <c r="H12" i="88"/>
  <c r="H13" i="88"/>
  <c r="H14" i="88"/>
  <c r="H15" i="88"/>
  <c r="H16" i="88"/>
  <c r="H17" i="88"/>
  <c r="H18" i="88"/>
  <c r="H19" i="88"/>
  <c r="H20" i="88"/>
  <c r="H21" i="88"/>
  <c r="H22" i="88"/>
  <c r="H23" i="88"/>
  <c r="H24" i="88"/>
  <c r="H25" i="88"/>
  <c r="H26" i="88"/>
  <c r="H27" i="88"/>
  <c r="H28" i="88"/>
  <c r="H29" i="88"/>
  <c r="H30" i="88"/>
  <c r="H31" i="88"/>
  <c r="H32" i="88"/>
  <c r="H33" i="88"/>
  <c r="H34" i="88"/>
  <c r="H35" i="88"/>
  <c r="H36" i="88"/>
  <c r="H37" i="88"/>
  <c r="H38" i="88"/>
  <c r="H39" i="88"/>
  <c r="H40" i="88"/>
  <c r="H41" i="88"/>
  <c r="H42" i="88"/>
  <c r="H43" i="88"/>
  <c r="H44" i="88"/>
  <c r="H45" i="88"/>
  <c r="H46" i="88"/>
  <c r="H47" i="88"/>
  <c r="H48" i="88"/>
  <c r="H49" i="88"/>
  <c r="H50" i="88"/>
  <c r="H4" i="88"/>
  <c r="E6" i="4"/>
  <c r="E7" i="4"/>
  <c r="E8" i="4"/>
  <c r="E10" i="4"/>
  <c r="E11" i="4"/>
  <c r="E12" i="4"/>
  <c r="E13" i="4"/>
  <c r="E14" i="4"/>
  <c r="E15" i="4"/>
  <c r="E16" i="4"/>
  <c r="E17" i="4"/>
  <c r="E18" i="4"/>
  <c r="E19" i="4"/>
  <c r="E20" i="4"/>
  <c r="E21" i="4"/>
  <c r="E22" i="4"/>
  <c r="E23" i="4"/>
  <c r="E24" i="4"/>
  <c r="E25" i="4"/>
  <c r="E26" i="4"/>
  <c r="E27" i="4"/>
  <c r="E28" i="4"/>
  <c r="E29" i="4"/>
  <c r="E30" i="4"/>
  <c r="E31" i="4"/>
  <c r="E32" i="4"/>
  <c r="E33" i="4"/>
  <c r="E34" i="4"/>
  <c r="E35" i="4"/>
  <c r="E36" i="4"/>
  <c r="E5" i="4"/>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7" i="3"/>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7" i="2"/>
  <c r="E49" i="13" l="1"/>
  <c r="E51" i="13"/>
  <c r="E50" i="13"/>
  <c r="E48" i="4"/>
  <c r="B51" i="13"/>
  <c r="E46" i="4"/>
  <c r="E47" i="4"/>
  <c r="F6" i="13"/>
  <c r="F49" i="13" s="1"/>
  <c r="B49" i="13"/>
  <c r="B50" i="13"/>
  <c r="H52" i="89"/>
  <c r="H50" i="89"/>
  <c r="H51" i="89"/>
  <c r="I39" i="8"/>
  <c r="H39" i="8"/>
  <c r="F39" i="8"/>
  <c r="E39" i="8"/>
  <c r="C39" i="8"/>
  <c r="B39" i="8"/>
  <c r="I42" i="4"/>
  <c r="E7" i="1" s="1"/>
  <c r="F42" i="4"/>
  <c r="D42" i="4"/>
  <c r="F50" i="13" l="1"/>
  <c r="F7" i="1"/>
  <c r="D43" i="8"/>
  <c r="C42" i="4"/>
  <c r="B7" i="1" s="1"/>
  <c r="E45" i="4" l="1"/>
  <c r="J7" i="8"/>
  <c r="J8" i="8"/>
  <c r="J9" i="8"/>
  <c r="G28" i="13" s="1"/>
  <c r="J10" i="8"/>
  <c r="G29" i="13" s="1"/>
  <c r="J11" i="8"/>
  <c r="G30" i="13" s="1"/>
  <c r="J12" i="8"/>
  <c r="G31" i="13" s="1"/>
  <c r="J13" i="8"/>
  <c r="J14" i="8"/>
  <c r="G32" i="13" s="1"/>
  <c r="J15" i="8"/>
  <c r="G33" i="13" s="1"/>
  <c r="J16" i="8"/>
  <c r="G34" i="13" s="1"/>
  <c r="J17" i="8"/>
  <c r="J18" i="8"/>
  <c r="J19" i="8"/>
  <c r="G35" i="13" s="1"/>
  <c r="J20" i="8"/>
  <c r="J21" i="8"/>
  <c r="G37" i="13" s="1"/>
  <c r="J22" i="8"/>
  <c r="G38" i="13" s="1"/>
  <c r="J23" i="8"/>
  <c r="J24" i="8"/>
  <c r="J25" i="8"/>
  <c r="J26" i="8"/>
  <c r="J27" i="8"/>
  <c r="J28" i="8"/>
  <c r="J29" i="8"/>
  <c r="G39" i="13" s="1"/>
  <c r="J30" i="8"/>
  <c r="G36" i="12" s="1"/>
  <c r="J31" i="8"/>
  <c r="G40" i="13" s="1"/>
  <c r="J32" i="8"/>
  <c r="G42" i="13" s="1"/>
  <c r="J33" i="8"/>
  <c r="G43" i="13" s="1"/>
  <c r="J34" i="8"/>
  <c r="G44" i="13" s="1"/>
  <c r="J35" i="8"/>
  <c r="G45" i="13" s="1"/>
  <c r="J36" i="8"/>
  <c r="G46" i="13" s="1"/>
  <c r="J37" i="8"/>
  <c r="G47" i="13" s="1"/>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K7" i="7"/>
  <c r="K8" i="7"/>
  <c r="G38" i="12" s="1"/>
  <c r="K9" i="7"/>
  <c r="K10" i="7"/>
  <c r="G39" i="12" s="1"/>
  <c r="K11" i="7"/>
  <c r="G40" i="12" s="1"/>
  <c r="K12" i="7"/>
  <c r="G41" i="12" s="1"/>
  <c r="K13" i="7"/>
  <c r="K14" i="7"/>
  <c r="G42" i="12" s="1"/>
  <c r="K15" i="7"/>
  <c r="G43" i="12" s="1"/>
  <c r="K16" i="7"/>
  <c r="K17" i="7"/>
  <c r="G44" i="12" s="1"/>
  <c r="K18" i="7"/>
  <c r="G45" i="12" s="1"/>
  <c r="K19" i="7"/>
  <c r="G46" i="12" s="1"/>
  <c r="K20" i="7"/>
  <c r="G25" i="13" s="1"/>
  <c r="K21" i="7"/>
  <c r="G47" i="12" s="1"/>
  <c r="K22" i="7"/>
  <c r="G48" i="12" s="1"/>
  <c r="K23" i="7"/>
  <c r="G49" i="12" s="1"/>
  <c r="K24" i="7"/>
  <c r="G50" i="12" s="1"/>
  <c r="K25" i="7"/>
  <c r="K26" i="7"/>
  <c r="G51" i="12" s="1"/>
  <c r="K27" i="7"/>
  <c r="G5" i="13" s="1"/>
  <c r="K28" i="7"/>
  <c r="K29" i="7"/>
  <c r="K30" i="7"/>
  <c r="G7" i="13" s="1"/>
  <c r="K31" i="7"/>
  <c r="G8" i="13" s="1"/>
  <c r="K32" i="7"/>
  <c r="G9" i="13" s="1"/>
  <c r="K33" i="7"/>
  <c r="K34" i="7"/>
  <c r="G10" i="13" s="1"/>
  <c r="K35" i="7"/>
  <c r="K36" i="7"/>
  <c r="K37" i="7"/>
  <c r="G36" i="13" s="1"/>
  <c r="K38" i="7"/>
  <c r="G12" i="13" s="1"/>
  <c r="K39" i="7"/>
  <c r="K40" i="7"/>
  <c r="K41" i="7"/>
  <c r="K42" i="7"/>
  <c r="K43" i="7"/>
  <c r="G14" i="13" s="1"/>
  <c r="K44" i="7"/>
  <c r="G16" i="13" s="1"/>
  <c r="K45" i="7"/>
  <c r="G17" i="13" s="1"/>
  <c r="K46" i="7"/>
  <c r="K47" i="7"/>
  <c r="G18" i="13" s="1"/>
  <c r="K48" i="7"/>
  <c r="G19" i="13" s="1"/>
  <c r="K49" i="7"/>
  <c r="G20" i="13" s="1"/>
  <c r="K50" i="7"/>
  <c r="G21" i="13" s="1"/>
  <c r="K51" i="7"/>
  <c r="K52" i="7"/>
  <c r="G22" i="13" s="1"/>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8" i="7"/>
  <c r="E39" i="7"/>
  <c r="E40" i="7"/>
  <c r="E41" i="7"/>
  <c r="E42" i="7"/>
  <c r="E43" i="7"/>
  <c r="E44" i="7"/>
  <c r="E45" i="7"/>
  <c r="E46" i="7"/>
  <c r="E47" i="7"/>
  <c r="E48" i="7"/>
  <c r="E49" i="7"/>
  <c r="E50" i="7"/>
  <c r="E51" i="7"/>
  <c r="E52" i="7"/>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J6" i="6"/>
  <c r="G6" i="12" s="1"/>
  <c r="J7" i="6"/>
  <c r="J8" i="6"/>
  <c r="G7" i="12" s="1"/>
  <c r="J9" i="6"/>
  <c r="G8" i="12" s="1"/>
  <c r="J10" i="6"/>
  <c r="G9" i="12" s="1"/>
  <c r="J11" i="6"/>
  <c r="G10" i="12" s="1"/>
  <c r="J12" i="6"/>
  <c r="J13" i="6"/>
  <c r="G11" i="12" s="1"/>
  <c r="J14" i="6"/>
  <c r="G13" i="12" s="1"/>
  <c r="J15" i="6"/>
  <c r="J16" i="6"/>
  <c r="J17" i="6"/>
  <c r="G14" i="12" s="1"/>
  <c r="J18" i="6"/>
  <c r="J19" i="6"/>
  <c r="G15" i="12" s="1"/>
  <c r="J20" i="6"/>
  <c r="J21" i="6"/>
  <c r="G16" i="12" s="1"/>
  <c r="J22" i="6"/>
  <c r="G17" i="12" s="1"/>
  <c r="J23" i="6"/>
  <c r="J24" i="6"/>
  <c r="J25" i="6"/>
  <c r="G18" i="12" s="1"/>
  <c r="J26" i="6"/>
  <c r="G19" i="12" s="1"/>
  <c r="J27" i="6"/>
  <c r="G20" i="12" s="1"/>
  <c r="J28" i="6"/>
  <c r="G21" i="12" s="1"/>
  <c r="J29" i="6"/>
  <c r="J30" i="6"/>
  <c r="G22" i="12" s="1"/>
  <c r="J31" i="6"/>
  <c r="G26" i="12" s="1"/>
  <c r="J32" i="6"/>
  <c r="J33" i="6"/>
  <c r="G28" i="12" s="1"/>
  <c r="J34" i="6"/>
  <c r="G29" i="12" s="1"/>
  <c r="J35" i="6"/>
  <c r="J36" i="6"/>
  <c r="J37" i="6"/>
  <c r="J38" i="6"/>
  <c r="J39" i="6"/>
  <c r="G30" i="12" s="1"/>
  <c r="J41" i="6"/>
  <c r="G13" i="13" s="1"/>
  <c r="J42" i="6"/>
  <c r="J43" i="6"/>
  <c r="G31" i="12" s="1"/>
  <c r="J44" i="6"/>
  <c r="G32" i="12" s="1"/>
  <c r="J45" i="6"/>
  <c r="J46" i="6"/>
  <c r="J47" i="6"/>
  <c r="G33" i="12" s="1"/>
  <c r="J48" i="6"/>
  <c r="J49" i="6"/>
  <c r="G34" i="12" s="1"/>
  <c r="J50" i="6"/>
  <c r="G35" i="12" s="1"/>
  <c r="J51" i="6"/>
  <c r="J52" i="6"/>
  <c r="G6" i="4"/>
  <c r="H6" i="4" s="1"/>
  <c r="G7" i="4"/>
  <c r="H7" i="4" s="1"/>
  <c r="G8" i="4"/>
  <c r="G9" i="4"/>
  <c r="G10" i="4"/>
  <c r="G11" i="4"/>
  <c r="G12" i="4"/>
  <c r="H12" i="4" s="1"/>
  <c r="G13" i="4"/>
  <c r="G14" i="4"/>
  <c r="G15" i="4"/>
  <c r="G16" i="4"/>
  <c r="H16" i="4" s="1"/>
  <c r="G17" i="4"/>
  <c r="H17" i="4" s="1"/>
  <c r="G18" i="4"/>
  <c r="G19" i="4"/>
  <c r="H19" i="4" s="1"/>
  <c r="G20" i="4"/>
  <c r="G21" i="4"/>
  <c r="G22" i="4"/>
  <c r="H22" i="4" s="1"/>
  <c r="G23" i="4"/>
  <c r="H23" i="4" s="1"/>
  <c r="G24" i="4"/>
  <c r="H24" i="4" s="1"/>
  <c r="G25" i="4"/>
  <c r="H25" i="4" s="1"/>
  <c r="G26" i="4"/>
  <c r="H26" i="4" s="1"/>
  <c r="G27" i="4"/>
  <c r="H27" i="4" s="1"/>
  <c r="G28" i="4"/>
  <c r="G29" i="4"/>
  <c r="G30" i="4"/>
  <c r="G31" i="4"/>
  <c r="G32" i="4"/>
  <c r="G33" i="4"/>
  <c r="G34" i="4"/>
  <c r="G35" i="4"/>
  <c r="G36" i="4"/>
  <c r="G5" i="4"/>
  <c r="G8" i="3"/>
  <c r="G9" i="3"/>
  <c r="G10" i="3"/>
  <c r="H10" i="3" s="1"/>
  <c r="G11" i="3"/>
  <c r="G12" i="3"/>
  <c r="G13" i="3"/>
  <c r="G14" i="3"/>
  <c r="G15" i="3"/>
  <c r="G16" i="3"/>
  <c r="G17" i="3"/>
  <c r="H17" i="3" s="1"/>
  <c r="G18" i="3"/>
  <c r="G19" i="3"/>
  <c r="G20" i="3"/>
  <c r="G21" i="3"/>
  <c r="G22" i="3"/>
  <c r="G23" i="3"/>
  <c r="G24" i="3"/>
  <c r="G25" i="3"/>
  <c r="G26" i="3"/>
  <c r="H26" i="3" s="1"/>
  <c r="G27" i="3"/>
  <c r="G28" i="3"/>
  <c r="G29" i="3"/>
  <c r="H29" i="3" s="1"/>
  <c r="G30" i="3"/>
  <c r="H30" i="3" s="1"/>
  <c r="G31" i="3"/>
  <c r="G32" i="3"/>
  <c r="G33" i="3"/>
  <c r="G34" i="3"/>
  <c r="H34" i="3" s="1"/>
  <c r="G35" i="3"/>
  <c r="G36" i="3"/>
  <c r="H36" i="3" s="1"/>
  <c r="G37" i="3"/>
  <c r="H37" i="3" s="1"/>
  <c r="G38" i="3"/>
  <c r="G39" i="3"/>
  <c r="G40" i="3"/>
  <c r="H40" i="3" s="1"/>
  <c r="G41" i="3"/>
  <c r="H41" i="3" s="1"/>
  <c r="G42" i="3"/>
  <c r="H42" i="3" s="1"/>
  <c r="G43" i="3"/>
  <c r="G44" i="3"/>
  <c r="G45" i="3"/>
  <c r="G46" i="3"/>
  <c r="G47" i="3"/>
  <c r="H47" i="3" s="1"/>
  <c r="G48" i="3"/>
  <c r="G49" i="3"/>
  <c r="G50" i="3"/>
  <c r="G51" i="3"/>
  <c r="G52" i="3"/>
  <c r="H52" i="3" s="1"/>
  <c r="G53" i="3"/>
  <c r="G8" i="2"/>
  <c r="G9" i="2"/>
  <c r="G10" i="2"/>
  <c r="G11" i="2"/>
  <c r="G12" i="2"/>
  <c r="G13" i="2"/>
  <c r="G14" i="2"/>
  <c r="H14" i="2" s="1"/>
  <c r="G15" i="2"/>
  <c r="G16" i="2"/>
  <c r="G17" i="2"/>
  <c r="G18" i="2"/>
  <c r="G19" i="2"/>
  <c r="G20" i="2"/>
  <c r="G21" i="2"/>
  <c r="G22" i="2"/>
  <c r="G23" i="2"/>
  <c r="G24" i="2"/>
  <c r="G25" i="2"/>
  <c r="H25" i="2" s="1"/>
  <c r="G26" i="2"/>
  <c r="H26" i="2" s="1"/>
  <c r="G27" i="2"/>
  <c r="G28" i="2"/>
  <c r="G29" i="2"/>
  <c r="G30" i="2"/>
  <c r="G31" i="2"/>
  <c r="H31" i="2" s="1"/>
  <c r="G32" i="2"/>
  <c r="G33" i="2"/>
  <c r="G34" i="2"/>
  <c r="G35" i="2"/>
  <c r="G36" i="2"/>
  <c r="G37" i="2"/>
  <c r="H37" i="2" s="1"/>
  <c r="G38" i="2"/>
  <c r="H38" i="2" s="1"/>
  <c r="G39" i="2"/>
  <c r="H39" i="2" s="1"/>
  <c r="G40" i="2"/>
  <c r="H40" i="2" s="1"/>
  <c r="G41" i="2"/>
  <c r="G42" i="2"/>
  <c r="G43" i="2"/>
  <c r="G44" i="2"/>
  <c r="G45" i="2"/>
  <c r="G46" i="2"/>
  <c r="G47" i="2"/>
  <c r="H47" i="2" s="1"/>
  <c r="G48" i="2"/>
  <c r="H48" i="2" s="1"/>
  <c r="G49" i="2"/>
  <c r="G50" i="2"/>
  <c r="H50" i="2" s="1"/>
  <c r="G51" i="2"/>
  <c r="G52" i="2"/>
  <c r="G53" i="2"/>
  <c r="H53" i="2" s="1"/>
  <c r="G54" i="2"/>
  <c r="G27" i="12" l="1"/>
  <c r="H43" i="3"/>
  <c r="C13" i="13"/>
  <c r="G12" i="12"/>
  <c r="G41" i="13"/>
  <c r="G24" i="13"/>
  <c r="G25" i="12"/>
  <c r="G24" i="12"/>
  <c r="G26" i="13"/>
  <c r="G27" i="13"/>
  <c r="G15" i="13"/>
  <c r="G6" i="13"/>
  <c r="C40" i="13"/>
  <c r="D40" i="13" s="1"/>
  <c r="H30" i="4"/>
  <c r="C33" i="13"/>
  <c r="D33" i="13" s="1"/>
  <c r="H14" i="4"/>
  <c r="H33" i="4"/>
  <c r="C44" i="13"/>
  <c r="D44" i="13" s="1"/>
  <c r="C29" i="13"/>
  <c r="D29" i="13" s="1"/>
  <c r="H9" i="4"/>
  <c r="C43" i="13"/>
  <c r="D43" i="13" s="1"/>
  <c r="H32" i="4"/>
  <c r="H8" i="4"/>
  <c r="C28" i="13"/>
  <c r="D28" i="13" s="1"/>
  <c r="H31" i="4"/>
  <c r="C42" i="13"/>
  <c r="D42" i="13" s="1"/>
  <c r="H15" i="4"/>
  <c r="C34" i="13"/>
  <c r="D34" i="13" s="1"/>
  <c r="C23" i="13"/>
  <c r="D23" i="13" s="1"/>
  <c r="H5" i="4"/>
  <c r="C36" i="12"/>
  <c r="D36" i="12" s="1"/>
  <c r="H29" i="4"/>
  <c r="C38" i="13"/>
  <c r="D38" i="13" s="1"/>
  <c r="H21" i="4"/>
  <c r="H13" i="4"/>
  <c r="C32" i="13"/>
  <c r="D32" i="13" s="1"/>
  <c r="C47" i="13"/>
  <c r="D47" i="13" s="1"/>
  <c r="H36" i="4"/>
  <c r="C39" i="13"/>
  <c r="D39" i="13" s="1"/>
  <c r="H28" i="4"/>
  <c r="H20" i="4"/>
  <c r="C37" i="13"/>
  <c r="D37" i="13" s="1"/>
  <c r="H35" i="4"/>
  <c r="C46" i="13"/>
  <c r="D46" i="13" s="1"/>
  <c r="H11" i="4"/>
  <c r="C31" i="13"/>
  <c r="D31" i="13" s="1"/>
  <c r="C45" i="13"/>
  <c r="D45" i="13" s="1"/>
  <c r="H34" i="4"/>
  <c r="H18" i="4"/>
  <c r="C35" i="13"/>
  <c r="D35" i="13" s="1"/>
  <c r="C30" i="13"/>
  <c r="D30" i="13" s="1"/>
  <c r="H10" i="4"/>
  <c r="H32" i="3"/>
  <c r="C8" i="13"/>
  <c r="D8" i="13" s="1"/>
  <c r="C24" i="12"/>
  <c r="D24" i="12" s="1"/>
  <c r="H8" i="3"/>
  <c r="H39" i="3"/>
  <c r="C12" i="13"/>
  <c r="D12" i="13" s="1"/>
  <c r="H23" i="3"/>
  <c r="C48" i="12"/>
  <c r="D48" i="12" s="1"/>
  <c r="C36" i="13"/>
  <c r="D36" i="13" s="1"/>
  <c r="H38" i="3"/>
  <c r="H14" i="3"/>
  <c r="C27" i="13"/>
  <c r="D27" i="13" s="1"/>
  <c r="C22" i="13"/>
  <c r="D22" i="13" s="1"/>
  <c r="H53" i="3"/>
  <c r="H51" i="3"/>
  <c r="C21" i="13"/>
  <c r="D21" i="13" s="1"/>
  <c r="H35" i="3"/>
  <c r="C10" i="13"/>
  <c r="D10" i="13" s="1"/>
  <c r="H27" i="3"/>
  <c r="C51" i="12"/>
  <c r="D51" i="12" s="1"/>
  <c r="H19" i="3"/>
  <c r="C45" i="12"/>
  <c r="D45" i="12" s="1"/>
  <c r="H11" i="3"/>
  <c r="C39" i="12"/>
  <c r="D39" i="12" s="1"/>
  <c r="H50" i="3"/>
  <c r="C20" i="13"/>
  <c r="D20" i="13" s="1"/>
  <c r="H18" i="3"/>
  <c r="C44" i="12"/>
  <c r="D44" i="12" s="1"/>
  <c r="H49" i="3"/>
  <c r="C19" i="13"/>
  <c r="D19" i="13" s="1"/>
  <c r="H25" i="3"/>
  <c r="C50" i="12"/>
  <c r="D50" i="12" s="1"/>
  <c r="H16" i="3"/>
  <c r="C43" i="12"/>
  <c r="D43" i="12" s="1"/>
  <c r="H15" i="3"/>
  <c r="C42" i="12"/>
  <c r="D42" i="12" s="1"/>
  <c r="H33" i="3"/>
  <c r="C9" i="13"/>
  <c r="D9" i="13" s="1"/>
  <c r="H9" i="3"/>
  <c r="C38" i="12"/>
  <c r="D38" i="12" s="1"/>
  <c r="H48" i="3"/>
  <c r="C18" i="13"/>
  <c r="D18" i="13" s="1"/>
  <c r="H24" i="3"/>
  <c r="C49" i="12"/>
  <c r="D49" i="12" s="1"/>
  <c r="H31" i="3"/>
  <c r="C7" i="13"/>
  <c r="D7" i="13" s="1"/>
  <c r="C17" i="13"/>
  <c r="D17" i="13" s="1"/>
  <c r="H46" i="3"/>
  <c r="C47" i="12"/>
  <c r="D47" i="12" s="1"/>
  <c r="H22" i="3"/>
  <c r="C16" i="13"/>
  <c r="D16" i="13" s="1"/>
  <c r="H45" i="3"/>
  <c r="C25" i="13"/>
  <c r="D25" i="13" s="1"/>
  <c r="H21" i="3"/>
  <c r="C41" i="12"/>
  <c r="D41" i="12" s="1"/>
  <c r="H13" i="3"/>
  <c r="H44" i="3"/>
  <c r="C14" i="13"/>
  <c r="D14" i="13" s="1"/>
  <c r="C5" i="13"/>
  <c r="H28" i="3"/>
  <c r="H20" i="3"/>
  <c r="C46" i="12"/>
  <c r="D46" i="12" s="1"/>
  <c r="C40" i="12"/>
  <c r="D40" i="12" s="1"/>
  <c r="H12" i="3"/>
  <c r="C6" i="13"/>
  <c r="H42" i="2"/>
  <c r="C27" i="12"/>
  <c r="D27" i="12" s="1"/>
  <c r="H34" i="2"/>
  <c r="C25" i="12"/>
  <c r="D25" i="12" s="1"/>
  <c r="H18" i="2"/>
  <c r="C33" i="12"/>
  <c r="D33" i="12" s="1"/>
  <c r="H49" i="2"/>
  <c r="C24" i="13"/>
  <c r="D24" i="13" s="1"/>
  <c r="H9" i="2"/>
  <c r="C22" i="12"/>
  <c r="D22" i="12" s="1"/>
  <c r="H32" i="2"/>
  <c r="H24" i="2"/>
  <c r="C17" i="12"/>
  <c r="D17" i="12" s="1"/>
  <c r="C13" i="12"/>
  <c r="D13" i="12" s="1"/>
  <c r="H16" i="2"/>
  <c r="H8" i="2"/>
  <c r="C6" i="12"/>
  <c r="D6" i="12" s="1"/>
  <c r="C16" i="12"/>
  <c r="D16" i="12" s="1"/>
  <c r="H23" i="2"/>
  <c r="C11" i="12"/>
  <c r="D11" i="12" s="1"/>
  <c r="H15" i="2"/>
  <c r="C41" i="13"/>
  <c r="D41" i="13" s="1"/>
  <c r="H54" i="2"/>
  <c r="C32" i="12"/>
  <c r="D32" i="12" s="1"/>
  <c r="H46" i="2"/>
  <c r="C21" i="12"/>
  <c r="D21" i="12" s="1"/>
  <c r="H30" i="2"/>
  <c r="C12" i="12"/>
  <c r="D12" i="12" s="1"/>
  <c r="H22" i="2"/>
  <c r="C7" i="12"/>
  <c r="D7" i="12" s="1"/>
  <c r="H10" i="2"/>
  <c r="C30" i="12"/>
  <c r="D30" i="12" s="1"/>
  <c r="H41" i="2"/>
  <c r="C26" i="12"/>
  <c r="D26" i="12" s="1"/>
  <c r="H33" i="2"/>
  <c r="C26" i="13"/>
  <c r="D26" i="13" s="1"/>
  <c r="H17" i="2"/>
  <c r="H45" i="2"/>
  <c r="C31" i="12"/>
  <c r="D31" i="12" s="1"/>
  <c r="C20" i="12"/>
  <c r="D20" i="12" s="1"/>
  <c r="H29" i="2"/>
  <c r="H21" i="2"/>
  <c r="C15" i="12"/>
  <c r="D15" i="12" s="1"/>
  <c r="C10" i="12"/>
  <c r="D10" i="12" s="1"/>
  <c r="H13" i="2"/>
  <c r="H52" i="2"/>
  <c r="C35" i="12"/>
  <c r="D35" i="12" s="1"/>
  <c r="H44" i="2"/>
  <c r="D23" i="12"/>
  <c r="H36" i="2"/>
  <c r="C29" i="12"/>
  <c r="D29" i="12" s="1"/>
  <c r="H28" i="2"/>
  <c r="C19" i="12"/>
  <c r="D19" i="12" s="1"/>
  <c r="H20" i="2"/>
  <c r="C15" i="13"/>
  <c r="D15" i="13" s="1"/>
  <c r="H12" i="2"/>
  <c r="C9" i="12"/>
  <c r="D9" i="12" s="1"/>
  <c r="H51" i="2"/>
  <c r="C34" i="12"/>
  <c r="D34" i="12" s="1"/>
  <c r="D13" i="13"/>
  <c r="H43" i="2"/>
  <c r="C28" i="12"/>
  <c r="D28" i="12" s="1"/>
  <c r="H35" i="2"/>
  <c r="H27" i="2"/>
  <c r="C18" i="12"/>
  <c r="D18" i="12" s="1"/>
  <c r="H19" i="2"/>
  <c r="C14" i="12"/>
  <c r="D14" i="12" s="1"/>
  <c r="H11" i="2"/>
  <c r="C8" i="12"/>
  <c r="D8" i="12" s="1"/>
  <c r="D6" i="13" l="1"/>
  <c r="J6" i="8" l="1"/>
  <c r="G23" i="13" s="1"/>
  <c r="K6" i="7"/>
  <c r="G37" i="12" s="1"/>
  <c r="J5" i="6"/>
  <c r="G5" i="12" l="1"/>
  <c r="J45" i="8"/>
  <c r="H10" i="1" s="1"/>
  <c r="J46" i="8"/>
  <c r="H11" i="1" s="1"/>
  <c r="J44" i="8"/>
  <c r="H9" i="1" s="1"/>
  <c r="J43" i="8"/>
  <c r="H8" i="1" s="1"/>
  <c r="J39" i="8"/>
  <c r="H7" i="1" s="1"/>
  <c r="G49" i="13" l="1"/>
  <c r="G50" i="13"/>
  <c r="G51" i="13"/>
  <c r="D37" i="47" l="1"/>
  <c r="D38" i="47"/>
  <c r="D45" i="47"/>
  <c r="C28" i="47"/>
  <c r="B28" i="47"/>
  <c r="B47" i="46" l="1"/>
  <c r="D49" i="46"/>
  <c r="D36" i="47"/>
  <c r="C47" i="46"/>
  <c r="D50" i="46"/>
  <c r="B43" i="47"/>
  <c r="B35" i="47"/>
  <c r="C43" i="47"/>
  <c r="D39" i="47"/>
  <c r="D48" i="46"/>
  <c r="D44" i="47"/>
  <c r="D40" i="47"/>
  <c r="C35" i="47"/>
  <c r="D47" i="46" l="1"/>
  <c r="D35" i="47"/>
  <c r="D43" i="47"/>
  <c r="D9" i="46" l="1"/>
  <c r="D11" i="46"/>
  <c r="B8" i="46"/>
  <c r="D10" i="46"/>
  <c r="C8" i="46"/>
  <c r="D25" i="47"/>
  <c r="D8" i="46" l="1"/>
  <c r="D32" i="47" l="1"/>
  <c r="D29" i="47"/>
  <c r="D28" i="47"/>
  <c r="G7" i="3" l="1"/>
  <c r="G7" i="2"/>
  <c r="D5" i="6"/>
  <c r="D6" i="8"/>
  <c r="E6" i="7"/>
  <c r="D44" i="8" l="1"/>
  <c r="G9" i="1" s="1"/>
  <c r="D45" i="8"/>
  <c r="G10" i="1" s="1"/>
  <c r="D46" i="8"/>
  <c r="G11" i="1" s="1"/>
  <c r="C37" i="12"/>
  <c r="D37" i="12" s="1"/>
  <c r="H7" i="3"/>
  <c r="G48" i="4"/>
  <c r="C11" i="1" s="1"/>
  <c r="G45" i="4"/>
  <c r="C8" i="1" s="1"/>
  <c r="G47" i="4"/>
  <c r="C10" i="1" s="1"/>
  <c r="C5" i="12"/>
  <c r="D5" i="12" s="1"/>
  <c r="H7" i="2"/>
  <c r="G46" i="4"/>
  <c r="C9" i="1" s="1"/>
  <c r="G42" i="4"/>
  <c r="B23" i="47"/>
  <c r="C23" i="47"/>
  <c r="D5" i="13"/>
  <c r="B36" i="46"/>
  <c r="D24" i="46"/>
  <c r="C18" i="47"/>
  <c r="C36" i="46"/>
  <c r="D21" i="46"/>
  <c r="D42" i="46"/>
  <c r="D13" i="47"/>
  <c r="D8" i="47"/>
  <c r="D20" i="46"/>
  <c r="D26" i="47"/>
  <c r="D32" i="46"/>
  <c r="B11" i="47"/>
  <c r="D23" i="46"/>
  <c r="B18" i="47"/>
  <c r="D43" i="46"/>
  <c r="D20" i="47"/>
  <c r="D14" i="47"/>
  <c r="B28" i="46"/>
  <c r="D5" i="47"/>
  <c r="D22" i="46"/>
  <c r="D44" i="46"/>
  <c r="C19" i="46"/>
  <c r="D12" i="47"/>
  <c r="D33" i="46"/>
  <c r="D30" i="46"/>
  <c r="D38" i="46"/>
  <c r="D33" i="47"/>
  <c r="D30" i="47"/>
  <c r="B14" i="46"/>
  <c r="D15" i="47"/>
  <c r="B41" i="46"/>
  <c r="B4" i="47"/>
  <c r="D24" i="47"/>
  <c r="D31" i="47"/>
  <c r="C14" i="46"/>
  <c r="D29" i="46"/>
  <c r="D16" i="46"/>
  <c r="D6" i="47"/>
  <c r="D27" i="47"/>
  <c r="C4" i="47"/>
  <c r="D15" i="46"/>
  <c r="D7" i="47"/>
  <c r="C11" i="47"/>
  <c r="C41" i="46"/>
  <c r="D37" i="46"/>
  <c r="D31" i="46"/>
  <c r="D19" i="47"/>
  <c r="D25" i="46"/>
  <c r="B19" i="46"/>
  <c r="C28" i="46"/>
  <c r="C7" i="1" l="1"/>
  <c r="H45" i="4"/>
  <c r="D23" i="47"/>
  <c r="D49" i="13"/>
  <c r="C51" i="13"/>
  <c r="D50" i="13" s="1"/>
  <c r="C50" i="13"/>
  <c r="C49" i="13"/>
  <c r="H46" i="4"/>
  <c r="D9" i="1" s="1"/>
  <c r="H48" i="4"/>
  <c r="D11" i="1" s="1"/>
  <c r="H47" i="4"/>
  <c r="D10" i="1" s="1"/>
  <c r="D36" i="46"/>
  <c r="D18" i="47"/>
  <c r="D28" i="46"/>
  <c r="D11" i="47"/>
  <c r="D19" i="46"/>
  <c r="D14" i="46"/>
  <c r="D41" i="46"/>
  <c r="D4" i="47"/>
</calcChain>
</file>

<file path=xl/sharedStrings.xml><?xml version="1.0" encoding="utf-8"?>
<sst xmlns="http://schemas.openxmlformats.org/spreadsheetml/2006/main" count="5964" uniqueCount="576">
  <si>
    <t>TABLE 1d - EXPENDITURE ON LIBRARY MATERIAL: BY LIBRARY SERVICE</t>
  </si>
  <si>
    <t>Total Items Acquired</t>
  </si>
  <si>
    <t xml:space="preserve">Expenditure on material per capita </t>
  </si>
  <si>
    <t>Library material % Adult fiction books</t>
  </si>
  <si>
    <t>(as previously reported by Department of Local Government)</t>
  </si>
  <si>
    <t>Per capita</t>
  </si>
  <si>
    <t>Port Macquarie-Hastings</t>
  </si>
  <si>
    <t>Total Serials</t>
  </si>
  <si>
    <t>Total Newspapers</t>
  </si>
  <si>
    <t>Adult Periodicals</t>
  </si>
  <si>
    <t>YA Periodicals</t>
  </si>
  <si>
    <t>Junior Periodicals</t>
  </si>
  <si>
    <t>Total Periodicals</t>
  </si>
  <si>
    <t xml:space="preserve">Goulburn Mulwaree </t>
  </si>
  <si>
    <t xml:space="preserve">  </t>
  </si>
  <si>
    <t>TABLE 1a - VOTED EXPENDITURE, SUBSIDY AND LOCAL PRIORITY GRANT</t>
  </si>
  <si>
    <t>Councils are grouped into categories according to the Australian Classification of Local Government</t>
  </si>
  <si>
    <t xml:space="preserve"> Adult (over 65)</t>
  </si>
  <si>
    <t xml:space="preserve"> Adult (under 65)</t>
  </si>
  <si>
    <t xml:space="preserve">Young Adult Fiction </t>
  </si>
  <si>
    <t xml:space="preserve">Junior Non Fiction </t>
  </si>
  <si>
    <t xml:space="preserve">Junior Fiction </t>
  </si>
  <si>
    <t xml:space="preserve">Picture Easy Non Fiction </t>
  </si>
  <si>
    <t xml:space="preserve">Picture Easy Fiction </t>
  </si>
  <si>
    <t>Computer Games</t>
  </si>
  <si>
    <t>Toys and Games</t>
  </si>
  <si>
    <t>Sheet Music</t>
  </si>
  <si>
    <t xml:space="preserve">Other Non Book </t>
  </si>
  <si>
    <t xml:space="preserve">ESL Literacy </t>
  </si>
  <si>
    <t xml:space="preserve">Large Print </t>
  </si>
  <si>
    <t>Community Languages</t>
  </si>
  <si>
    <t xml:space="preserve">Family History </t>
  </si>
  <si>
    <t xml:space="preserve">Local Studies </t>
  </si>
  <si>
    <t xml:space="preserve">Home Library Service </t>
  </si>
  <si>
    <t xml:space="preserve">Lending </t>
  </si>
  <si>
    <t xml:space="preserve">Non Lending </t>
  </si>
  <si>
    <t xml:space="preserve">Total </t>
  </si>
  <si>
    <t>Total Book Stock</t>
  </si>
  <si>
    <t xml:space="preserve"> Adult Non Fiction </t>
  </si>
  <si>
    <t xml:space="preserve"> Adult Fiction </t>
  </si>
  <si>
    <t xml:space="preserve"> Young Adult Non Fiction </t>
  </si>
  <si>
    <t xml:space="preserve"> Young Adult Fiction </t>
  </si>
  <si>
    <t xml:space="preserve"> Picture Easy Fiction </t>
  </si>
  <si>
    <t xml:space="preserve"> Junior Non Fiction </t>
  </si>
  <si>
    <t xml:space="preserve"> Junior Fiction </t>
  </si>
  <si>
    <t xml:space="preserve"> Picture Easy Non Fiction </t>
  </si>
  <si>
    <t>Language Learning Kits</t>
  </si>
  <si>
    <t>Pictures Including Photographs</t>
  </si>
  <si>
    <t>Music Recordings</t>
  </si>
  <si>
    <t xml:space="preserve"> CD ROMs</t>
  </si>
  <si>
    <t>Total Non Book Materials</t>
  </si>
  <si>
    <t xml:space="preserve"> Toys and Games</t>
  </si>
  <si>
    <t xml:space="preserve"> Sheet Music</t>
  </si>
  <si>
    <t xml:space="preserve"> Other Items</t>
  </si>
  <si>
    <t xml:space="preserve"> Other </t>
  </si>
  <si>
    <t xml:space="preserve"> Donations</t>
  </si>
  <si>
    <t>Total Items Discarded</t>
  </si>
  <si>
    <t>Total Registered Members</t>
  </si>
  <si>
    <t>Total Non-Resident Members</t>
  </si>
  <si>
    <t>Administration/Specialist Service Points</t>
  </si>
  <si>
    <t>Admin./Specialist Service Points hours per week</t>
  </si>
  <si>
    <t>Deposit Stations hours per week</t>
  </si>
  <si>
    <t>Total Staff</t>
  </si>
  <si>
    <t>Full Time Librarians</t>
  </si>
  <si>
    <t xml:space="preserve"> Full Time Library Technicians</t>
  </si>
  <si>
    <t xml:space="preserve"> Full Time Library Assistants</t>
  </si>
  <si>
    <t>Other Full Time Employees</t>
  </si>
  <si>
    <t>Total no. of Part Time Employees</t>
  </si>
  <si>
    <t>Total no. of Casual Employees</t>
  </si>
  <si>
    <t>This is the no. of hard copy adult periodicals only</t>
  </si>
  <si>
    <t xml:space="preserve">Young Adult </t>
  </si>
  <si>
    <t xml:space="preserve"> Junior </t>
  </si>
  <si>
    <t xml:space="preserve"> Community Groups/Institutions </t>
  </si>
  <si>
    <t>Other Service Outlets</t>
  </si>
  <si>
    <t>Other Service Outlets hours per week</t>
  </si>
  <si>
    <t>Total Admin./Specialist Service Points, Deposit Stations &amp; Other Service Outlets hours per week</t>
  </si>
  <si>
    <t xml:space="preserve"> How Collected</t>
  </si>
  <si>
    <t xml:space="preserve">Broken Hill  </t>
  </si>
  <si>
    <t xml:space="preserve">Campbelltown  </t>
  </si>
  <si>
    <t xml:space="preserve">Cessnock  </t>
  </si>
  <si>
    <t>Adult Fiction</t>
  </si>
  <si>
    <t xml:space="preserve">The following statistics may not include data for all branches. </t>
  </si>
  <si>
    <t>CLARENCE  (R)</t>
  </si>
  <si>
    <t>Deposit Stations</t>
  </si>
  <si>
    <t>CDROMs</t>
  </si>
  <si>
    <t>RICHMOND-UPPER CLARENCE (R )</t>
  </si>
  <si>
    <t>Population figures are from the estimated resident population of Local Government Areas</t>
  </si>
  <si>
    <t>Note: Be aware of overlaps in age groups eg 0-13, 13-18, 18-60</t>
  </si>
  <si>
    <t>Australian Library and Information Association (ALIA)</t>
  </si>
  <si>
    <t>TABLE 1b - EXPENDITURE and SUBSIDY: BY COUNCILS</t>
  </si>
  <si>
    <t xml:space="preserve">   $</t>
  </si>
  <si>
    <t xml:space="preserve">  $</t>
  </si>
  <si>
    <t>Cat. UCC: Capital City</t>
  </si>
  <si>
    <t>Cat. UDS, UDM, UDL, UDV: Metropolitan Developed</t>
  </si>
  <si>
    <t>Cat. URS, URM, URL, URV: Regional Town/City</t>
  </si>
  <si>
    <t>Cat. UFS, UFM, UFL, UFV: Fringe</t>
  </si>
  <si>
    <t>Cat. RAS, RAM, RAL, RAV: Agricultural</t>
  </si>
  <si>
    <t>Cat. RTX, RTS, RTM, RTL: Remote</t>
  </si>
  <si>
    <t>Greater Hume</t>
  </si>
  <si>
    <t>Gwydir</t>
  </si>
  <si>
    <t>Liverpool Plains</t>
  </si>
  <si>
    <t>Upper Lachlan</t>
  </si>
  <si>
    <t>Warrumbungle</t>
  </si>
  <si>
    <t>Yass Valley</t>
  </si>
  <si>
    <t>Glen Innes Severn</t>
  </si>
  <si>
    <t>Clarence Valley</t>
  </si>
  <si>
    <t>Mid-Western</t>
  </si>
  <si>
    <t xml:space="preserve">Sydney  </t>
  </si>
  <si>
    <t>Goulburn Mulwaree</t>
  </si>
  <si>
    <t xml:space="preserve">TAMWORTH REGIONAL </t>
  </si>
  <si>
    <t>LIVERPOOL PLAINS</t>
  </si>
  <si>
    <t>CLARENCE VALLEY</t>
  </si>
  <si>
    <t>WARRUMBUNGLE</t>
  </si>
  <si>
    <t>GWYDIR</t>
  </si>
  <si>
    <t xml:space="preserve">GREATER HUME </t>
  </si>
  <si>
    <t>CENTRAL MURRAY (R)</t>
  </si>
  <si>
    <t>Grenfell</t>
  </si>
  <si>
    <t xml:space="preserve">Adult Non Fiction </t>
  </si>
  <si>
    <t xml:space="preserve">Adult Fiction </t>
  </si>
  <si>
    <t xml:space="preserve">Young Adult Non Fiction </t>
  </si>
  <si>
    <t xml:space="preserve">Bathurst </t>
  </si>
  <si>
    <t xml:space="preserve">Sydney </t>
  </si>
  <si>
    <t>No. of items acquired divided by the population.</t>
  </si>
  <si>
    <t>A comparison of the number of items acquired and discarded.</t>
  </si>
  <si>
    <t>A comparison of the no. of items discarded and total stock</t>
  </si>
  <si>
    <t>The no. of staff who are eligible for professional membership of the</t>
  </si>
  <si>
    <t>TABLE 1 - EXPENDITURE AND SUBSIDY</t>
  </si>
  <si>
    <t xml:space="preserve">Regional and Joint Library Services operated by two or more  councils.  </t>
  </si>
  <si>
    <t>Richmond Valley</t>
  </si>
  <si>
    <t>RICHMOND VALLEY</t>
  </si>
  <si>
    <t>Canada Bay</t>
  </si>
  <si>
    <t>Central West</t>
  </si>
  <si>
    <t>CENTRAL WEST (R)</t>
  </si>
  <si>
    <t>% Library mat. purchased in last 5 years</t>
  </si>
  <si>
    <t>TOTAL</t>
  </si>
  <si>
    <t>Ku-Ring-Gai</t>
  </si>
  <si>
    <t xml:space="preserve">Blacktown  </t>
  </si>
  <si>
    <t xml:space="preserve">Blue Mountains  </t>
  </si>
  <si>
    <t xml:space="preserve">NEWCASTLE </t>
  </si>
  <si>
    <t xml:space="preserve">DUNGOG </t>
  </si>
  <si>
    <t xml:space="preserve">PORT STEPHENS </t>
  </si>
  <si>
    <t>NORTH WESTERN (R)</t>
  </si>
  <si>
    <t xml:space="preserve">WARREN </t>
  </si>
  <si>
    <t xml:space="preserve">BOGAN </t>
  </si>
  <si>
    <t xml:space="preserve">COONAMBLE </t>
  </si>
  <si>
    <t xml:space="preserve">GILGANDRA </t>
  </si>
  <si>
    <t xml:space="preserve">MOREE PLAINS </t>
  </si>
  <si>
    <t xml:space="preserve">BREWARRINA </t>
  </si>
  <si>
    <t xml:space="preserve">WALGETT </t>
  </si>
  <si>
    <t>RICHMOND-TWEED (R)</t>
  </si>
  <si>
    <t xml:space="preserve">LISMORE </t>
  </si>
  <si>
    <t xml:space="preserve">BALLINA </t>
  </si>
  <si>
    <t xml:space="preserve">BYRON </t>
  </si>
  <si>
    <t xml:space="preserve">TWEED </t>
  </si>
  <si>
    <t xml:space="preserve">KYOGLE </t>
  </si>
  <si>
    <t xml:space="preserve">WAGGA WAGGA </t>
  </si>
  <si>
    <t xml:space="preserve">COOLAMON </t>
  </si>
  <si>
    <t>JUNEE</t>
  </si>
  <si>
    <t xml:space="preserve">LOCKHART </t>
  </si>
  <si>
    <t xml:space="preserve">TEMORA </t>
  </si>
  <si>
    <t>WESTERN RIVERINA (R)</t>
  </si>
  <si>
    <t xml:space="preserve">GRIFFITH </t>
  </si>
  <si>
    <t xml:space="preserve">CARRATHOOL </t>
  </si>
  <si>
    <t xml:space="preserve">HAY </t>
  </si>
  <si>
    <t xml:space="preserve">MURRUMBIDGEE </t>
  </si>
  <si>
    <t xml:space="preserve">NARRANDERA </t>
  </si>
  <si>
    <t xml:space="preserve">RYDE </t>
  </si>
  <si>
    <t xml:space="preserve">HUNTERS HILL </t>
  </si>
  <si>
    <t>TABLE 8 SUMMARY OF COMPARATIVE STATISTICS</t>
  </si>
  <si>
    <t xml:space="preserve">NSW </t>
  </si>
  <si>
    <t>MEDIAN</t>
  </si>
  <si>
    <t>Expenditure per capita</t>
  </si>
  <si>
    <t>Expenditure on salaries per capita</t>
  </si>
  <si>
    <t>Library material</t>
  </si>
  <si>
    <t>Library material per capita</t>
  </si>
  <si>
    <t>Library material average cost</t>
  </si>
  <si>
    <t>Adult Periodical titles</t>
  </si>
  <si>
    <t>Acquisitions</t>
  </si>
  <si>
    <t>Acquisitions per capita</t>
  </si>
  <si>
    <t>Discards as % of acquisitions</t>
  </si>
  <si>
    <t>Discards as % of holdings</t>
  </si>
  <si>
    <t>Circulation per capita</t>
  </si>
  <si>
    <t>Turnover of stock (Circulation/holdings)</t>
  </si>
  <si>
    <t>Circulation per staff member</t>
  </si>
  <si>
    <t>Population per staff member</t>
  </si>
  <si>
    <t>Qualified Staff</t>
  </si>
  <si>
    <t>Population per qualified staff member</t>
  </si>
  <si>
    <t>TABLE 9 - POPULATION</t>
  </si>
  <si>
    <t>total library lending stock to provide indication of stock use.</t>
  </si>
  <si>
    <t xml:space="preserve">Turnover of stock has been obtained by dividing the total circulation by the </t>
  </si>
  <si>
    <t>The total expenditure on library materials divided by the no. of acquisitions.</t>
  </si>
  <si>
    <t>NB: includes expenditure on periodicals and donations counted as acquisitions.</t>
  </si>
  <si>
    <t>A calculation of the percentage of library material purchased during:</t>
  </si>
  <si>
    <t>Port Stephens</t>
  </si>
  <si>
    <t>URL</t>
  </si>
  <si>
    <t>Shoalhaven</t>
  </si>
  <si>
    <t>Singleton</t>
  </si>
  <si>
    <t>Temora</t>
  </si>
  <si>
    <t>Tenterfield</t>
  </si>
  <si>
    <t>Tweed</t>
  </si>
  <si>
    <t>Uralla</t>
  </si>
  <si>
    <t>Wagga Wagga</t>
  </si>
  <si>
    <t>Walcha</t>
  </si>
  <si>
    <t>Walgett</t>
  </si>
  <si>
    <t>Warren</t>
  </si>
  <si>
    <t>Weddin</t>
  </si>
  <si>
    <t>Wentworth</t>
  </si>
  <si>
    <t>Wingecarribee</t>
  </si>
  <si>
    <t>SUMMARIES</t>
  </si>
  <si>
    <t>URBAN</t>
  </si>
  <si>
    <t>Max</t>
  </si>
  <si>
    <t>RURAL</t>
  </si>
  <si>
    <t>Central Murray</t>
  </si>
  <si>
    <t>Macquarie</t>
  </si>
  <si>
    <t>North Western</t>
  </si>
  <si>
    <t>Richmond-Tweed</t>
  </si>
  <si>
    <t>Richmond-Upper Clarence</t>
  </si>
  <si>
    <t>Upper Hunter</t>
  </si>
  <si>
    <t>Western Riverina</t>
  </si>
  <si>
    <t>Circulation</t>
  </si>
  <si>
    <t>Staff</t>
  </si>
  <si>
    <t xml:space="preserve"> </t>
  </si>
  <si>
    <t>NSW Total</t>
  </si>
  <si>
    <t>Lending</t>
  </si>
  <si>
    <t>Non-lending</t>
  </si>
  <si>
    <t>Ref'ce</t>
  </si>
  <si>
    <t>Purchases</t>
  </si>
  <si>
    <t>TABLE 7 - REGIONAL AND JOINT LIBRARY SERVICES</t>
  </si>
  <si>
    <t>Total Expenditure voted</t>
  </si>
  <si>
    <t>per capita</t>
  </si>
  <si>
    <t>CENTRAL NORTHERN (R)</t>
  </si>
  <si>
    <t xml:space="preserve">NARRABRI </t>
  </si>
  <si>
    <t xml:space="preserve">URALLA </t>
  </si>
  <si>
    <t xml:space="preserve">WALCHA </t>
  </si>
  <si>
    <t xml:space="preserve">ORANGE </t>
  </si>
  <si>
    <t xml:space="preserve">BLAYNEY </t>
  </si>
  <si>
    <t xml:space="preserve">CABONNE </t>
  </si>
  <si>
    <t xml:space="preserve">COWRA </t>
  </si>
  <si>
    <t xml:space="preserve">FORBES </t>
  </si>
  <si>
    <t xml:space="preserve">BELLINGEN </t>
  </si>
  <si>
    <t>MACQUARIE (R)</t>
  </si>
  <si>
    <t xml:space="preserve">NARROMINE </t>
  </si>
  <si>
    <t>NEWCASTLE (R)</t>
  </si>
  <si>
    <t>SUMMARY</t>
  </si>
  <si>
    <t>Population</t>
  </si>
  <si>
    <t>Total</t>
  </si>
  <si>
    <t>$</t>
  </si>
  <si>
    <t>NSW TOTAL</t>
  </si>
  <si>
    <t>NSW Average</t>
  </si>
  <si>
    <t>NSW Median</t>
  </si>
  <si>
    <t>NSW Max</t>
  </si>
  <si>
    <t>NSW Min</t>
  </si>
  <si>
    <t>Average</t>
  </si>
  <si>
    <t>Median</t>
  </si>
  <si>
    <t>Min</t>
  </si>
  <si>
    <t>Expenditure</t>
  </si>
  <si>
    <t>UDM</t>
  </si>
  <si>
    <t>UDV</t>
  </si>
  <si>
    <t>UFV</t>
  </si>
  <si>
    <t>Blacktown</t>
  </si>
  <si>
    <t>UFL</t>
  </si>
  <si>
    <t>Blue Mountains</t>
  </si>
  <si>
    <t>UDS</t>
  </si>
  <si>
    <t>Burwood</t>
  </si>
  <si>
    <t>Camden</t>
  </si>
  <si>
    <t>Campbelltown</t>
  </si>
  <si>
    <t>URM</t>
  </si>
  <si>
    <t>Cessnock</t>
  </si>
  <si>
    <t>Fairfield</t>
  </si>
  <si>
    <t>UFM</t>
  </si>
  <si>
    <t>Hawkesbury</t>
  </si>
  <si>
    <t>UDL</t>
  </si>
  <si>
    <t>Hornsby</t>
  </si>
  <si>
    <t>Hunters Hill</t>
  </si>
  <si>
    <t>URS</t>
  </si>
  <si>
    <t>Kiama</t>
  </si>
  <si>
    <t>Ku-ring-gai</t>
  </si>
  <si>
    <t>URV</t>
  </si>
  <si>
    <t>Lake Macquarie</t>
  </si>
  <si>
    <t>Lane Cove</t>
  </si>
  <si>
    <t>Liverpool</t>
  </si>
  <si>
    <t>Maitland</t>
  </si>
  <si>
    <t>Mosman</t>
  </si>
  <si>
    <t>Newcastle</t>
  </si>
  <si>
    <t>North Sydney</t>
  </si>
  <si>
    <t>Penrith</t>
  </si>
  <si>
    <t>Randwick</t>
  </si>
  <si>
    <t>Ryde</t>
  </si>
  <si>
    <t>Shellharbour</t>
  </si>
  <si>
    <t>Strathfield</t>
  </si>
  <si>
    <t>Sutherland</t>
  </si>
  <si>
    <t>UCC</t>
  </si>
  <si>
    <t>Waverley</t>
  </si>
  <si>
    <t>Willoughby</t>
  </si>
  <si>
    <t>Wollondilly</t>
  </si>
  <si>
    <t>Wollongong</t>
  </si>
  <si>
    <t>Woollahra</t>
  </si>
  <si>
    <t>Albury</t>
  </si>
  <si>
    <t>Ballina</t>
  </si>
  <si>
    <t>RAM</t>
  </si>
  <si>
    <t>Balranald</t>
  </si>
  <si>
    <t>Bathurst</t>
  </si>
  <si>
    <t>Bega Valley</t>
  </si>
  <si>
    <t>Bellingen</t>
  </si>
  <si>
    <t>RAL</t>
  </si>
  <si>
    <t>Berrigan</t>
  </si>
  <si>
    <t>Blayney</t>
  </si>
  <si>
    <t>Bogan</t>
  </si>
  <si>
    <t>Bourke</t>
  </si>
  <si>
    <t>Brewarrina</t>
  </si>
  <si>
    <t>Broken Hill</t>
  </si>
  <si>
    <t>Byron</t>
  </si>
  <si>
    <t>RAV</t>
  </si>
  <si>
    <t>Cabonne</t>
  </si>
  <si>
    <t>Carrathool</t>
  </si>
  <si>
    <t>RTL</t>
  </si>
  <si>
    <t>Cobar</t>
  </si>
  <si>
    <t>Coffs Harbour</t>
  </si>
  <si>
    <t>RAS</t>
  </si>
  <si>
    <t>Coolamon</t>
  </si>
  <si>
    <t>Coonamble</t>
  </si>
  <si>
    <t>Cowra</t>
  </si>
  <si>
    <t>Dungog</t>
  </si>
  <si>
    <t>Eurobodalla</t>
  </si>
  <si>
    <t>Forbes</t>
  </si>
  <si>
    <t>Gilgandra</t>
  </si>
  <si>
    <t>Griffith</t>
  </si>
  <si>
    <t>Gunnedah</t>
  </si>
  <si>
    <t>Hay</t>
  </si>
  <si>
    <t>Inverell</t>
  </si>
  <si>
    <t>Junee</t>
  </si>
  <si>
    <t>Kempsey</t>
  </si>
  <si>
    <t>Kyogle</t>
  </si>
  <si>
    <t>Lachlan</t>
  </si>
  <si>
    <t>Leeton</t>
  </si>
  <si>
    <t>Lismore</t>
  </si>
  <si>
    <t>Lithgow</t>
  </si>
  <si>
    <t>Lockhart</t>
  </si>
  <si>
    <t>Moree Plains</t>
  </si>
  <si>
    <t>Murrumbidgee</t>
  </si>
  <si>
    <t>Muswellbrook</t>
  </si>
  <si>
    <t>Nambucca</t>
  </si>
  <si>
    <t>Narrabri</t>
  </si>
  <si>
    <t>Narrandera</t>
  </si>
  <si>
    <t>Narromine</t>
  </si>
  <si>
    <t>Oberon</t>
  </si>
  <si>
    <t>Orange</t>
  </si>
  <si>
    <t>Parkes</t>
  </si>
  <si>
    <t>This page has been intentionally left blank</t>
  </si>
  <si>
    <t xml:space="preserve">Graphic Novels </t>
  </si>
  <si>
    <t>Language  learning kits</t>
  </si>
  <si>
    <t>Music  Recordings</t>
  </si>
  <si>
    <t>Hills, The</t>
  </si>
  <si>
    <t>The council which administers the service is listed first.</t>
  </si>
  <si>
    <t xml:space="preserve">Tamworth </t>
  </si>
  <si>
    <t>Note: Prior to 2009/10 this table excluded licensed access to electronic resources.</t>
  </si>
  <si>
    <t>** Council does not capitalise library book collection</t>
  </si>
  <si>
    <t>Mobiles</t>
  </si>
  <si>
    <t>E Books*</t>
  </si>
  <si>
    <t xml:space="preserve">Clarence </t>
  </si>
  <si>
    <t xml:space="preserve">Central Northern  </t>
  </si>
  <si>
    <t>**Paddington Branch Library is a joint library service of Sydney and Woollahra, in this table branch and hours are counted in Woollahra</t>
  </si>
  <si>
    <t>Programs</t>
  </si>
  <si>
    <t>Attendance</t>
  </si>
  <si>
    <t>Total number of programs &amp; attendance offered by public libraries</t>
  </si>
  <si>
    <t xml:space="preserve">Yass Valley </t>
  </si>
  <si>
    <t xml:space="preserve">Nambucca </t>
  </si>
  <si>
    <r>
      <rPr>
        <b/>
        <sz val="9"/>
        <rFont val="Arial"/>
        <family val="2"/>
      </rPr>
      <t xml:space="preserve">Books                    </t>
    </r>
    <r>
      <rPr>
        <b/>
        <i/>
        <sz val="8"/>
        <rFont val="Arial"/>
        <family val="2"/>
      </rPr>
      <t xml:space="preserve"> (incl. E Book Stock)</t>
    </r>
  </si>
  <si>
    <r>
      <rPr>
        <b/>
        <sz val="9"/>
        <rFont val="Arial"/>
        <family val="2"/>
      </rPr>
      <t xml:space="preserve">Serials                     </t>
    </r>
    <r>
      <rPr>
        <b/>
        <i/>
        <sz val="9"/>
        <rFont val="Arial"/>
        <family val="2"/>
      </rPr>
      <t xml:space="preserve"> </t>
    </r>
    <r>
      <rPr>
        <b/>
        <i/>
        <sz val="8"/>
        <rFont val="Arial"/>
        <family val="2"/>
      </rPr>
      <t>(incl. E Journal downloads)</t>
    </r>
  </si>
  <si>
    <r>
      <rPr>
        <b/>
        <sz val="9"/>
        <rFont val="Arial"/>
        <family val="2"/>
      </rPr>
      <t xml:space="preserve">Non-Books             </t>
    </r>
    <r>
      <rPr>
        <b/>
        <i/>
        <sz val="9"/>
        <rFont val="Arial"/>
        <family val="2"/>
      </rPr>
      <t xml:space="preserve"> </t>
    </r>
    <r>
      <rPr>
        <b/>
        <i/>
        <sz val="8"/>
        <rFont val="Arial"/>
        <family val="2"/>
      </rPr>
      <t>(incl. E Audio downloads &amp; Digital music)</t>
    </r>
  </si>
  <si>
    <r>
      <rPr>
        <b/>
        <sz val="9"/>
        <rFont val="Arial"/>
        <family val="2"/>
      </rPr>
      <t xml:space="preserve">Separate Collections             </t>
    </r>
    <r>
      <rPr>
        <b/>
        <i/>
        <sz val="8"/>
        <rFont val="Arial"/>
        <family val="2"/>
      </rPr>
      <t xml:space="preserve"> (incl. Online collections - E Books, Digital Music, E Audio &amp; E Journals)</t>
    </r>
  </si>
  <si>
    <t>E Audio Book downloads</t>
  </si>
  <si>
    <t>Digital Music downloads</t>
  </si>
  <si>
    <t xml:space="preserve">E Books </t>
  </si>
  <si>
    <t xml:space="preserve">E Books* </t>
  </si>
  <si>
    <t>ESL/Literacy</t>
  </si>
  <si>
    <t>Large Print</t>
  </si>
  <si>
    <t>Family History</t>
  </si>
  <si>
    <t xml:space="preserve"> Local Studies</t>
  </si>
  <si>
    <t xml:space="preserve"> Home Lib. Service</t>
  </si>
  <si>
    <t>Graphic Novels</t>
  </si>
  <si>
    <t>Total ILL requests satisfied for other library services by your library</t>
  </si>
  <si>
    <t xml:space="preserve">Total ILL requests satisfied by other library services for your clients </t>
  </si>
  <si>
    <t>Online Collections *</t>
  </si>
  <si>
    <t>* Online Collections include E Books, Digital Music, E Audio &amp; E Journals</t>
  </si>
  <si>
    <t>Online Collections **</t>
  </si>
  <si>
    <t>Adult fiction books as a percentage of the total print bookstock collection</t>
  </si>
  <si>
    <t>Upper Hunter Shire</t>
  </si>
  <si>
    <t>Upper Hunter-Muswellbrook</t>
  </si>
  <si>
    <t>Library Materials-Print Resources (Capital)</t>
  </si>
  <si>
    <t>Library Materials-Non-Print Resources (Capital)</t>
  </si>
  <si>
    <t>Periodicals, newspaper, journal &amp; magazine expenses</t>
  </si>
  <si>
    <t>Non-Book Resources</t>
  </si>
  <si>
    <t>Licensed Access to Electronic Resources - Databases</t>
  </si>
  <si>
    <t>Licensed Access to Electronic Resources - Ebook &amp; downloadable audio books</t>
  </si>
  <si>
    <t xml:space="preserve">Riverina </t>
  </si>
  <si>
    <t>No. of Wireless Access Bookings</t>
  </si>
  <si>
    <t>No. of Internet Access bookings</t>
  </si>
  <si>
    <t>Councils are grouped into categories developed by the NSW Local Government Grants Commission</t>
  </si>
  <si>
    <t xml:space="preserve">Bland </t>
  </si>
  <si>
    <t>Big Sky</t>
  </si>
  <si>
    <t>BLAND</t>
  </si>
  <si>
    <t>BIG SKY (R)</t>
  </si>
  <si>
    <t>Audio Books: spoken word CD's, tapes</t>
  </si>
  <si>
    <t>In 2008/09 the methodology used to calculate the age of material was revised to improve accuracy of the data</t>
  </si>
  <si>
    <t>collected in this area. The data presented in Age of Library Material is now based on the number of items</t>
  </si>
  <si>
    <t>purchased in the last 5 years and the last 10 years according to the date the material was acquired by the library</t>
  </si>
  <si>
    <t>as reported by the library’s Library Management System.</t>
  </si>
  <si>
    <t>In previous years the age has been calculated by comparing the total number of items purchased over the last 5</t>
  </si>
  <si>
    <t>Last 5 years</t>
  </si>
  <si>
    <t>Last 10 years</t>
  </si>
  <si>
    <t>years and the last 10 years with the total current stock. See note on page xviii</t>
  </si>
  <si>
    <t>ACLG Abrev.</t>
  </si>
  <si>
    <t>Operating Expenditure</t>
  </si>
  <si>
    <t>Capital Expenditure</t>
  </si>
  <si>
    <r>
      <t xml:space="preserve">Online Collections** </t>
    </r>
    <r>
      <rPr>
        <b/>
        <sz val="8"/>
        <rFont val="Arial"/>
        <family val="2"/>
      </rPr>
      <t xml:space="preserve"> </t>
    </r>
  </si>
  <si>
    <t>Mobile Libraries</t>
  </si>
  <si>
    <t>Mobile Library opening hours per week</t>
  </si>
  <si>
    <t>Armidale Regional</t>
  </si>
  <si>
    <t>Canterbury-Bankstown</t>
  </si>
  <si>
    <t>Central Coast</t>
  </si>
  <si>
    <t>Cumberland</t>
  </si>
  <si>
    <t>Edward River</t>
  </si>
  <si>
    <t>Federation</t>
  </si>
  <si>
    <t>Georges River</t>
  </si>
  <si>
    <t>Hilltops</t>
  </si>
  <si>
    <t>Inner West</t>
  </si>
  <si>
    <t>Mid-Coast</t>
  </si>
  <si>
    <t>Murray River</t>
  </si>
  <si>
    <t>Northern Beaches</t>
  </si>
  <si>
    <t>Queanbeyan-Palerang</t>
  </si>
  <si>
    <t>Snowy Monaro</t>
  </si>
  <si>
    <t>Snowy Valleys</t>
  </si>
  <si>
    <t>Cootamundra-Gundagai</t>
  </si>
  <si>
    <t>Dubbo Regional</t>
  </si>
  <si>
    <t xml:space="preserve">Canterbury-Bankstown  </t>
  </si>
  <si>
    <t>Parramatta (City of)</t>
  </si>
  <si>
    <t>Bayside</t>
  </si>
  <si>
    <t>Midcoast</t>
  </si>
  <si>
    <t>Queanbeyan Palerang</t>
  </si>
  <si>
    <t>Collaboration Incentive</t>
  </si>
  <si>
    <t>Merger Assistance</t>
  </si>
  <si>
    <t>* Includes Subsidy, Local Priority Grant and Collaboration or Merger payments where applicable.</t>
  </si>
  <si>
    <t>EDWARD RIVER</t>
  </si>
  <si>
    <t>DUBBO REGIONAL</t>
  </si>
  <si>
    <t xml:space="preserve">COOTAMUNDRA-GUNDAGAI </t>
  </si>
  <si>
    <t>FEDERATION</t>
  </si>
  <si>
    <t>SNOWY VALLEYS</t>
  </si>
  <si>
    <t>DVDs, Video &amp; Film</t>
  </si>
  <si>
    <t xml:space="preserve">RIVERINA (R) </t>
  </si>
  <si>
    <t>Note: This table provides data on the no. of serial subscriptions only</t>
  </si>
  <si>
    <t>Population 2016</t>
  </si>
  <si>
    <t>Total Expenditure Jul 16 - Jun 17</t>
  </si>
  <si>
    <t>Expenditure 2016/17 *</t>
  </si>
  <si>
    <t>Expenditure Voted 2017/18 **</t>
  </si>
  <si>
    <t>** Expenditure Voted 2017/18 excludes State Government monies.</t>
  </si>
  <si>
    <t>Voted expenditure is for July 2017 to June 2018</t>
  </si>
  <si>
    <t>Total Expenditure Voted Jul 2017 - Jun 2018</t>
  </si>
  <si>
    <t>Subsidy 2017/18</t>
  </si>
  <si>
    <t>Local Priority Grant 2017/18</t>
  </si>
  <si>
    <t>Total Funding 2017/18</t>
  </si>
  <si>
    <t xml:space="preserve">Population 2016 </t>
  </si>
  <si>
    <t>Total Expenditure 2016/17</t>
  </si>
  <si>
    <t>Total Expenditure Voted 2017/18</t>
  </si>
  <si>
    <t>Total Funding 2017/18 *</t>
  </si>
  <si>
    <t>Total Expenditure Jul 2016 - Jun 2017</t>
  </si>
  <si>
    <t>Voted Expenditure Jul 2017 - Jun 2018</t>
  </si>
  <si>
    <t>Total Funding 2017-2018*</t>
  </si>
  <si>
    <t>Hills, The **</t>
  </si>
  <si>
    <t>TABLE 1c - EXPENDITURE and SUBSIDY: BY LIBRARY SERVICE</t>
  </si>
  <si>
    <t>TABLE 2 - CIRCULATION JULY 2016 TO JUNE 2017</t>
  </si>
  <si>
    <t>TABLE 2a - CIRCULATION BREAKDOWN BY FORMAT JULY 2016 - JUNE 2017</t>
  </si>
  <si>
    <t>TABLE 2b - CIRCULATION: BOOKS BY CATEGORY JULY 2016 - JUNE 2017</t>
  </si>
  <si>
    <t>TABLE 2c - CIRCULATION OF NON-BOOK MATERIALS JULY 2016 - JUNE 2017</t>
  </si>
  <si>
    <t>TABLE 2d - CIRCULATION OF SEPARATE COLLECTIONS JULY 2016 - JUNE 2017</t>
  </si>
  <si>
    <t>TABLE 2e - CIRCULATION BY COUNCIL JULY 2016 - JUNE 2017</t>
  </si>
  <si>
    <t xml:space="preserve">Hills, The </t>
  </si>
  <si>
    <t>TABLE 3 - TOTAL STOCK AS AT JUNE 2017</t>
  </si>
  <si>
    <t>TABLE 3a - TOTAL BOOKSTOCK AS AT JUNE 2017</t>
  </si>
  <si>
    <t>*The number of 'E Books as part of a consortia' is calculated by dividing E Book titles within the consortia by the number of consortia members.</t>
  </si>
  <si>
    <t>TABLE 3b - TOTAL OF NON-BOOK MATERIAL AS AT JUNE 2017</t>
  </si>
  <si>
    <t>TABLE 3c - TOTAL SERIALS AS AT JUNE 2017</t>
  </si>
  <si>
    <t>TABLE 3d - SEPARATE COLLECTIONS AS AT JUNE 2017</t>
  </si>
  <si>
    <t>TABLE 3e - ACQUISITIONS AND DISCARDS JULY 2016 - JUNE 2017</t>
  </si>
  <si>
    <t>TABLE 4 - REGISTERED MEMBERS JULY 2016 - JUNE 2017</t>
  </si>
  <si>
    <t>TABLE 4a - NON-RESIDENT MEMBERS BY COUNCIL JULY 2016 - JUNE 2017</t>
  </si>
  <si>
    <t>TABLE 5 - SERVICE POINTS AND HOURS OF OPENING AS AT JUNE 2017</t>
  </si>
  <si>
    <t>TABLE 5a - SERVICE POINTS  AND HOURS OF OPENING AS AT JUNE 2017</t>
  </si>
  <si>
    <t>TABLE 6 - FULL-TIME and PART-TIME LIBRARY STAFF AS AT JUNE 2017</t>
  </si>
  <si>
    <t>for 2017/2018</t>
  </si>
  <si>
    <t>at 30 June 2016, supplied by the Australian Bureau of Statistics.</t>
  </si>
  <si>
    <t>TABLE 10 - TOTAL EXPENDITURE 2016/17</t>
  </si>
  <si>
    <t>Total actual expenditure for the period July 2016 - June 2017</t>
  </si>
  <si>
    <t>TABLE 10a - EXPENDITURE PER CAPITA 2016/17</t>
  </si>
  <si>
    <t>TABLE 10b - EXPENDITURE ON SALARIES PER CAPITA 2016/17</t>
  </si>
  <si>
    <t>TABLE 10c - EXPENDITURE ON LIBRARY MATERIAL PER CAPITA 2016/17</t>
  </si>
  <si>
    <t>TABLE 11 - LIBRARY MATERIAL AS AT JUNE 2017</t>
  </si>
  <si>
    <t>Stock figures as at June 2017</t>
  </si>
  <si>
    <t>TABLE 11a - LIBRARY MATERIAL PER CAPITA 2016/17</t>
  </si>
  <si>
    <t>TABLE 11b - AVERAGE COST OF LIBRARY MATERIAL 2016/17</t>
  </si>
  <si>
    <t>TABLE 11c - AGE OF LIBRARY MATERIAL 2016/17</t>
  </si>
  <si>
    <t>TABLE 12 - ADULT FICTION AS AT JUNE 2017</t>
  </si>
  <si>
    <t>TABLE 13 - ADULT PERIODICAL TITLES AS AT JUNE 2017</t>
  </si>
  <si>
    <t>TABLE 14 - ACQUISITIONS 2016/17</t>
  </si>
  <si>
    <t>No. of items acquired July 2016 - June 2017</t>
  </si>
  <si>
    <t>TABLE 14a- ACQUISITIONS PER CAPITA 2016/17</t>
  </si>
  <si>
    <t>TABLE 15 - DISCARDS AS % OF ACQUISITIONS 2016/17</t>
  </si>
  <si>
    <t>TABLE 15a - DISCARDS AS % OF TOTAL STOCK 2016/17</t>
  </si>
  <si>
    <t>TABLE 16 - CIRCULATION OF LIBRARY MATERIALS 2016/17</t>
  </si>
  <si>
    <t>TABLE 16a - CIRCULATION PER CAPITA 2016/17</t>
  </si>
  <si>
    <t>TABLE 16b - TURNOVER OF STOCK 2016/17</t>
  </si>
  <si>
    <t>TABLE 16c - CIRCULATION PER STAFF MEMBER 2016/17</t>
  </si>
  <si>
    <t>TABLE 17 - TOTAL STAFF AS AT JUNE 2017</t>
  </si>
  <si>
    <t>Number of staff employed as at June 2017</t>
  </si>
  <si>
    <t>TABLE 17a - POPULATION PER STAFF MEMBER 2016/17</t>
  </si>
  <si>
    <t>TABLE 17b - TOTAL QUALIFIED STAFF AS AT JUNE 2017</t>
  </si>
  <si>
    <t>TABLE 17c - POPULATION PER QUALIFIED STAFF MEMBER 2016/17</t>
  </si>
  <si>
    <t>TABLE 18 - DOCUMENT DELIVERY 2016/17</t>
  </si>
  <si>
    <t>TABLE 19 - LIBRARY VISITS 2016/17</t>
  </si>
  <si>
    <t>TABLE 20 - INTERNET ACCESS FOR THE PUBLIC 2016/17</t>
  </si>
  <si>
    <t>TABLE 22 - LIBRARY PROGRAMS 2016/17</t>
  </si>
  <si>
    <t>TABLE 23 - WEBSITE VISITS 2016/17</t>
  </si>
  <si>
    <t>Home page visits in 2016/17</t>
  </si>
  <si>
    <t>*</t>
  </si>
  <si>
    <t>* Includes $5,000 for High Isolation</t>
  </si>
  <si>
    <t>* Includes $5,000 High Islolation Allocation</t>
  </si>
  <si>
    <t>**</t>
  </si>
  <si>
    <t>** Includes $720,000 for Building (of which $200,000 was a grant received)</t>
  </si>
  <si>
    <t>Wollondilly **</t>
  </si>
  <si>
    <t>** Council does not capitalise library book collection.</t>
  </si>
  <si>
    <t># Armidale includes $2.98m for buildings and $1.876m for building maintenance &amp; repairs</t>
  </si>
  <si>
    <t>Armidale Regional #</t>
  </si>
  <si>
    <t>Co-op with Muswellbrook</t>
  </si>
  <si>
    <t>Kempsey **</t>
  </si>
  <si>
    <t xml:space="preserve">** $74,570 spent from operating expenses as it's a contribution to Mid-North Coast Co-op for book resources </t>
  </si>
  <si>
    <t>Central Murray ##</t>
  </si>
  <si>
    <t>Murray River ##</t>
  </si>
  <si>
    <t>## Murray River Council has multiple cooperative arrangements for the delivery of library services to residents. See Central Murray Regional Library (NSW) for Mathoura, Campaspe Regional Library (Vic) for Moama and Swan Hill Regional Library (Vic) for Barham and Moulamein.</t>
  </si>
  <si>
    <t xml:space="preserve">URS </t>
  </si>
  <si>
    <t>Audio Books: spoken word CDs, tapes</t>
  </si>
  <si>
    <t>Central Northern</t>
  </si>
  <si>
    <t>Clarence</t>
  </si>
  <si>
    <t>Riverina</t>
  </si>
  <si>
    <t>Sydney</t>
  </si>
  <si>
    <t>Upper Hunter - Muswellbrook</t>
  </si>
  <si>
    <t>Libraries *</t>
  </si>
  <si>
    <t xml:space="preserve">Albury </t>
  </si>
  <si>
    <t>Counters</t>
  </si>
  <si>
    <t>Sampling</t>
  </si>
  <si>
    <t>N/A</t>
  </si>
  <si>
    <t>No. of Libraries (central &amp; branches)</t>
  </si>
  <si>
    <t xml:space="preserve">Libraries opening hours per week  (central &amp; branches) </t>
  </si>
  <si>
    <t>Libraries (central &amp; branches) and Mobile hours per week</t>
  </si>
  <si>
    <t>* Libraries (central &amp; branches)</t>
  </si>
  <si>
    <t>TABLE 21 - TOTAL INFORMATION AND CUSTOMER SERVICE REQUESTS 2016/17</t>
  </si>
  <si>
    <t>Customer Service Requests</t>
  </si>
  <si>
    <t>Information Requests</t>
  </si>
  <si>
    <t>** Figures are for Gerrigong only, supplied by NSW.net</t>
  </si>
  <si>
    <t>No. of Internet Access Terminals</t>
  </si>
  <si>
    <t>by the State Library's NSW.net service.</t>
  </si>
  <si>
    <t>There are different reporting methods used for calculating Wi-Fi sessions. Figures marked with * have been provided</t>
  </si>
  <si>
    <t>Woollahra **</t>
  </si>
  <si>
    <t>MidCoast</t>
  </si>
  <si>
    <t xml:space="preserve">* Expenditure 2016/17 includes capital and recurrent expenditure as well as all State Government monies. </t>
  </si>
  <si>
    <t>Total Funding 2016/2017^</t>
  </si>
  <si>
    <t>Total Funding 2017/2018^</t>
  </si>
  <si>
    <t>^ Total Funding for 2016/17 and 2017/18 includes Subsidy, Local Priority Grant ,Collaboration or Merger payments.</t>
  </si>
  <si>
    <t xml:space="preserve">Total Funding 2016/17* </t>
  </si>
  <si>
    <t>* Breakdown of total funding available in 2015/16 PLS Statistics</t>
  </si>
  <si>
    <t>DVDs, Video and Film *</t>
  </si>
  <si>
    <t>Total Online Serials *</t>
  </si>
  <si>
    <t>*In previous years NSW.net statistics were included in these figures. From 2016/17 these figures are reported on page xx.</t>
  </si>
  <si>
    <t xml:space="preserve">** Online Collections includes  E Books, Digital Music, E Audio &amp; E Journals. In previous years NSW.net statistics were </t>
  </si>
  <si>
    <t>included in these figures. From 2016/17 these figures are reported on page xx.</t>
  </si>
  <si>
    <r>
      <t xml:space="preserve">MURRAY RIVER (Mathoura only) </t>
    </r>
    <r>
      <rPr>
        <i/>
        <sz val="8"/>
        <rFont val="Arial"/>
        <family val="2"/>
      </rPr>
      <t>##</t>
    </r>
  </si>
  <si>
    <t>Note: See table 1d for breakdown expenditure on library material. Prior to 2009/10 this table excluded licensed access to electronic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</si>
</sst>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4" formatCode="_-&quot;$&quot;* #,##0.00_-;\-&quot;$&quot;* #,##0.00_-;_-&quot;$&quot;* &quot;-&quot;??_-;_-@_-"/>
    <numFmt numFmtId="43" formatCode="_-* #,##0.00_-;\-* #,##0.00_-;_-* &quot;-&quot;??_-;_-@_-"/>
    <numFmt numFmtId="164" formatCode="_(* #,##0.00_);_(* \(#,##0.00\);_(* &quot;-&quot;??_);_(@_)"/>
    <numFmt numFmtId="165" formatCode="_(* #,##0_);_(* \(#,##0\);_(* &quot;-&quot;??_);_(@_)"/>
    <numFmt numFmtId="166" formatCode="_-* #,##0_-;\-* #,##0_-;_-* &quot;-&quot;??_-;_-@_-"/>
    <numFmt numFmtId="167" formatCode="General_)"/>
    <numFmt numFmtId="168" formatCode="_(&quot;$&quot;* #,##0_);_(&quot;$&quot;* \(#,##0\);_(&quot;$&quot;* &quot;-&quot;??_);_(@_)"/>
    <numFmt numFmtId="169" formatCode="_-* #,##0.0_-;\-* #,##0.0_-;_-* &quot;-&quot;??_-;_-@_-"/>
  </numFmts>
  <fonts count="7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i/>
      <sz val="10"/>
      <name val="Arial"/>
      <family val="2"/>
    </font>
    <font>
      <sz val="10"/>
      <name val="Arial"/>
      <family val="2"/>
    </font>
    <font>
      <sz val="9"/>
      <name val="Arial"/>
      <family val="2"/>
    </font>
    <font>
      <sz val="8"/>
      <name val="Arial"/>
      <family val="2"/>
    </font>
    <font>
      <b/>
      <sz val="9"/>
      <name val="Arial"/>
      <family val="2"/>
    </font>
    <font>
      <b/>
      <i/>
      <sz val="9"/>
      <name val="Arial"/>
      <family val="2"/>
    </font>
    <font>
      <b/>
      <sz val="8"/>
      <name val="Arial"/>
      <family val="2"/>
    </font>
    <font>
      <b/>
      <sz val="8"/>
      <name val="Arial"/>
      <family val="2"/>
    </font>
    <font>
      <b/>
      <i/>
      <sz val="8"/>
      <name val="Arial"/>
      <family val="2"/>
    </font>
    <font>
      <b/>
      <sz val="11"/>
      <name val="Arial"/>
      <family val="2"/>
    </font>
    <font>
      <b/>
      <sz val="10"/>
      <name val="Arial"/>
      <family val="2"/>
    </font>
    <font>
      <b/>
      <sz val="11"/>
      <name val="Arial"/>
      <family val="2"/>
    </font>
    <font>
      <sz val="8"/>
      <name val="Geneva"/>
    </font>
    <font>
      <sz val="10"/>
      <color indexed="8"/>
      <name val="MS Sans Serif"/>
      <family val="2"/>
    </font>
    <font>
      <sz val="8"/>
      <color indexed="8"/>
      <name val="Arial"/>
      <family val="2"/>
    </font>
    <font>
      <sz val="10"/>
      <color indexed="8"/>
      <name val="Arial"/>
      <family val="2"/>
    </font>
    <font>
      <b/>
      <sz val="8"/>
      <color indexed="8"/>
      <name val="Arial"/>
      <family val="2"/>
    </font>
    <font>
      <sz val="10"/>
      <name val="Arial"/>
      <family val="2"/>
    </font>
    <font>
      <b/>
      <i/>
      <sz val="10"/>
      <color indexed="8"/>
      <name val="Arial"/>
      <family val="2"/>
    </font>
    <font>
      <b/>
      <i/>
      <sz val="10"/>
      <name val="Arial"/>
      <family val="2"/>
    </font>
    <font>
      <b/>
      <sz val="9"/>
      <name val="Geneva"/>
    </font>
    <font>
      <sz val="9"/>
      <name val="Geneva"/>
    </font>
    <font>
      <sz val="8"/>
      <name val="Arial"/>
      <family val="2"/>
    </font>
    <font>
      <b/>
      <sz val="11"/>
      <name val="Geneva"/>
    </font>
    <font>
      <b/>
      <i/>
      <sz val="9"/>
      <name val="Arial"/>
      <family val="2"/>
    </font>
    <font>
      <b/>
      <i/>
      <sz val="9"/>
      <color indexed="8"/>
      <name val="Arial"/>
      <family val="2"/>
    </font>
    <font>
      <i/>
      <sz val="10"/>
      <name val="Arial"/>
      <family val="2"/>
    </font>
    <font>
      <i/>
      <sz val="8"/>
      <name val="Arial"/>
      <family val="2"/>
    </font>
    <font>
      <u/>
      <sz val="10"/>
      <color indexed="12"/>
      <name val="Arial"/>
      <family val="2"/>
    </font>
    <font>
      <sz val="8"/>
      <color indexed="10"/>
      <name val="Arial"/>
      <family val="2"/>
    </font>
    <font>
      <b/>
      <i/>
      <sz val="8"/>
      <color indexed="10"/>
      <name val="Arial"/>
      <family val="2"/>
    </font>
    <font>
      <sz val="10"/>
      <color indexed="10"/>
      <name val="Arial"/>
      <family val="2"/>
    </font>
    <font>
      <u/>
      <sz val="8"/>
      <color indexed="12"/>
      <name val="Arial"/>
      <family val="2"/>
    </font>
    <font>
      <sz val="14"/>
      <color indexed="10"/>
      <name val="Arial"/>
      <family val="2"/>
    </font>
    <font>
      <b/>
      <i/>
      <sz val="14"/>
      <color indexed="10"/>
      <name val="Arial"/>
      <family val="2"/>
    </font>
    <font>
      <b/>
      <sz val="12"/>
      <name val="Arial"/>
      <family val="2"/>
    </font>
    <font>
      <i/>
      <sz val="9"/>
      <name val="Arial"/>
      <family val="2"/>
    </font>
    <font>
      <b/>
      <sz val="12"/>
      <color indexed="8"/>
      <name val="Arial"/>
      <family val="2"/>
    </font>
    <font>
      <sz val="9"/>
      <name val="Arial"/>
      <family val="2"/>
    </font>
    <font>
      <sz val="8"/>
      <color indexed="8"/>
      <name val="Arial"/>
      <family val="2"/>
    </font>
    <font>
      <b/>
      <i/>
      <sz val="8"/>
      <name val="Arial"/>
      <family val="2"/>
    </font>
    <font>
      <b/>
      <sz val="8"/>
      <name val="Geneva"/>
    </font>
    <font>
      <i/>
      <sz val="8"/>
      <color indexed="10"/>
      <name val="Arial"/>
      <family val="2"/>
    </font>
    <font>
      <b/>
      <sz val="8"/>
      <color indexed="10"/>
      <name val="Arial"/>
      <family val="2"/>
    </font>
    <font>
      <i/>
      <sz val="8"/>
      <color indexed="8"/>
      <name val="Arial"/>
      <family val="2"/>
    </font>
    <font>
      <b/>
      <sz val="10"/>
      <name val="Arial"/>
      <family val="2"/>
    </font>
    <font>
      <sz val="8"/>
      <name val="Arial"/>
      <family val="2"/>
    </font>
    <font>
      <sz val="8"/>
      <color indexed="8"/>
      <name val="Arial"/>
      <family val="2"/>
    </font>
    <font>
      <sz val="10"/>
      <name val="Arial"/>
      <family val="2"/>
    </font>
    <font>
      <b/>
      <i/>
      <sz val="9"/>
      <name val="Arial"/>
      <family val="2"/>
    </font>
    <font>
      <b/>
      <i/>
      <sz val="8"/>
      <name val="Geneva"/>
    </font>
    <font>
      <b/>
      <i/>
      <sz val="8"/>
      <color indexed="8"/>
      <name val="Arial"/>
      <family val="2"/>
    </font>
    <font>
      <sz val="8"/>
      <color theme="1"/>
      <name val="Calibri"/>
      <family val="2"/>
      <scheme val="minor"/>
    </font>
    <font>
      <sz val="11"/>
      <color rgb="FF000000"/>
      <name val="Calibri"/>
      <family val="2"/>
    </font>
    <font>
      <b/>
      <sz val="11"/>
      <color rgb="FF000000"/>
      <name val="Calibri"/>
      <family val="2"/>
    </font>
    <font>
      <sz val="8"/>
      <color rgb="FF000000"/>
      <name val="Arial"/>
      <family val="2"/>
    </font>
    <font>
      <sz val="8"/>
      <color theme="1"/>
      <name val="Arial"/>
      <family val="2"/>
    </font>
    <font>
      <b/>
      <sz val="8"/>
      <color rgb="FF000000"/>
      <name val="Calibri"/>
      <family val="2"/>
    </font>
    <font>
      <i/>
      <sz val="8"/>
      <color rgb="FF000000"/>
      <name val="Arial"/>
      <family val="2"/>
    </font>
    <font>
      <b/>
      <sz val="8"/>
      <color rgb="FF000000"/>
      <name val="Arial"/>
      <family val="2"/>
    </font>
    <font>
      <i/>
      <sz val="8"/>
      <color theme="1"/>
      <name val="Arial"/>
      <family val="2"/>
    </font>
    <font>
      <b/>
      <sz val="9"/>
      <color indexed="8"/>
      <name val="Arial"/>
      <family val="2"/>
    </font>
    <font>
      <sz val="12"/>
      <color rgb="FF000000"/>
      <name val="Raleway"/>
      <family val="2"/>
    </font>
    <font>
      <sz val="10"/>
      <name val="Arial"/>
      <family val="2"/>
    </font>
    <font>
      <b/>
      <sz val="8"/>
      <color theme="1"/>
      <name val="Arial"/>
      <family val="2"/>
    </font>
    <font>
      <b/>
      <i/>
      <sz val="8"/>
      <color rgb="FF000000"/>
      <name val="Arial"/>
      <family val="2"/>
    </font>
    <font>
      <b/>
      <sz val="10"/>
      <color theme="1"/>
      <name val="Arial"/>
      <family val="2"/>
    </font>
    <font>
      <b/>
      <i/>
      <sz val="8"/>
      <color theme="1"/>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45">
    <xf numFmtId="0" fontId="0" fillId="0" borderId="0"/>
    <xf numFmtId="164" fontId="8" fillId="0" borderId="0" applyFont="0" applyFill="0" applyBorder="0" applyAlignment="0" applyProtection="0"/>
    <xf numFmtId="0" fontId="35" fillId="0" borderId="0" applyNumberFormat="0" applyFill="0" applyBorder="0" applyAlignment="0" applyProtection="0">
      <alignment vertical="top"/>
      <protection locked="0"/>
    </xf>
    <xf numFmtId="0" fontId="20" fillId="0" borderId="0"/>
    <xf numFmtId="0" fontId="22" fillId="0" borderId="0"/>
    <xf numFmtId="0" fontId="20" fillId="0" borderId="0"/>
    <xf numFmtId="0" fontId="22" fillId="0" borderId="0"/>
    <xf numFmtId="0" fontId="20" fillId="0" borderId="0"/>
    <xf numFmtId="0" fontId="22" fillId="0" borderId="0"/>
    <xf numFmtId="0" fontId="20" fillId="0" borderId="0"/>
    <xf numFmtId="0" fontId="22" fillId="0" borderId="0"/>
    <xf numFmtId="0" fontId="20" fillId="0" borderId="0"/>
    <xf numFmtId="0" fontId="22" fillId="0" borderId="0"/>
    <xf numFmtId="0" fontId="20" fillId="0" borderId="0"/>
    <xf numFmtId="0" fontId="22" fillId="0" borderId="0"/>
    <xf numFmtId="0" fontId="20" fillId="0" borderId="0"/>
    <xf numFmtId="0" fontId="22" fillId="0" borderId="0"/>
    <xf numFmtId="0" fontId="20" fillId="0" borderId="0"/>
    <xf numFmtId="0" fontId="22" fillId="0" borderId="0"/>
    <xf numFmtId="0" fontId="20" fillId="0" borderId="0"/>
    <xf numFmtId="0" fontId="22" fillId="0" borderId="0"/>
    <xf numFmtId="0" fontId="20" fillId="0" borderId="0"/>
    <xf numFmtId="0" fontId="20" fillId="0" borderId="0"/>
    <xf numFmtId="0" fontId="22" fillId="0" borderId="0"/>
    <xf numFmtId="0" fontId="20" fillId="0" borderId="0"/>
    <xf numFmtId="0" fontId="22" fillId="0" borderId="0"/>
    <xf numFmtId="0" fontId="20" fillId="0" borderId="0"/>
    <xf numFmtId="0" fontId="22" fillId="0" borderId="0"/>
    <xf numFmtId="0" fontId="20" fillId="0" borderId="0"/>
    <xf numFmtId="0" fontId="22" fillId="0" borderId="0"/>
    <xf numFmtId="0" fontId="20" fillId="0" borderId="0"/>
    <xf numFmtId="0" fontId="20" fillId="0" borderId="0"/>
    <xf numFmtId="0" fontId="22" fillId="0" borderId="0"/>
    <xf numFmtId="0" fontId="22" fillId="0" borderId="0"/>
    <xf numFmtId="0" fontId="22" fillId="0" borderId="0"/>
    <xf numFmtId="0" fontId="22" fillId="0" borderId="0"/>
    <xf numFmtId="0" fontId="20" fillId="0" borderId="0"/>
    <xf numFmtId="0" fontId="22" fillId="0" borderId="0"/>
    <xf numFmtId="0" fontId="20" fillId="0" borderId="0"/>
    <xf numFmtId="0" fontId="22" fillId="0" borderId="0"/>
    <xf numFmtId="43" fontId="4" fillId="0" borderId="0" applyFont="0" applyFill="0" applyBorder="0" applyAlignment="0" applyProtection="0"/>
    <xf numFmtId="44" fontId="70" fillId="0" borderId="0" applyFont="0" applyFill="0" applyBorder="0" applyAlignment="0" applyProtection="0"/>
    <xf numFmtId="0" fontId="3" fillId="0" borderId="0"/>
    <xf numFmtId="0" fontId="2" fillId="0" borderId="0"/>
    <xf numFmtId="0" fontId="1" fillId="0" borderId="0"/>
  </cellStyleXfs>
  <cellXfs count="683">
    <xf numFmtId="0" fontId="0" fillId="0" borderId="0" xfId="0"/>
    <xf numFmtId="0" fontId="0" fillId="0" borderId="0" xfId="0" applyAlignment="1">
      <alignment horizontal="center"/>
    </xf>
    <xf numFmtId="0" fontId="9" fillId="0" borderId="0" xfId="0" applyFont="1"/>
    <xf numFmtId="0" fontId="9" fillId="0" borderId="0" xfId="0" applyFont="1" applyAlignment="1">
      <alignment horizontal="center"/>
    </xf>
    <xf numFmtId="0" fontId="10" fillId="0" borderId="0" xfId="0" applyFont="1"/>
    <xf numFmtId="0" fontId="11" fillId="0" borderId="0" xfId="0" applyFont="1"/>
    <xf numFmtId="0" fontId="0" fillId="0" borderId="0" xfId="0" applyAlignment="1">
      <alignment horizontal="left"/>
    </xf>
    <xf numFmtId="0" fontId="10" fillId="0" borderId="0" xfId="0" applyFont="1" applyAlignment="1">
      <alignment horizontal="left"/>
    </xf>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0" fillId="0" borderId="0" xfId="0" applyFont="1" applyAlignment="1">
      <alignment horizontal="center"/>
    </xf>
    <xf numFmtId="165" fontId="10" fillId="0" borderId="0" xfId="1" applyNumberFormat="1" applyFont="1"/>
    <xf numFmtId="164" fontId="10" fillId="0" borderId="0" xfId="1" applyFont="1"/>
    <xf numFmtId="2" fontId="10" fillId="0" borderId="0" xfId="0" applyNumberFormat="1" applyFont="1"/>
    <xf numFmtId="0" fontId="21" fillId="0" borderId="0" xfId="3" applyFont="1" applyFill="1" applyBorder="1" applyAlignment="1">
      <alignment horizontal="left" wrapText="1"/>
    </xf>
    <xf numFmtId="0" fontId="23" fillId="0" borderId="0" xfId="3" applyFont="1" applyFill="1" applyBorder="1" applyAlignment="1">
      <alignment horizontal="left" wrapText="1"/>
    </xf>
    <xf numFmtId="0" fontId="0" fillId="0" borderId="0" xfId="0" applyBorder="1"/>
    <xf numFmtId="0" fontId="21" fillId="0" borderId="0" xfId="5" applyFont="1" applyFill="1" applyBorder="1" applyAlignment="1">
      <alignment horizontal="left" wrapText="1"/>
    </xf>
    <xf numFmtId="3" fontId="21" fillId="0" borderId="0" xfId="5" applyNumberFormat="1" applyFont="1" applyFill="1" applyBorder="1" applyAlignment="1">
      <alignment horizontal="right" wrapText="1"/>
    </xf>
    <xf numFmtId="165" fontId="10" fillId="0" borderId="0" xfId="1" applyNumberFormat="1" applyFont="1" applyBorder="1"/>
    <xf numFmtId="0" fontId="10" fillId="0" borderId="0" xfId="0" applyFont="1" applyBorder="1"/>
    <xf numFmtId="3" fontId="10" fillId="0" borderId="0" xfId="0" applyNumberFormat="1" applyFont="1" applyBorder="1"/>
    <xf numFmtId="0" fontId="13" fillId="0" borderId="0" xfId="0" applyFont="1" applyBorder="1"/>
    <xf numFmtId="3" fontId="13" fillId="0" borderId="0" xfId="0" applyNumberFormat="1" applyFont="1" applyBorder="1"/>
    <xf numFmtId="0" fontId="25" fillId="0" borderId="0" xfId="5" applyFont="1" applyFill="1" applyBorder="1" applyAlignment="1">
      <alignment horizontal="center"/>
    </xf>
    <xf numFmtId="0" fontId="25" fillId="0" borderId="0" xfId="7" applyFont="1" applyFill="1" applyBorder="1" applyAlignment="1">
      <alignment horizontal="center"/>
    </xf>
    <xf numFmtId="0" fontId="0" fillId="0" borderId="0" xfId="0" applyFill="1" applyBorder="1"/>
    <xf numFmtId="0" fontId="25" fillId="0" borderId="0" xfId="9" applyFont="1" applyFill="1" applyBorder="1" applyAlignment="1">
      <alignment horizontal="center"/>
    </xf>
    <xf numFmtId="165" fontId="25" fillId="0" borderId="0" xfId="1" applyNumberFormat="1" applyFont="1" applyFill="1" applyBorder="1" applyAlignment="1">
      <alignment horizontal="center"/>
    </xf>
    <xf numFmtId="0" fontId="25" fillId="0" borderId="0" xfId="17" applyFont="1" applyFill="1" applyBorder="1" applyAlignment="1">
      <alignment horizontal="center"/>
    </xf>
    <xf numFmtId="0" fontId="25" fillId="0" borderId="0" xfId="19" applyFont="1" applyFill="1" applyBorder="1" applyAlignment="1">
      <alignment horizontal="center"/>
    </xf>
    <xf numFmtId="0" fontId="25" fillId="0" borderId="0" xfId="22" applyFont="1" applyFill="1" applyBorder="1" applyAlignment="1">
      <alignment horizontal="center"/>
    </xf>
    <xf numFmtId="0" fontId="25" fillId="0" borderId="0" xfId="24" applyFont="1" applyFill="1" applyBorder="1" applyAlignment="1">
      <alignment horizontal="center"/>
    </xf>
    <xf numFmtId="0" fontId="16" fillId="0" borderId="0" xfId="0" applyFont="1" applyBorder="1"/>
    <xf numFmtId="0" fontId="21" fillId="0" borderId="0" xfId="7" applyFont="1" applyFill="1" applyBorder="1" applyAlignment="1">
      <alignment horizontal="left" wrapText="1"/>
    </xf>
    <xf numFmtId="165" fontId="13" fillId="0" borderId="0" xfId="1" applyNumberFormat="1" applyFont="1" applyBorder="1"/>
    <xf numFmtId="0" fontId="14" fillId="0" borderId="0" xfId="0" applyFont="1" applyBorder="1"/>
    <xf numFmtId="0" fontId="21" fillId="0" borderId="0" xfId="9" applyFont="1" applyFill="1" applyBorder="1" applyAlignment="1">
      <alignment horizontal="left" wrapText="1"/>
    </xf>
    <xf numFmtId="165" fontId="21" fillId="0" borderId="0" xfId="1" applyNumberFormat="1" applyFont="1" applyFill="1" applyBorder="1" applyAlignment="1">
      <alignment horizontal="right" wrapText="1"/>
    </xf>
    <xf numFmtId="165" fontId="0" fillId="0" borderId="0" xfId="0" applyNumberFormat="1" applyBorder="1"/>
    <xf numFmtId="0" fontId="18" fillId="0" borderId="0" xfId="0" applyFont="1" applyBorder="1"/>
    <xf numFmtId="0" fontId="21" fillId="0" borderId="0" xfId="11" applyFont="1" applyFill="1" applyBorder="1" applyAlignment="1">
      <alignment horizontal="left" wrapText="1"/>
    </xf>
    <xf numFmtId="165" fontId="21" fillId="0" borderId="0" xfId="1" applyNumberFormat="1" applyFont="1" applyFill="1" applyBorder="1" applyAlignment="1">
      <alignment horizontal="left" wrapText="1"/>
    </xf>
    <xf numFmtId="0" fontId="21" fillId="0" borderId="0" xfId="13" applyFont="1" applyFill="1" applyBorder="1" applyAlignment="1">
      <alignment horizontal="left" wrapText="1"/>
    </xf>
    <xf numFmtId="0" fontId="0" fillId="0" borderId="0" xfId="0" applyBorder="1" applyAlignment="1">
      <alignment horizontal="right"/>
    </xf>
    <xf numFmtId="0" fontId="17" fillId="0" borderId="0" xfId="0" applyFont="1" applyBorder="1"/>
    <xf numFmtId="0" fontId="21" fillId="0" borderId="0" xfId="15" applyFont="1" applyFill="1" applyBorder="1" applyAlignment="1">
      <alignment horizontal="left" wrapText="1"/>
    </xf>
    <xf numFmtId="165" fontId="0" fillId="0" borderId="0" xfId="1" applyNumberFormat="1" applyFont="1" applyBorder="1"/>
    <xf numFmtId="0" fontId="21" fillId="0" borderId="0" xfId="17" applyFont="1" applyFill="1" applyBorder="1" applyAlignment="1">
      <alignment horizontal="left" wrapText="1"/>
    </xf>
    <xf numFmtId="165" fontId="10" fillId="0" borderId="0" xfId="1" applyNumberFormat="1" applyFont="1" applyBorder="1" applyAlignment="1">
      <alignment horizontal="right"/>
    </xf>
    <xf numFmtId="165" fontId="13" fillId="0" borderId="0" xfId="1" applyNumberFormat="1" applyFont="1" applyBorder="1" applyAlignment="1">
      <alignment horizontal="right"/>
    </xf>
    <xf numFmtId="0" fontId="10" fillId="0" borderId="0" xfId="0" applyFont="1" applyBorder="1" applyAlignment="1">
      <alignment horizontal="right"/>
    </xf>
    <xf numFmtId="165" fontId="0" fillId="0" borderId="0" xfId="1" applyNumberFormat="1" applyFont="1" applyBorder="1" applyAlignment="1">
      <alignment horizontal="right"/>
    </xf>
    <xf numFmtId="0" fontId="22" fillId="0" borderId="0" xfId="26" applyFont="1" applyFill="1" applyBorder="1" applyAlignment="1">
      <alignment horizontal="left" wrapText="1"/>
    </xf>
    <xf numFmtId="0" fontId="22" fillId="0" borderId="0" xfId="26" applyFont="1" applyFill="1" applyBorder="1" applyAlignment="1">
      <alignment horizontal="right" wrapText="1"/>
    </xf>
    <xf numFmtId="0" fontId="22" fillId="0" borderId="0" xfId="26" applyFont="1" applyFill="1" applyBorder="1" applyAlignment="1">
      <alignment wrapText="1"/>
    </xf>
    <xf numFmtId="0" fontId="0" fillId="0" borderId="0" xfId="0" applyBorder="1" applyAlignment="1">
      <alignment horizontal="left"/>
    </xf>
    <xf numFmtId="0" fontId="13" fillId="0" borderId="0" xfId="0" applyFont="1" applyBorder="1" applyAlignment="1">
      <alignment horizontal="left"/>
    </xf>
    <xf numFmtId="0" fontId="25" fillId="0" borderId="0" xfId="28" applyFont="1" applyFill="1" applyBorder="1" applyAlignment="1">
      <alignment horizontal="center"/>
    </xf>
    <xf numFmtId="0" fontId="27" fillId="0" borderId="0" xfId="0" applyFont="1"/>
    <xf numFmtId="0" fontId="28" fillId="0" borderId="0" xfId="0" applyFont="1"/>
    <xf numFmtId="0" fontId="27" fillId="0" borderId="0" xfId="0" applyFont="1" applyAlignment="1">
      <alignment horizontal="right"/>
    </xf>
    <xf numFmtId="0" fontId="19" fillId="0" borderId="0" xfId="0" applyFont="1"/>
    <xf numFmtId="0" fontId="29" fillId="0" borderId="0" xfId="0" applyFont="1"/>
    <xf numFmtId="0" fontId="19" fillId="0" borderId="0" xfId="0" applyFont="1" applyAlignment="1">
      <alignment horizontal="right"/>
    </xf>
    <xf numFmtId="165" fontId="19" fillId="0" borderId="0" xfId="1" applyNumberFormat="1" applyFont="1" applyAlignment="1">
      <alignment horizontal="right"/>
    </xf>
    <xf numFmtId="0" fontId="27" fillId="0" borderId="0" xfId="0" applyFont="1" applyBorder="1"/>
    <xf numFmtId="0" fontId="28" fillId="0" borderId="0" xfId="0" applyFont="1" applyBorder="1"/>
    <xf numFmtId="0" fontId="19" fillId="0" borderId="0" xfId="0" applyFont="1" applyBorder="1"/>
    <xf numFmtId="0" fontId="7" fillId="0" borderId="0" xfId="0" applyFont="1" applyBorder="1"/>
    <xf numFmtId="0" fontId="11" fillId="0" borderId="0" xfId="0" applyFont="1" applyBorder="1"/>
    <xf numFmtId="2" fontId="13" fillId="0" borderId="0" xfId="0" applyNumberFormat="1" applyFont="1" applyBorder="1"/>
    <xf numFmtId="0" fontId="21" fillId="0" borderId="0" xfId="31" applyFont="1" applyFill="1" applyBorder="1" applyAlignment="1">
      <alignment horizontal="left" wrapText="1"/>
    </xf>
    <xf numFmtId="165" fontId="13" fillId="0" borderId="0" xfId="1" applyNumberFormat="1" applyFont="1"/>
    <xf numFmtId="3" fontId="10" fillId="0" borderId="0" xfId="0" applyNumberFormat="1" applyFont="1" applyAlignment="1">
      <alignment horizontal="right"/>
    </xf>
    <xf numFmtId="0" fontId="30" fillId="0" borderId="0" xfId="0" applyFont="1" applyBorder="1"/>
    <xf numFmtId="2" fontId="10" fillId="0" borderId="0" xfId="0" applyNumberFormat="1" applyFont="1" applyBorder="1"/>
    <xf numFmtId="164" fontId="13" fillId="0" borderId="0" xfId="1" applyFont="1" applyBorder="1"/>
    <xf numFmtId="0" fontId="25" fillId="0" borderId="0" xfId="38" applyFont="1" applyFill="1" applyBorder="1" applyAlignment="1">
      <alignment horizontal="left"/>
    </xf>
    <xf numFmtId="1" fontId="10" fillId="0" borderId="0" xfId="0" applyNumberFormat="1" applyFont="1"/>
    <xf numFmtId="2" fontId="13" fillId="0" borderId="0" xfId="0" applyNumberFormat="1" applyFont="1"/>
    <xf numFmtId="0" fontId="13" fillId="0" borderId="0" xfId="0" applyFont="1" applyAlignment="1">
      <alignment horizontal="left"/>
    </xf>
    <xf numFmtId="165" fontId="13" fillId="0" borderId="0" xfId="1" applyNumberFormat="1" applyFont="1" applyAlignment="1">
      <alignment horizontal="right"/>
    </xf>
    <xf numFmtId="165" fontId="10" fillId="0" borderId="0" xfId="1" applyNumberFormat="1" applyFont="1" applyAlignment="1">
      <alignment horizontal="right"/>
    </xf>
    <xf numFmtId="0" fontId="21" fillId="0" borderId="0" xfId="26" applyFont="1" applyFill="1" applyBorder="1" applyAlignment="1">
      <alignment horizontal="right" wrapText="1"/>
    </xf>
    <xf numFmtId="0" fontId="31" fillId="0" borderId="0" xfId="0" applyFont="1" applyFill="1" applyBorder="1"/>
    <xf numFmtId="0" fontId="31" fillId="0" borderId="0" xfId="0" applyFont="1" applyFill="1" applyBorder="1" applyAlignment="1">
      <alignment horizontal="right"/>
    </xf>
    <xf numFmtId="164" fontId="13" fillId="0" borderId="0" xfId="1" applyFont="1"/>
    <xf numFmtId="0" fontId="32" fillId="0" borderId="0" xfId="22" applyFont="1" applyFill="1" applyBorder="1" applyAlignment="1">
      <alignment horizontal="right"/>
    </xf>
    <xf numFmtId="0" fontId="26" fillId="0" borderId="0" xfId="0" applyFont="1"/>
    <xf numFmtId="0" fontId="31" fillId="0" borderId="0" xfId="0" applyFont="1" applyAlignment="1">
      <alignment horizontal="center"/>
    </xf>
    <xf numFmtId="0" fontId="31" fillId="0" borderId="0" xfId="0" applyFont="1" applyAlignment="1">
      <alignment horizontal="left"/>
    </xf>
    <xf numFmtId="0" fontId="33" fillId="0" borderId="0" xfId="0" applyFont="1" applyAlignment="1">
      <alignment horizontal="center"/>
    </xf>
    <xf numFmtId="0" fontId="15" fillId="0" borderId="0" xfId="0" applyFont="1" applyAlignment="1">
      <alignment horizontal="center"/>
    </xf>
    <xf numFmtId="0" fontId="31" fillId="0" borderId="0" xfId="0" applyFont="1" applyAlignment="1">
      <alignment horizontal="right"/>
    </xf>
    <xf numFmtId="0" fontId="33" fillId="0" borderId="0" xfId="0" applyFont="1"/>
    <xf numFmtId="3" fontId="0" fillId="0" borderId="0" xfId="0" applyNumberFormat="1" applyBorder="1"/>
    <xf numFmtId="2" fontId="0" fillId="0" borderId="0" xfId="0" applyNumberFormat="1"/>
    <xf numFmtId="165" fontId="9" fillId="0" borderId="0" xfId="1" applyNumberFormat="1" applyFont="1"/>
    <xf numFmtId="0" fontId="24" fillId="0" borderId="0" xfId="0" applyFont="1" applyBorder="1"/>
    <xf numFmtId="2" fontId="10" fillId="0" borderId="0" xfId="0" applyNumberFormat="1" applyFont="1" applyBorder="1" applyAlignment="1">
      <alignment horizontal="right"/>
    </xf>
    <xf numFmtId="164" fontId="13" fillId="0" borderId="0" xfId="1" applyFont="1" applyBorder="1" applyAlignment="1">
      <alignment horizontal="right"/>
    </xf>
    <xf numFmtId="0" fontId="34" fillId="0" borderId="0" xfId="0" applyFont="1" applyBorder="1"/>
    <xf numFmtId="0" fontId="15" fillId="0" borderId="0" xfId="0" applyFont="1" applyBorder="1"/>
    <xf numFmtId="164" fontId="0" fillId="0" borderId="0" xfId="1" applyFont="1" applyBorder="1"/>
    <xf numFmtId="164" fontId="10" fillId="0" borderId="0" xfId="1" applyFont="1" applyBorder="1"/>
    <xf numFmtId="164" fontId="0" fillId="0" borderId="0" xfId="1" applyFont="1"/>
    <xf numFmtId="0" fontId="21" fillId="0" borderId="0" xfId="25" applyFont="1" applyFill="1" applyBorder="1" applyAlignment="1">
      <alignment horizontal="left" wrapText="1"/>
    </xf>
    <xf numFmtId="3" fontId="21" fillId="0" borderId="0" xfId="25" applyNumberFormat="1" applyFont="1" applyFill="1" applyBorder="1" applyAlignment="1">
      <alignment horizontal="right" wrapText="1"/>
    </xf>
    <xf numFmtId="0" fontId="23" fillId="0" borderId="0" xfId="25" applyFont="1" applyFill="1" applyBorder="1" applyAlignment="1">
      <alignment horizontal="left" wrapText="1"/>
    </xf>
    <xf numFmtId="165" fontId="23" fillId="0" borderId="0" xfId="1" applyNumberFormat="1" applyFont="1" applyFill="1" applyBorder="1" applyAlignment="1">
      <alignment horizontal="right" wrapText="1"/>
    </xf>
    <xf numFmtId="3" fontId="21" fillId="0" borderId="0" xfId="10" applyNumberFormat="1" applyFont="1" applyFill="1" applyBorder="1" applyAlignment="1">
      <alignment horizontal="right" wrapText="1"/>
    </xf>
    <xf numFmtId="3" fontId="21" fillId="0" borderId="0" xfId="12" applyNumberFormat="1" applyFont="1" applyFill="1" applyBorder="1" applyAlignment="1">
      <alignment horizontal="right" wrapText="1"/>
    </xf>
    <xf numFmtId="4" fontId="0" fillId="0" borderId="0" xfId="0" applyNumberFormat="1" applyBorder="1"/>
    <xf numFmtId="0" fontId="21" fillId="0" borderId="0" xfId="14" applyFont="1" applyFill="1" applyBorder="1" applyAlignment="1">
      <alignment horizontal="left" wrapText="1"/>
    </xf>
    <xf numFmtId="3" fontId="21" fillId="0" borderId="0" xfId="16" applyNumberFormat="1" applyFont="1" applyFill="1" applyBorder="1" applyAlignment="1">
      <alignment horizontal="right" wrapText="1"/>
    </xf>
    <xf numFmtId="0" fontId="22" fillId="0" borderId="0" xfId="16" applyFont="1" applyFill="1" applyBorder="1" applyAlignment="1">
      <alignment horizontal="center"/>
    </xf>
    <xf numFmtId="3" fontId="21" fillId="0" borderId="0" xfId="18" applyNumberFormat="1" applyFont="1" applyFill="1" applyBorder="1" applyAlignment="1">
      <alignment horizontal="right" wrapText="1"/>
    </xf>
    <xf numFmtId="0" fontId="21" fillId="0" borderId="0" xfId="20" applyFont="1" applyFill="1" applyBorder="1" applyAlignment="1">
      <alignment horizontal="left" wrapText="1"/>
    </xf>
    <xf numFmtId="3" fontId="21" fillId="0" borderId="0" xfId="20" applyNumberFormat="1" applyFont="1" applyFill="1" applyBorder="1" applyAlignment="1">
      <alignment horizontal="right" wrapText="1"/>
    </xf>
    <xf numFmtId="0" fontId="21" fillId="0" borderId="0" xfId="23" applyFont="1" applyFill="1" applyBorder="1" applyAlignment="1">
      <alignment horizontal="left" wrapText="1"/>
    </xf>
    <xf numFmtId="3" fontId="21" fillId="0" borderId="0" xfId="23" applyNumberFormat="1" applyFont="1" applyFill="1" applyBorder="1" applyAlignment="1">
      <alignment horizontal="right" wrapText="1"/>
    </xf>
    <xf numFmtId="0" fontId="0" fillId="0" borderId="0" xfId="0" applyBorder="1" applyAlignment="1"/>
    <xf numFmtId="0" fontId="21" fillId="0" borderId="0" xfId="29" applyFont="1" applyFill="1" applyBorder="1" applyAlignment="1">
      <alignment horizontal="left" wrapText="1"/>
    </xf>
    <xf numFmtId="0" fontId="21" fillId="0" borderId="0" xfId="29" applyFont="1" applyFill="1" applyBorder="1" applyAlignment="1">
      <alignment horizontal="right" wrapText="1"/>
    </xf>
    <xf numFmtId="0" fontId="21" fillId="0" borderId="0" xfId="27" applyFont="1" applyFill="1" applyBorder="1" applyAlignment="1">
      <alignment horizontal="right" wrapText="1"/>
    </xf>
    <xf numFmtId="3" fontId="21" fillId="0" borderId="0" xfId="4" applyNumberFormat="1" applyFont="1" applyFill="1" applyBorder="1" applyAlignment="1">
      <alignment horizontal="right" wrapText="1"/>
    </xf>
    <xf numFmtId="0" fontId="22" fillId="0" borderId="0" xfId="6" applyFont="1" applyFill="1" applyBorder="1" applyAlignment="1">
      <alignment horizontal="left" wrapText="1"/>
    </xf>
    <xf numFmtId="3" fontId="21" fillId="0" borderId="0" xfId="6" applyNumberFormat="1" applyFont="1" applyFill="1" applyBorder="1" applyAlignment="1">
      <alignment horizontal="right" wrapText="1"/>
    </xf>
    <xf numFmtId="3" fontId="21" fillId="0" borderId="0" xfId="8" applyNumberFormat="1" applyFont="1" applyFill="1" applyBorder="1" applyAlignment="1">
      <alignment horizontal="right" wrapText="1"/>
    </xf>
    <xf numFmtId="0" fontId="22" fillId="0" borderId="0" xfId="39" applyFont="1" applyFill="1" applyBorder="1" applyAlignment="1">
      <alignment horizontal="center"/>
    </xf>
    <xf numFmtId="165" fontId="13" fillId="0" borderId="0" xfId="1" applyNumberFormat="1" applyFont="1" applyFill="1" applyBorder="1"/>
    <xf numFmtId="0" fontId="34" fillId="0" borderId="0" xfId="0" applyFont="1"/>
    <xf numFmtId="0" fontId="22" fillId="0" borderId="0" xfId="32" applyFont="1" applyFill="1" applyBorder="1" applyAlignment="1">
      <alignment horizontal="left" wrapText="1"/>
    </xf>
    <xf numFmtId="0" fontId="33" fillId="0" borderId="0" xfId="0" applyFont="1" applyBorder="1"/>
    <xf numFmtId="2" fontId="15" fillId="0" borderId="0" xfId="0" applyNumberFormat="1" applyFont="1" applyBorder="1"/>
    <xf numFmtId="164" fontId="0" fillId="0" borderId="0" xfId="1" applyFont="1" applyFill="1" applyBorder="1"/>
    <xf numFmtId="0" fontId="13" fillId="0" borderId="0" xfId="0" applyFont="1" applyAlignment="1">
      <alignment horizontal="right"/>
    </xf>
    <xf numFmtId="3" fontId="0" fillId="0" borderId="0" xfId="0" applyNumberFormat="1"/>
    <xf numFmtId="0" fontId="13" fillId="0" borderId="0" xfId="0" applyFont="1" applyBorder="1" applyAlignment="1">
      <alignment horizontal="right"/>
    </xf>
    <xf numFmtId="0" fontId="10" fillId="0" borderId="0" xfId="0" applyFont="1" applyAlignment="1">
      <alignment horizontal="right"/>
    </xf>
    <xf numFmtId="0" fontId="10" fillId="0" borderId="0" xfId="0" applyFont="1" applyFill="1"/>
    <xf numFmtId="0" fontId="10" fillId="0" borderId="0" xfId="0" applyFont="1" applyFill="1" applyBorder="1"/>
    <xf numFmtId="0" fontId="23" fillId="0" borderId="0" xfId="23" applyFont="1" applyFill="1" applyBorder="1" applyAlignment="1">
      <alignment horizontal="left" wrapText="1"/>
    </xf>
    <xf numFmtId="0" fontId="0" fillId="0" borderId="0" xfId="0" applyAlignment="1">
      <alignment horizontal="right"/>
    </xf>
    <xf numFmtId="164" fontId="10" fillId="0" borderId="0" xfId="1" applyFont="1" applyBorder="1" applyAlignment="1">
      <alignment horizontal="right"/>
    </xf>
    <xf numFmtId="164" fontId="10" fillId="0" borderId="0" xfId="1" applyFont="1" applyFill="1" applyBorder="1" applyAlignment="1">
      <alignment horizontal="right"/>
    </xf>
    <xf numFmtId="0" fontId="36" fillId="0" borderId="0" xfId="0" applyFont="1"/>
    <xf numFmtId="0" fontId="38" fillId="0" borderId="0" xfId="0" applyFont="1"/>
    <xf numFmtId="0" fontId="38" fillId="0" borderId="0" xfId="0" applyFont="1" applyBorder="1"/>
    <xf numFmtId="0" fontId="36" fillId="0" borderId="0" xfId="0" applyFont="1" applyBorder="1"/>
    <xf numFmtId="3" fontId="10" fillId="0" borderId="0" xfId="0" applyNumberFormat="1" applyFont="1"/>
    <xf numFmtId="3" fontId="23" fillId="0" borderId="0" xfId="10" applyNumberFormat="1" applyFont="1" applyFill="1" applyBorder="1" applyAlignment="1">
      <alignment horizontal="right" wrapText="1"/>
    </xf>
    <xf numFmtId="0" fontId="35" fillId="0" borderId="0" xfId="2" quotePrefix="1" applyBorder="1" applyAlignment="1" applyProtection="1"/>
    <xf numFmtId="0" fontId="10" fillId="0" borderId="0" xfId="0" applyFont="1" applyBorder="1" applyAlignment="1">
      <alignment horizontal="left"/>
    </xf>
    <xf numFmtId="1" fontId="0" fillId="0" borderId="0" xfId="0" applyNumberFormat="1"/>
    <xf numFmtId="1" fontId="10" fillId="0" borderId="0" xfId="0" applyNumberFormat="1" applyFont="1" applyBorder="1"/>
    <xf numFmtId="0" fontId="13" fillId="0" borderId="0" xfId="0" applyFont="1" applyFill="1" applyBorder="1"/>
    <xf numFmtId="0" fontId="21" fillId="0" borderId="0" xfId="1" applyNumberFormat="1" applyFont="1" applyFill="1" applyBorder="1" applyAlignment="1">
      <alignment horizontal="left" wrapText="1"/>
    </xf>
    <xf numFmtId="0" fontId="30" fillId="0" borderId="0" xfId="0" applyNumberFormat="1" applyFont="1" applyBorder="1" applyAlignment="1">
      <alignment horizontal="left"/>
    </xf>
    <xf numFmtId="0" fontId="21" fillId="0" borderId="0" xfId="23" applyNumberFormat="1" applyFont="1" applyFill="1" applyBorder="1" applyAlignment="1">
      <alignment horizontal="left" wrapText="1"/>
    </xf>
    <xf numFmtId="0" fontId="10" fillId="0" borderId="0" xfId="0" applyNumberFormat="1" applyFont="1" applyBorder="1" applyAlignment="1">
      <alignment horizontal="left"/>
    </xf>
    <xf numFmtId="0" fontId="10" fillId="0" borderId="0" xfId="0" applyNumberFormat="1" applyFont="1" applyAlignment="1">
      <alignment horizontal="left"/>
    </xf>
    <xf numFmtId="4" fontId="0" fillId="0" borderId="0" xfId="0" applyNumberFormat="1" applyAlignment="1">
      <alignment horizontal="left"/>
    </xf>
    <xf numFmtId="4" fontId="10" fillId="0" borderId="0" xfId="1" applyNumberFormat="1" applyFont="1" applyAlignment="1">
      <alignment horizontal="left"/>
    </xf>
    <xf numFmtId="4" fontId="0" fillId="0" borderId="0" xfId="0" applyNumberFormat="1"/>
    <xf numFmtId="0" fontId="24" fillId="0" borderId="0" xfId="0" applyFont="1"/>
    <xf numFmtId="4" fontId="10" fillId="0" borderId="0" xfId="0" applyNumberFormat="1" applyFont="1" applyBorder="1"/>
    <xf numFmtId="4" fontId="13" fillId="0" borderId="0" xfId="0" applyNumberFormat="1" applyFont="1" applyBorder="1"/>
    <xf numFmtId="3" fontId="13" fillId="0" borderId="0" xfId="0" applyNumberFormat="1" applyFont="1" applyFill="1" applyBorder="1"/>
    <xf numFmtId="0" fontId="39" fillId="0" borderId="0" xfId="2" quotePrefix="1" applyFont="1" applyBorder="1" applyAlignment="1" applyProtection="1"/>
    <xf numFmtId="0" fontId="21" fillId="0" borderId="0" xfId="20" applyFont="1" applyFill="1" applyBorder="1" applyAlignment="1">
      <alignment horizontal="center"/>
    </xf>
    <xf numFmtId="4" fontId="10" fillId="0" borderId="0" xfId="0" applyNumberFormat="1" applyFont="1" applyBorder="1" applyAlignment="1">
      <alignment horizontal="left"/>
    </xf>
    <xf numFmtId="4" fontId="10" fillId="0" borderId="0" xfId="0" applyNumberFormat="1" applyFont="1"/>
    <xf numFmtId="3" fontId="10" fillId="0" borderId="0" xfId="4" applyNumberFormat="1" applyFont="1" applyFill="1" applyBorder="1" applyAlignment="1">
      <alignment horizontal="right" wrapText="1"/>
    </xf>
    <xf numFmtId="4" fontId="0" fillId="0" borderId="0" xfId="0" applyNumberFormat="1" applyBorder="1" applyAlignment="1">
      <alignment horizontal="left"/>
    </xf>
    <xf numFmtId="4" fontId="0" fillId="0" borderId="0" xfId="0" applyNumberFormat="1" applyBorder="1" applyAlignment="1">
      <alignment horizontal="right"/>
    </xf>
    <xf numFmtId="4" fontId="21" fillId="0" borderId="0" xfId="14" applyNumberFormat="1" applyFont="1" applyFill="1" applyBorder="1" applyAlignment="1">
      <alignment horizontal="left" wrapText="1"/>
    </xf>
    <xf numFmtId="4" fontId="0" fillId="0" borderId="0" xfId="0" applyNumberFormat="1" applyAlignment="1">
      <alignment horizontal="right"/>
    </xf>
    <xf numFmtId="4" fontId="30" fillId="0" borderId="0" xfId="0" applyNumberFormat="1" applyFont="1" applyBorder="1" applyAlignment="1">
      <alignment horizontal="left"/>
    </xf>
    <xf numFmtId="4" fontId="21" fillId="0" borderId="0" xfId="23" applyNumberFormat="1" applyFont="1" applyFill="1" applyBorder="1" applyAlignment="1">
      <alignment horizontal="left" wrapText="1"/>
    </xf>
    <xf numFmtId="4" fontId="16" fillId="0" borderId="0" xfId="0" applyNumberFormat="1" applyFont="1" applyBorder="1" applyAlignment="1">
      <alignment horizontal="left"/>
    </xf>
    <xf numFmtId="4" fontId="11" fillId="0" borderId="0" xfId="0" applyNumberFormat="1" applyFont="1" applyBorder="1" applyAlignment="1">
      <alignment horizontal="left"/>
    </xf>
    <xf numFmtId="0" fontId="10" fillId="0" borderId="0" xfId="27" applyFont="1" applyFill="1" applyBorder="1" applyAlignment="1">
      <alignment horizontal="right" wrapText="1"/>
    </xf>
    <xf numFmtId="167" fontId="10" fillId="0" borderId="0" xfId="0" applyNumberFormat="1" applyFont="1" applyAlignment="1" applyProtection="1">
      <alignment horizontal="left"/>
    </xf>
    <xf numFmtId="4" fontId="10" fillId="0" borderId="0" xfId="1" applyNumberFormat="1" applyFont="1"/>
    <xf numFmtId="0" fontId="16" fillId="0" borderId="0" xfId="0" applyFont="1" applyFill="1" applyBorder="1"/>
    <xf numFmtId="0" fontId="0" fillId="0" borderId="0" xfId="0" applyFill="1" applyBorder="1" applyAlignment="1">
      <alignment horizontal="right"/>
    </xf>
    <xf numFmtId="10" fontId="10" fillId="0" borderId="0" xfId="0" applyNumberFormat="1" applyFont="1" applyBorder="1"/>
    <xf numFmtId="10" fontId="10" fillId="0" borderId="0" xfId="0" applyNumberFormat="1" applyFont="1" applyBorder="1" applyAlignment="1">
      <alignment horizontal="right"/>
    </xf>
    <xf numFmtId="10" fontId="13" fillId="0" borderId="0" xfId="0" applyNumberFormat="1" applyFont="1" applyBorder="1"/>
    <xf numFmtId="3" fontId="0" fillId="0" borderId="0" xfId="0" applyNumberFormat="1" applyFill="1" applyBorder="1" applyAlignment="1">
      <alignment horizontal="right"/>
    </xf>
    <xf numFmtId="3" fontId="13" fillId="0" borderId="0" xfId="2" applyNumberFormat="1" applyFont="1" applyFill="1" applyBorder="1" applyAlignment="1" applyProtection="1">
      <alignment horizontal="right" wrapText="1"/>
    </xf>
    <xf numFmtId="3" fontId="23" fillId="0" borderId="0" xfId="20" applyNumberFormat="1" applyFont="1" applyFill="1" applyBorder="1" applyAlignment="1">
      <alignment horizontal="right" wrapText="1"/>
    </xf>
    <xf numFmtId="3" fontId="13" fillId="0" borderId="0" xfId="0" applyNumberFormat="1" applyFont="1" applyFill="1" applyBorder="1" applyAlignment="1">
      <alignment horizontal="right"/>
    </xf>
    <xf numFmtId="3" fontId="0" fillId="0" borderId="0" xfId="0" applyNumberFormat="1" applyBorder="1" applyAlignment="1">
      <alignment horizontal="right"/>
    </xf>
    <xf numFmtId="3" fontId="10" fillId="0" borderId="0" xfId="0" applyNumberFormat="1" applyFont="1" applyBorder="1" applyAlignment="1">
      <alignment horizontal="right"/>
    </xf>
    <xf numFmtId="4" fontId="10" fillId="0" borderId="0" xfId="0" applyNumberFormat="1" applyFont="1" applyBorder="1" applyAlignment="1">
      <alignment horizontal="right"/>
    </xf>
    <xf numFmtId="4" fontId="13" fillId="0" borderId="0" xfId="0" applyNumberFormat="1" applyFont="1" applyBorder="1" applyAlignment="1">
      <alignment horizontal="right"/>
    </xf>
    <xf numFmtId="3" fontId="23" fillId="0" borderId="0" xfId="13" applyNumberFormat="1" applyFont="1" applyFill="1" applyBorder="1" applyAlignment="1">
      <alignment horizontal="right" wrapText="1"/>
    </xf>
    <xf numFmtId="3" fontId="13" fillId="0" borderId="0" xfId="1" applyNumberFormat="1" applyFont="1" applyFill="1" applyBorder="1" applyAlignment="1">
      <alignment horizontal="right"/>
    </xf>
    <xf numFmtId="37" fontId="13" fillId="0" borderId="0" xfId="0" applyNumberFormat="1" applyFont="1" applyBorder="1" applyAlignment="1">
      <alignment horizontal="right"/>
    </xf>
    <xf numFmtId="0" fontId="21" fillId="0" borderId="0" xfId="3" applyFont="1" applyFill="1" applyBorder="1" applyAlignment="1">
      <alignment horizontal="left"/>
    </xf>
    <xf numFmtId="0" fontId="10" fillId="0" borderId="0" xfId="2" quotePrefix="1" applyFont="1" applyBorder="1" applyAlignment="1" applyProtection="1"/>
    <xf numFmtId="0" fontId="10" fillId="0" borderId="0" xfId="14" applyFont="1" applyFill="1" applyBorder="1" applyAlignment="1">
      <alignment horizontal="center"/>
    </xf>
    <xf numFmtId="3" fontId="9" fillId="0" borderId="0" xfId="0" applyNumberFormat="1" applyFont="1"/>
    <xf numFmtId="3" fontId="10" fillId="0" borderId="0" xfId="1" applyNumberFormat="1" applyFont="1" applyAlignment="1">
      <alignment horizontal="center"/>
    </xf>
    <xf numFmtId="3" fontId="10" fillId="0" borderId="0" xfId="1" applyNumberFormat="1" applyFont="1"/>
    <xf numFmtId="3" fontId="10" fillId="0" borderId="0" xfId="1" applyNumberFormat="1" applyFont="1" applyAlignment="1">
      <alignment horizontal="right"/>
    </xf>
    <xf numFmtId="3" fontId="13" fillId="0" borderId="0" xfId="0" applyNumberFormat="1" applyFont="1"/>
    <xf numFmtId="3" fontId="13" fillId="0" borderId="0" xfId="1" applyNumberFormat="1" applyFont="1"/>
    <xf numFmtId="3" fontId="0" fillId="0" borderId="0" xfId="0" applyNumberFormat="1" applyAlignment="1">
      <alignment horizontal="right"/>
    </xf>
    <xf numFmtId="3" fontId="22" fillId="0" borderId="0" xfId="33" applyNumberFormat="1" applyFont="1" applyFill="1" applyBorder="1" applyAlignment="1">
      <alignment horizontal="right" wrapText="1"/>
    </xf>
    <xf numFmtId="3" fontId="13" fillId="0" borderId="0" xfId="0" applyNumberFormat="1" applyFont="1" applyBorder="1" applyAlignment="1">
      <alignment horizontal="right"/>
    </xf>
    <xf numFmtId="4" fontId="31" fillId="0" borderId="0" xfId="0" applyNumberFormat="1" applyFont="1"/>
    <xf numFmtId="4" fontId="31" fillId="0" borderId="0" xfId="0" applyNumberFormat="1" applyFont="1" applyAlignment="1">
      <alignment horizontal="right"/>
    </xf>
    <xf numFmtId="4" fontId="10" fillId="0" borderId="0" xfId="0" applyNumberFormat="1" applyFont="1" applyAlignment="1">
      <alignment horizontal="right"/>
    </xf>
    <xf numFmtId="4" fontId="13" fillId="0" borderId="0" xfId="1" applyNumberFormat="1" applyFont="1" applyAlignment="1">
      <alignment horizontal="right"/>
    </xf>
    <xf numFmtId="0" fontId="9" fillId="0" borderId="0" xfId="0" applyFont="1" applyBorder="1"/>
    <xf numFmtId="4" fontId="10" fillId="0" borderId="0" xfId="1" applyNumberFormat="1" applyFont="1" applyFill="1"/>
    <xf numFmtId="4" fontId="10" fillId="0" borderId="0" xfId="0" applyNumberFormat="1" applyFont="1" applyFill="1"/>
    <xf numFmtId="4" fontId="13" fillId="0" borderId="0" xfId="1" applyNumberFormat="1" applyFont="1"/>
    <xf numFmtId="4" fontId="13" fillId="0" borderId="0" xfId="0" applyNumberFormat="1" applyFont="1"/>
    <xf numFmtId="3" fontId="31" fillId="0" borderId="0" xfId="0" applyNumberFormat="1" applyFont="1" applyAlignment="1">
      <alignment horizontal="center"/>
    </xf>
    <xf numFmtId="3" fontId="15" fillId="0" borderId="0" xfId="0" applyNumberFormat="1" applyFont="1" applyAlignment="1">
      <alignment horizontal="center"/>
    </xf>
    <xf numFmtId="3" fontId="10" fillId="0" borderId="0" xfId="0" applyNumberFormat="1" applyFont="1" applyProtection="1"/>
    <xf numFmtId="3" fontId="37" fillId="0" borderId="0" xfId="1" applyNumberFormat="1" applyFont="1"/>
    <xf numFmtId="2" fontId="31" fillId="0" borderId="0" xfId="0" applyNumberFormat="1" applyFont="1"/>
    <xf numFmtId="3" fontId="31" fillId="0" borderId="0" xfId="0" applyNumberFormat="1" applyFont="1" applyAlignment="1">
      <alignment horizontal="right"/>
    </xf>
    <xf numFmtId="3" fontId="15" fillId="0" borderId="0" xfId="1" applyNumberFormat="1" applyFont="1"/>
    <xf numFmtId="3" fontId="11" fillId="0" borderId="0" xfId="0" applyNumberFormat="1" applyFont="1"/>
    <xf numFmtId="4" fontId="11" fillId="0" borderId="0" xfId="0" applyNumberFormat="1" applyFont="1"/>
    <xf numFmtId="4" fontId="11" fillId="0" borderId="0" xfId="1" applyNumberFormat="1" applyFont="1"/>
    <xf numFmtId="4" fontId="9" fillId="0" borderId="0" xfId="0" applyNumberFormat="1" applyFont="1"/>
    <xf numFmtId="3" fontId="33" fillId="0" borderId="0" xfId="0" applyNumberFormat="1" applyFont="1" applyAlignment="1">
      <alignment horizontal="center"/>
    </xf>
    <xf numFmtId="4" fontId="10" fillId="0" borderId="0" xfId="0" applyNumberFormat="1" applyFont="1" applyProtection="1"/>
    <xf numFmtId="3" fontId="15" fillId="0" borderId="0" xfId="1" applyNumberFormat="1" applyFont="1" applyAlignment="1">
      <alignment horizontal="right"/>
    </xf>
    <xf numFmtId="0" fontId="29" fillId="0" borderId="0" xfId="0" applyFont="1" applyBorder="1"/>
    <xf numFmtId="4" fontId="16" fillId="0" borderId="0" xfId="0" applyNumberFormat="1" applyFont="1"/>
    <xf numFmtId="10" fontId="0" fillId="0" borderId="0" xfId="0" applyNumberFormat="1" applyBorder="1" applyAlignment="1">
      <alignment horizontal="right"/>
    </xf>
    <xf numFmtId="3" fontId="13" fillId="0" borderId="0" xfId="1" applyNumberFormat="1" applyFont="1" applyBorder="1"/>
    <xf numFmtId="0" fontId="21" fillId="0" borderId="0" xfId="5" applyFont="1" applyFill="1" applyBorder="1" applyAlignment="1">
      <alignment horizontal="left"/>
    </xf>
    <xf numFmtId="0" fontId="21" fillId="0" borderId="0" xfId="39" applyFont="1" applyFill="1" applyBorder="1" applyAlignment="1">
      <alignment horizontal="left"/>
    </xf>
    <xf numFmtId="0" fontId="40" fillId="0" borderId="0" xfId="0" applyFont="1"/>
    <xf numFmtId="0" fontId="41" fillId="0" borderId="0" xfId="0" applyFont="1" applyAlignment="1">
      <alignment horizontal="center"/>
    </xf>
    <xf numFmtId="0" fontId="41" fillId="0" borderId="0" xfId="0" applyFont="1" applyAlignment="1">
      <alignment horizontal="left"/>
    </xf>
    <xf numFmtId="37" fontId="40" fillId="0" borderId="0" xfId="0" applyNumberFormat="1" applyFont="1" applyProtection="1"/>
    <xf numFmtId="164" fontId="40" fillId="0" borderId="0" xfId="1" applyFont="1" applyFill="1"/>
    <xf numFmtId="165" fontId="40" fillId="0" borderId="0" xfId="1" applyNumberFormat="1" applyFont="1"/>
    <xf numFmtId="0" fontId="40" fillId="0" borderId="0" xfId="0" applyFont="1" applyAlignment="1">
      <alignment horizontal="left"/>
    </xf>
    <xf numFmtId="0" fontId="40" fillId="0" borderId="0" xfId="0" applyFont="1" applyAlignment="1">
      <alignment horizontal="center"/>
    </xf>
    <xf numFmtId="2" fontId="40" fillId="0" borderId="0" xfId="0" applyNumberFormat="1" applyFont="1"/>
    <xf numFmtId="166" fontId="40" fillId="0" borderId="0" xfId="1" applyNumberFormat="1" applyFont="1"/>
    <xf numFmtId="4" fontId="22" fillId="0" borderId="0" xfId="34" applyNumberFormat="1" applyFont="1" applyFill="1" applyBorder="1" applyAlignment="1">
      <alignment horizontal="right"/>
    </xf>
    <xf numFmtId="0" fontId="21" fillId="0" borderId="0" xfId="23" applyFont="1" applyFill="1" applyBorder="1" applyAlignment="1">
      <alignment horizontal="right" wrapText="1"/>
    </xf>
    <xf numFmtId="10" fontId="24" fillId="0" borderId="0" xfId="0" applyNumberFormat="1" applyFont="1" applyBorder="1"/>
    <xf numFmtId="0" fontId="24" fillId="0" borderId="0" xfId="0" applyFont="1" applyAlignment="1">
      <alignment horizontal="right"/>
    </xf>
    <xf numFmtId="0" fontId="34" fillId="0" borderId="0" xfId="0" applyFont="1" applyAlignment="1">
      <alignment horizontal="left"/>
    </xf>
    <xf numFmtId="0" fontId="6" fillId="0" borderId="0" xfId="0" applyFont="1" applyBorder="1"/>
    <xf numFmtId="2" fontId="0" fillId="0" borderId="0" xfId="0" applyNumberFormat="1" applyBorder="1"/>
    <xf numFmtId="37" fontId="17" fillId="0" borderId="0" xfId="0" applyNumberFormat="1" applyFont="1" applyBorder="1"/>
    <xf numFmtId="0" fontId="24" fillId="0" borderId="0" xfId="0" applyFont="1" applyAlignment="1">
      <alignment horizontal="left"/>
    </xf>
    <xf numFmtId="3" fontId="29" fillId="0" borderId="0" xfId="0" applyNumberFormat="1" applyFont="1"/>
    <xf numFmtId="0" fontId="31" fillId="0" borderId="0" xfId="0" applyFont="1" applyAlignment="1">
      <alignment horizontal="center" wrapText="1"/>
    </xf>
    <xf numFmtId="4" fontId="36" fillId="0" borderId="0" xfId="0" applyNumberFormat="1" applyFont="1"/>
    <xf numFmtId="0" fontId="17" fillId="0" borderId="0" xfId="0" applyFont="1" applyAlignment="1">
      <alignment horizontal="right"/>
    </xf>
    <xf numFmtId="0" fontId="17" fillId="0" borderId="0" xfId="0" applyFont="1" applyAlignment="1">
      <alignment horizontal="left"/>
    </xf>
    <xf numFmtId="167" fontId="36" fillId="0" borderId="0" xfId="0" applyNumberFormat="1" applyFont="1" applyAlignment="1" applyProtection="1">
      <alignment horizontal="left"/>
    </xf>
    <xf numFmtId="3" fontId="31" fillId="0" borderId="0" xfId="0" applyNumberFormat="1" applyFont="1" applyAlignment="1">
      <alignment horizontal="right" wrapText="1"/>
    </xf>
    <xf numFmtId="1" fontId="31" fillId="0" borderId="0" xfId="0" applyNumberFormat="1" applyFont="1" applyAlignment="1">
      <alignment horizontal="center"/>
    </xf>
    <xf numFmtId="0" fontId="43" fillId="0" borderId="0" xfId="0" applyFont="1" applyBorder="1"/>
    <xf numFmtId="0" fontId="31" fillId="0" borderId="0" xfId="0" applyFont="1" applyBorder="1"/>
    <xf numFmtId="0" fontId="0" fillId="0" borderId="0" xfId="0" applyBorder="1" applyAlignment="1">
      <alignment wrapText="1"/>
    </xf>
    <xf numFmtId="0" fontId="16" fillId="0" borderId="0" xfId="0" applyNumberFormat="1" applyFont="1" applyBorder="1" applyAlignment="1">
      <alignment horizontal="left"/>
    </xf>
    <xf numFmtId="0" fontId="11" fillId="0" borderId="0" xfId="0" applyNumberFormat="1" applyFont="1" applyBorder="1" applyAlignment="1">
      <alignment horizontal="left"/>
    </xf>
    <xf numFmtId="0" fontId="42" fillId="0" borderId="0" xfId="0" applyFont="1"/>
    <xf numFmtId="165" fontId="24" fillId="0" borderId="0" xfId="1" applyNumberFormat="1" applyFont="1" applyAlignment="1">
      <alignment horizontal="right"/>
    </xf>
    <xf numFmtId="2" fontId="24" fillId="0" borderId="0" xfId="1" applyNumberFormat="1" applyFont="1" applyAlignment="1">
      <alignment horizontal="right"/>
    </xf>
    <xf numFmtId="0" fontId="44" fillId="0" borderId="0" xfId="0" applyFont="1"/>
    <xf numFmtId="4" fontId="31" fillId="0" borderId="0" xfId="1" applyNumberFormat="1" applyFont="1" applyAlignment="1">
      <alignment horizontal="right"/>
    </xf>
    <xf numFmtId="164" fontId="31" fillId="0" borderId="0" xfId="1" applyFont="1" applyBorder="1" applyAlignment="1">
      <alignment horizontal="right"/>
    </xf>
    <xf numFmtId="4" fontId="32" fillId="0" borderId="0" xfId="0" applyNumberFormat="1" applyFont="1" applyAlignment="1">
      <alignment horizontal="right"/>
    </xf>
    <xf numFmtId="0" fontId="25" fillId="0" borderId="0" xfId="0" applyFont="1" applyAlignment="1">
      <alignment horizontal="right"/>
    </xf>
    <xf numFmtId="165" fontId="16" fillId="0" borderId="0" xfId="1" applyNumberFormat="1" applyFont="1" applyAlignment="1">
      <alignment horizontal="right"/>
    </xf>
    <xf numFmtId="165" fontId="11" fillId="0" borderId="0" xfId="1" applyNumberFormat="1" applyFont="1" applyAlignment="1">
      <alignment horizontal="right"/>
    </xf>
    <xf numFmtId="165" fontId="0" fillId="0" borderId="0" xfId="1" applyNumberFormat="1" applyFont="1" applyAlignment="1">
      <alignment horizontal="right"/>
    </xf>
    <xf numFmtId="43" fontId="29" fillId="0" borderId="0" xfId="0" applyNumberFormat="1" applyFont="1"/>
    <xf numFmtId="165" fontId="16" fillId="0" borderId="0" xfId="1" applyNumberFormat="1" applyFont="1"/>
    <xf numFmtId="165" fontId="11" fillId="0" borderId="0" xfId="1" applyNumberFormat="1" applyFont="1"/>
    <xf numFmtId="165" fontId="0" fillId="0" borderId="0" xfId="1" applyNumberFormat="1" applyFont="1"/>
    <xf numFmtId="2" fontId="29" fillId="0" borderId="0" xfId="0" applyNumberFormat="1" applyFont="1"/>
    <xf numFmtId="4" fontId="29" fillId="0" borderId="0" xfId="0" applyNumberFormat="1" applyFont="1"/>
    <xf numFmtId="3" fontId="10" fillId="0" borderId="0" xfId="0" applyNumberFormat="1" applyFont="1" applyFill="1" applyBorder="1"/>
    <xf numFmtId="167" fontId="10" fillId="0" borderId="0" xfId="0" applyNumberFormat="1" applyFont="1" applyFill="1" applyAlignment="1" applyProtection="1">
      <alignment horizontal="left"/>
    </xf>
    <xf numFmtId="3" fontId="10" fillId="0" borderId="0" xfId="0" applyNumberFormat="1" applyFont="1" applyFill="1"/>
    <xf numFmtId="3" fontId="10" fillId="0" borderId="0" xfId="0" applyNumberFormat="1" applyFont="1" applyFill="1" applyProtection="1"/>
    <xf numFmtId="0" fontId="24" fillId="0" borderId="0" xfId="0" applyFont="1" applyFill="1" applyBorder="1"/>
    <xf numFmtId="3" fontId="21" fillId="0" borderId="0" xfId="30" applyNumberFormat="1" applyFont="1" applyFill="1" applyBorder="1" applyAlignment="1">
      <alignment horizontal="right" wrapText="1"/>
    </xf>
    <xf numFmtId="37" fontId="10" fillId="0" borderId="0" xfId="0" applyNumberFormat="1" applyFont="1" applyFill="1" applyProtection="1"/>
    <xf numFmtId="164" fontId="29" fillId="0" borderId="0" xfId="1" applyFont="1"/>
    <xf numFmtId="164" fontId="14" fillId="0" borderId="0" xfId="1" applyFont="1"/>
    <xf numFmtId="2" fontId="29" fillId="0" borderId="0" xfId="0" applyNumberFormat="1" applyFont="1" applyBorder="1"/>
    <xf numFmtId="2" fontId="10" fillId="0" borderId="0" xfId="0" applyNumberFormat="1" applyFont="1" applyFill="1"/>
    <xf numFmtId="165" fontId="29" fillId="0" borderId="0" xfId="1" applyNumberFormat="1" applyFont="1"/>
    <xf numFmtId="0" fontId="0" fillId="0" borderId="0" xfId="0" applyAlignment="1">
      <alignment wrapText="1"/>
    </xf>
    <xf numFmtId="165" fontId="31" fillId="0" borderId="0" xfId="1" applyNumberFormat="1" applyFont="1" applyAlignment="1">
      <alignment horizontal="right" wrapText="1"/>
    </xf>
    <xf numFmtId="0" fontId="17" fillId="0" borderId="0" xfId="0" applyFont="1" applyAlignment="1">
      <alignment horizontal="center" wrapText="1"/>
    </xf>
    <xf numFmtId="0" fontId="11" fillId="0" borderId="0" xfId="0" applyFont="1" applyAlignment="1">
      <alignment horizontal="center" wrapText="1"/>
    </xf>
    <xf numFmtId="167" fontId="34" fillId="0" borderId="0" xfId="0" applyNumberFormat="1" applyFont="1" applyAlignment="1" applyProtection="1">
      <alignment horizontal="left"/>
    </xf>
    <xf numFmtId="3" fontId="21" fillId="0" borderId="0" xfId="8" applyNumberFormat="1" applyFont="1" applyFill="1" applyBorder="1" applyAlignment="1">
      <alignment horizontal="right"/>
    </xf>
    <xf numFmtId="0" fontId="29" fillId="0" borderId="0" xfId="0" applyFont="1" applyAlignment="1">
      <alignment horizontal="right"/>
    </xf>
    <xf numFmtId="0" fontId="14" fillId="0" borderId="0" xfId="0" applyFont="1" applyBorder="1" applyAlignment="1">
      <alignment horizontal="right"/>
    </xf>
    <xf numFmtId="165" fontId="10" fillId="0" borderId="0" xfId="0" applyNumberFormat="1" applyFont="1" applyBorder="1"/>
    <xf numFmtId="165" fontId="0" fillId="0" borderId="0" xfId="0" applyNumberFormat="1" applyBorder="1" applyAlignment="1">
      <alignment horizontal="right"/>
    </xf>
    <xf numFmtId="0" fontId="14" fillId="0" borderId="0" xfId="0" applyFont="1" applyBorder="1" applyAlignment="1">
      <alignment horizontal="left"/>
    </xf>
    <xf numFmtId="0" fontId="46" fillId="0" borderId="0" xfId="11" applyFont="1" applyFill="1" applyBorder="1" applyAlignment="1">
      <alignment horizontal="left" wrapText="1"/>
    </xf>
    <xf numFmtId="3" fontId="46" fillId="0" borderId="0" xfId="12" applyNumberFormat="1" applyFont="1" applyFill="1" applyBorder="1" applyAlignment="1">
      <alignment horizontal="right" wrapText="1"/>
    </xf>
    <xf numFmtId="3" fontId="29" fillId="0" borderId="0" xfId="0" applyNumberFormat="1" applyFont="1" applyBorder="1"/>
    <xf numFmtId="0" fontId="13" fillId="0" borderId="0" xfId="0" applyFont="1" applyAlignment="1">
      <alignment wrapText="1"/>
    </xf>
    <xf numFmtId="0" fontId="31" fillId="0" borderId="0" xfId="0" applyFont="1" applyAlignment="1">
      <alignment wrapText="1"/>
    </xf>
    <xf numFmtId="0" fontId="43" fillId="0" borderId="0" xfId="0" applyFont="1" applyAlignment="1">
      <alignment horizontal="right" wrapText="1"/>
    </xf>
    <xf numFmtId="0" fontId="43" fillId="0" borderId="0" xfId="0" applyFont="1" applyBorder="1" applyAlignment="1">
      <alignment wrapText="1"/>
    </xf>
    <xf numFmtId="0" fontId="11" fillId="0" borderId="0" xfId="0" applyFont="1" applyAlignment="1">
      <alignment wrapText="1"/>
    </xf>
    <xf numFmtId="0" fontId="9" fillId="0" borderId="0" xfId="0" applyFont="1" applyBorder="1" applyAlignment="1">
      <alignment wrapText="1"/>
    </xf>
    <xf numFmtId="0" fontId="46" fillId="0" borderId="0" xfId="23" applyFont="1" applyFill="1" applyBorder="1" applyAlignment="1">
      <alignment horizontal="left" wrapText="1"/>
    </xf>
    <xf numFmtId="165" fontId="14" fillId="0" borderId="0" xfId="1" applyNumberFormat="1" applyFont="1" applyBorder="1"/>
    <xf numFmtId="0" fontId="29" fillId="0" borderId="0" xfId="0" applyFont="1" applyBorder="1" applyAlignment="1">
      <alignment horizontal="right"/>
    </xf>
    <xf numFmtId="0" fontId="29" fillId="0" borderId="0" xfId="0" applyFont="1" applyFill="1" applyBorder="1" applyAlignment="1">
      <alignment horizontal="right"/>
    </xf>
    <xf numFmtId="0" fontId="10" fillId="0" borderId="0" xfId="0" applyFont="1" applyFill="1" applyBorder="1" applyAlignment="1">
      <alignment horizontal="right"/>
    </xf>
    <xf numFmtId="164" fontId="0" fillId="0" borderId="0" xfId="1" applyFont="1" applyBorder="1" applyAlignment="1">
      <alignment horizontal="right"/>
    </xf>
    <xf numFmtId="164" fontId="0" fillId="0" borderId="0" xfId="1" applyFont="1" applyAlignment="1">
      <alignment horizontal="right"/>
    </xf>
    <xf numFmtId="4" fontId="0" fillId="0" borderId="0" xfId="1" applyNumberFormat="1" applyFont="1" applyBorder="1" applyAlignment="1">
      <alignment horizontal="right"/>
    </xf>
    <xf numFmtId="4" fontId="31" fillId="0" borderId="0" xfId="1" applyNumberFormat="1" applyFont="1" applyFill="1" applyBorder="1" applyAlignment="1">
      <alignment horizontal="right"/>
    </xf>
    <xf numFmtId="4" fontId="10" fillId="0" borderId="0" xfId="1" applyNumberFormat="1" applyFont="1" applyBorder="1" applyAlignment="1">
      <alignment horizontal="right"/>
    </xf>
    <xf numFmtId="0" fontId="21" fillId="0" borderId="0" xfId="37" applyFont="1" applyFill="1" applyBorder="1" applyAlignment="1">
      <alignment horizontal="right"/>
    </xf>
    <xf numFmtId="0" fontId="25" fillId="0" borderId="0" xfId="36" applyFont="1" applyFill="1" applyBorder="1" applyAlignment="1">
      <alignment horizontal="center" wrapText="1"/>
    </xf>
    <xf numFmtId="0" fontId="11" fillId="0" borderId="0" xfId="0" applyFont="1" applyAlignment="1">
      <alignment horizontal="right" wrapText="1"/>
    </xf>
    <xf numFmtId="0" fontId="0" fillId="0" borderId="0" xfId="0" applyFill="1"/>
    <xf numFmtId="0" fontId="10" fillId="0" borderId="0" xfId="0" applyFont="1" applyFill="1" applyAlignment="1">
      <alignment horizontal="left"/>
    </xf>
    <xf numFmtId="165" fontId="19" fillId="0" borderId="0" xfId="1" applyNumberFormat="1" applyFont="1" applyFill="1" applyBorder="1"/>
    <xf numFmtId="0" fontId="10" fillId="0" borderId="0" xfId="0" applyNumberFormat="1" applyFont="1" applyFill="1" applyAlignment="1"/>
    <xf numFmtId="4" fontId="31" fillId="0" borderId="0" xfId="0" applyNumberFormat="1" applyFont="1" applyFill="1" applyAlignment="1">
      <alignment horizontal="right"/>
    </xf>
    <xf numFmtId="4" fontId="26" fillId="0" borderId="0" xfId="0" applyNumberFormat="1" applyFont="1" applyFill="1" applyAlignment="1">
      <alignment horizontal="right"/>
    </xf>
    <xf numFmtId="168" fontId="10" fillId="0" borderId="0" xfId="0" applyNumberFormat="1" applyFont="1"/>
    <xf numFmtId="4" fontId="0" fillId="0" borderId="0" xfId="0" applyNumberFormat="1" applyFill="1"/>
    <xf numFmtId="4" fontId="9" fillId="0" borderId="0" xfId="0" applyNumberFormat="1" applyFont="1" applyFill="1"/>
    <xf numFmtId="0" fontId="0" fillId="0" borderId="0" xfId="0" applyFill="1" applyAlignment="1">
      <alignment horizontal="right"/>
    </xf>
    <xf numFmtId="165" fontId="10" fillId="0" borderId="0" xfId="1" applyNumberFormat="1" applyFont="1" applyFill="1" applyBorder="1" applyAlignment="1">
      <alignment horizontal="right"/>
    </xf>
    <xf numFmtId="165" fontId="0" fillId="0" borderId="0" xfId="1" applyNumberFormat="1" applyFont="1" applyFill="1" applyBorder="1" applyAlignment="1">
      <alignment horizontal="right"/>
    </xf>
    <xf numFmtId="165" fontId="10" fillId="0" borderId="0" xfId="1" applyNumberFormat="1" applyFont="1" applyFill="1" applyBorder="1"/>
    <xf numFmtId="0" fontId="0" fillId="0" borderId="0" xfId="0" applyFill="1" applyBorder="1" applyAlignment="1">
      <alignment horizontal="left"/>
    </xf>
    <xf numFmtId="0" fontId="29" fillId="0" borderId="0" xfId="0" applyFont="1" applyFill="1" applyAlignment="1">
      <alignment horizontal="right"/>
    </xf>
    <xf numFmtId="165" fontId="10" fillId="0" borderId="0" xfId="1" applyNumberFormat="1" applyFont="1" applyFill="1" applyBorder="1" applyAlignment="1">
      <alignment horizontal="left"/>
    </xf>
    <xf numFmtId="0" fontId="10" fillId="0" borderId="0" xfId="0" applyFont="1" applyFill="1" applyBorder="1" applyAlignment="1">
      <alignment horizontal="left"/>
    </xf>
    <xf numFmtId="165" fontId="13" fillId="0" borderId="0" xfId="1" applyNumberFormat="1" applyFont="1" applyFill="1" applyBorder="1" applyAlignment="1">
      <alignment horizontal="right"/>
    </xf>
    <xf numFmtId="0" fontId="11" fillId="0" borderId="0" xfId="0" applyFont="1" applyFill="1" applyAlignment="1">
      <alignment horizontal="right" wrapText="1"/>
    </xf>
    <xf numFmtId="0" fontId="29" fillId="0" borderId="0" xfId="0" applyFont="1" applyFill="1" applyBorder="1"/>
    <xf numFmtId="0" fontId="13" fillId="0" borderId="0" xfId="0" applyFont="1" applyFill="1" applyBorder="1" applyAlignment="1">
      <alignment horizontal="right"/>
    </xf>
    <xf numFmtId="164" fontId="13" fillId="0" borderId="0" xfId="1" applyFont="1" applyFill="1" applyBorder="1"/>
    <xf numFmtId="4" fontId="10" fillId="0" borderId="0" xfId="1" applyNumberFormat="1" applyFont="1" applyFill="1" applyAlignment="1">
      <alignment wrapText="1" readingOrder="1"/>
    </xf>
    <xf numFmtId="3" fontId="47" fillId="0" borderId="0" xfId="1" applyNumberFormat="1" applyFont="1" applyAlignment="1">
      <alignment horizontal="right"/>
    </xf>
    <xf numFmtId="3" fontId="29" fillId="0" borderId="0" xfId="1" applyNumberFormat="1" applyFont="1"/>
    <xf numFmtId="3" fontId="14" fillId="0" borderId="0" xfId="0" applyNumberFormat="1" applyFont="1"/>
    <xf numFmtId="164" fontId="29" fillId="0" borderId="0" xfId="1" applyNumberFormat="1" applyFont="1"/>
    <xf numFmtId="0" fontId="48" fillId="0" borderId="0" xfId="0" applyFont="1" applyBorder="1"/>
    <xf numFmtId="164" fontId="34" fillId="0" borderId="0" xfId="1" applyFont="1" applyBorder="1" applyAlignment="1">
      <alignment horizontal="right"/>
    </xf>
    <xf numFmtId="165" fontId="13" fillId="0" borderId="0" xfId="1" applyNumberFormat="1" applyFont="1" applyFill="1" applyBorder="1" applyAlignment="1">
      <alignment horizontal="left"/>
    </xf>
    <xf numFmtId="164" fontId="13" fillId="0" borderId="0" xfId="0" applyNumberFormat="1" applyFont="1"/>
    <xf numFmtId="164" fontId="10" fillId="0" borderId="0" xfId="1" applyFont="1" applyFill="1" applyBorder="1"/>
    <xf numFmtId="3" fontId="13" fillId="0" borderId="0" xfId="0" applyNumberFormat="1" applyFont="1" applyAlignment="1">
      <alignment horizontal="right"/>
    </xf>
    <xf numFmtId="37" fontId="13" fillId="0" borderId="0" xfId="0" applyNumberFormat="1" applyFont="1" applyAlignment="1">
      <alignment horizontal="right"/>
    </xf>
    <xf numFmtId="0" fontId="46" fillId="0" borderId="0" xfId="26" applyFont="1" applyFill="1" applyBorder="1" applyAlignment="1">
      <alignment horizontal="right" wrapText="1"/>
    </xf>
    <xf numFmtId="164" fontId="13" fillId="0" borderId="0" xfId="1" applyFont="1" applyFill="1"/>
    <xf numFmtId="0" fontId="31" fillId="0" borderId="0" xfId="0" applyNumberFormat="1" applyFont="1" applyBorder="1" applyAlignment="1">
      <alignment horizontal="right"/>
    </xf>
    <xf numFmtId="3" fontId="11" fillId="0" borderId="0" xfId="0" applyNumberFormat="1" applyFont="1" applyBorder="1" applyAlignment="1">
      <alignment horizontal="right"/>
    </xf>
    <xf numFmtId="2" fontId="11" fillId="0" borderId="0" xfId="0" applyNumberFormat="1" applyFont="1"/>
    <xf numFmtId="3" fontId="11" fillId="0" borderId="0" xfId="0" applyNumberFormat="1" applyFont="1" applyBorder="1"/>
    <xf numFmtId="2" fontId="11" fillId="0" borderId="0" xfId="0" applyNumberFormat="1" applyFont="1" applyBorder="1"/>
    <xf numFmtId="0" fontId="49" fillId="0" borderId="0" xfId="0" applyFont="1"/>
    <xf numFmtId="165" fontId="50" fillId="0" borderId="0" xfId="1" applyNumberFormat="1" applyFont="1"/>
    <xf numFmtId="0" fontId="50" fillId="0" borderId="0" xfId="0" applyFont="1"/>
    <xf numFmtId="2" fontId="50" fillId="0" borderId="0" xfId="0" applyNumberFormat="1" applyFont="1"/>
    <xf numFmtId="165" fontId="50" fillId="0" borderId="0" xfId="1" applyNumberFormat="1" applyFont="1" applyAlignment="1">
      <alignment horizontal="right"/>
    </xf>
    <xf numFmtId="0" fontId="36" fillId="0" borderId="0" xfId="0" applyFont="1" applyAlignment="1">
      <alignment horizontal="left" indent="1"/>
    </xf>
    <xf numFmtId="0" fontId="36" fillId="0" borderId="0" xfId="0" applyFont="1" applyAlignment="1"/>
    <xf numFmtId="0" fontId="27" fillId="0" borderId="0" xfId="0" applyFont="1" applyFill="1"/>
    <xf numFmtId="0" fontId="29" fillId="0" borderId="0" xfId="0" applyFont="1" applyBorder="1" applyAlignment="1">
      <alignment wrapText="1"/>
    </xf>
    <xf numFmtId="4" fontId="47" fillId="0" borderId="0" xfId="1" applyNumberFormat="1" applyFont="1" applyAlignment="1">
      <alignment horizontal="right"/>
    </xf>
    <xf numFmtId="4" fontId="29" fillId="0" borderId="0" xfId="0" applyNumberFormat="1" applyFont="1" applyBorder="1" applyAlignment="1">
      <alignment horizontal="right"/>
    </xf>
    <xf numFmtId="0" fontId="46" fillId="0" borderId="0" xfId="29" applyFont="1" applyFill="1" applyBorder="1" applyAlignment="1">
      <alignment horizontal="right" wrapText="1"/>
    </xf>
    <xf numFmtId="164" fontId="14" fillId="0" borderId="0" xfId="1" applyFont="1" applyBorder="1" applyAlignment="1">
      <alignment horizontal="right"/>
    </xf>
    <xf numFmtId="4" fontId="46" fillId="0" borderId="0" xfId="23" applyNumberFormat="1" applyFont="1" applyFill="1" applyBorder="1" applyAlignment="1">
      <alignment horizontal="right" wrapText="1"/>
    </xf>
    <xf numFmtId="164" fontId="10" fillId="0" borderId="0" xfId="1" applyFont="1" applyAlignment="1">
      <alignment horizontal="right"/>
    </xf>
    <xf numFmtId="4" fontId="51" fillId="0" borderId="0" xfId="23" applyNumberFormat="1" applyFont="1" applyFill="1" applyBorder="1" applyAlignment="1">
      <alignment horizontal="right" wrapText="1"/>
    </xf>
    <xf numFmtId="164" fontId="51" fillId="0" borderId="0" xfId="1" applyFont="1" applyFill="1" applyBorder="1" applyAlignment="1">
      <alignment horizontal="right" wrapText="1"/>
    </xf>
    <xf numFmtId="165" fontId="29" fillId="0" borderId="0" xfId="0" applyNumberFormat="1" applyFont="1"/>
    <xf numFmtId="165" fontId="29" fillId="0" borderId="0" xfId="1" applyNumberFormat="1" applyFont="1" applyAlignment="1">
      <alignment horizontal="right"/>
    </xf>
    <xf numFmtId="164" fontId="13" fillId="0" borderId="0" xfId="1" applyFont="1" applyFill="1" applyBorder="1" applyAlignment="1">
      <alignment horizontal="right"/>
    </xf>
    <xf numFmtId="0" fontId="19" fillId="0" borderId="0" xfId="0" applyFont="1" applyFill="1"/>
    <xf numFmtId="165" fontId="10" fillId="0" borderId="0" xfId="1" applyNumberFormat="1" applyFont="1" applyFill="1"/>
    <xf numFmtId="0" fontId="15" fillId="0" borderId="0" xfId="0" applyFont="1" applyAlignment="1">
      <alignment horizontal="right"/>
    </xf>
    <xf numFmtId="0" fontId="10" fillId="0" borderId="0" xfId="0" applyFont="1" applyAlignment="1">
      <alignment wrapText="1"/>
    </xf>
    <xf numFmtId="0" fontId="14" fillId="0" borderId="0" xfId="0" applyFont="1" applyAlignment="1">
      <alignment wrapText="1"/>
    </xf>
    <xf numFmtId="165" fontId="13" fillId="0" borderId="0" xfId="0" applyNumberFormat="1" applyFont="1"/>
    <xf numFmtId="165" fontId="29" fillId="0" borderId="0" xfId="1" applyNumberFormat="1" applyFont="1" applyFill="1"/>
    <xf numFmtId="164" fontId="10" fillId="0" borderId="0" xfId="1" applyFont="1" applyAlignment="1">
      <alignment horizontal="right" wrapText="1"/>
    </xf>
    <xf numFmtId="164" fontId="34" fillId="0" borderId="0" xfId="1" applyFont="1" applyFill="1" applyBorder="1" applyAlignment="1">
      <alignment horizontal="right"/>
    </xf>
    <xf numFmtId="4" fontId="34" fillId="0" borderId="0" xfId="0" applyNumberFormat="1" applyFont="1" applyFill="1" applyBorder="1" applyAlignment="1">
      <alignment horizontal="right"/>
    </xf>
    <xf numFmtId="164" fontId="15" fillId="0" borderId="0" xfId="0" applyNumberFormat="1" applyFont="1"/>
    <xf numFmtId="164" fontId="0" fillId="0" borderId="0" xfId="0" applyNumberFormat="1"/>
    <xf numFmtId="164" fontId="29" fillId="0" borderId="0" xfId="0" applyNumberFormat="1" applyFont="1"/>
    <xf numFmtId="3" fontId="53" fillId="0" borderId="0" xfId="0" applyNumberFormat="1" applyFont="1"/>
    <xf numFmtId="0" fontId="53" fillId="0" borderId="0" xfId="0" applyFont="1"/>
    <xf numFmtId="0" fontId="53" fillId="0" borderId="0" xfId="0" applyFont="1" applyBorder="1"/>
    <xf numFmtId="164" fontId="10" fillId="0" borderId="0" xfId="1" applyFont="1" applyFill="1"/>
    <xf numFmtId="0" fontId="36" fillId="0" borderId="0" xfId="8" applyFont="1" applyFill="1" applyBorder="1" applyAlignment="1">
      <alignment horizontal="center"/>
    </xf>
    <xf numFmtId="0" fontId="46" fillId="0" borderId="0" xfId="8" applyFont="1" applyFill="1" applyBorder="1" applyAlignment="1">
      <alignment horizontal="center"/>
    </xf>
    <xf numFmtId="0" fontId="54" fillId="0" borderId="0" xfId="12" applyFont="1" applyFill="1" applyBorder="1" applyAlignment="1">
      <alignment horizontal="center"/>
    </xf>
    <xf numFmtId="164" fontId="0" fillId="0" borderId="0" xfId="1" applyFont="1" applyBorder="1" applyAlignment="1">
      <alignment horizontal="left"/>
    </xf>
    <xf numFmtId="164" fontId="30" fillId="0" borderId="0" xfId="1" applyFont="1" applyBorder="1" applyAlignment="1">
      <alignment horizontal="right"/>
    </xf>
    <xf numFmtId="164" fontId="13" fillId="0" borderId="0" xfId="1" applyFont="1" applyAlignment="1">
      <alignment horizontal="left"/>
    </xf>
    <xf numFmtId="2" fontId="13" fillId="0" borderId="0" xfId="0" applyNumberFormat="1" applyFont="1" applyAlignment="1">
      <alignment horizontal="right"/>
    </xf>
    <xf numFmtId="4" fontId="10" fillId="0" borderId="0" xfId="0" applyNumberFormat="1" applyFont="1" applyFill="1" applyAlignment="1">
      <alignment horizontal="right"/>
    </xf>
    <xf numFmtId="164" fontId="29" fillId="0" borderId="0" xfId="1" applyFont="1" applyFill="1"/>
    <xf numFmtId="0" fontId="52" fillId="0" borderId="0" xfId="0" applyFont="1"/>
    <xf numFmtId="0" fontId="52" fillId="0" borderId="0" xfId="0" applyFont="1" applyAlignment="1">
      <alignment wrapText="1"/>
    </xf>
    <xf numFmtId="0" fontId="25" fillId="0" borderId="0" xfId="11" applyFont="1" applyFill="1" applyBorder="1" applyAlignment="1">
      <alignment horizontal="left" wrapText="1"/>
    </xf>
    <xf numFmtId="0" fontId="53" fillId="0" borderId="0" xfId="0" applyFont="1" applyBorder="1" applyAlignment="1">
      <alignment wrapText="1"/>
    </xf>
    <xf numFmtId="3" fontId="23" fillId="0" borderId="0" xfId="12" applyNumberFormat="1" applyFont="1" applyFill="1" applyBorder="1" applyAlignment="1">
      <alignment horizontal="right" wrapText="1"/>
    </xf>
    <xf numFmtId="0" fontId="29" fillId="0" borderId="0" xfId="0" applyFont="1" applyFill="1"/>
    <xf numFmtId="3" fontId="10" fillId="0" borderId="0" xfId="1" applyNumberFormat="1" applyFont="1" applyFill="1"/>
    <xf numFmtId="4" fontId="10" fillId="0" borderId="0" xfId="0" applyNumberFormat="1" applyFont="1" applyFill="1" applyProtection="1"/>
    <xf numFmtId="4" fontId="10" fillId="0" borderId="0" xfId="0" applyNumberFormat="1" applyFont="1" applyFill="1" applyBorder="1"/>
    <xf numFmtId="0" fontId="9" fillId="0" borderId="0" xfId="0" applyFont="1" applyAlignment="1">
      <alignment horizontal="right"/>
    </xf>
    <xf numFmtId="0" fontId="24" fillId="0" borderId="0" xfId="0" applyFont="1" applyBorder="1" applyAlignment="1">
      <alignment wrapText="1"/>
    </xf>
    <xf numFmtId="0" fontId="15" fillId="0" borderId="0" xfId="0" applyFont="1" applyFill="1"/>
    <xf numFmtId="10" fontId="10" fillId="0" borderId="0" xfId="0" applyNumberFormat="1" applyFont="1" applyFill="1" applyBorder="1"/>
    <xf numFmtId="2" fontId="10" fillId="0" borderId="0" xfId="0" applyNumberFormat="1" applyFont="1" applyFill="1" applyBorder="1"/>
    <xf numFmtId="165" fontId="10" fillId="0" borderId="0" xfId="1" applyNumberFormat="1" applyFont="1" applyAlignment="1">
      <alignment horizontal="center"/>
    </xf>
    <xf numFmtId="3" fontId="55" fillId="0" borderId="0" xfId="0" applyNumberFormat="1" applyFont="1"/>
    <xf numFmtId="4" fontId="55" fillId="0" borderId="0" xfId="0" applyNumberFormat="1" applyFont="1"/>
    <xf numFmtId="0" fontId="55" fillId="0" borderId="0" xfId="0" applyFont="1" applyBorder="1"/>
    <xf numFmtId="0" fontId="55" fillId="0" borderId="0" xfId="0" applyFont="1"/>
    <xf numFmtId="3" fontId="56" fillId="0" borderId="0" xfId="0" applyNumberFormat="1" applyFont="1" applyAlignment="1">
      <alignment horizontal="right"/>
    </xf>
    <xf numFmtId="4" fontId="56" fillId="0" borderId="0" xfId="1" applyNumberFormat="1" applyFont="1" applyAlignment="1">
      <alignment horizontal="center"/>
    </xf>
    <xf numFmtId="4" fontId="56" fillId="0" borderId="0" xfId="0" applyNumberFormat="1" applyFont="1"/>
    <xf numFmtId="4" fontId="56" fillId="0" borderId="0" xfId="0" applyNumberFormat="1" applyFont="1" applyAlignment="1">
      <alignment horizontal="right"/>
    </xf>
    <xf numFmtId="4" fontId="56" fillId="0" borderId="0" xfId="0" applyNumberFormat="1" applyFont="1" applyAlignment="1">
      <alignment horizontal="center"/>
    </xf>
    <xf numFmtId="164" fontId="45" fillId="0" borderId="0" xfId="1" applyFont="1"/>
    <xf numFmtId="0" fontId="45" fillId="0" borderId="0" xfId="0" applyFont="1"/>
    <xf numFmtId="0" fontId="56" fillId="0" borderId="0" xfId="0" applyFont="1" applyAlignment="1">
      <alignment horizontal="right"/>
    </xf>
    <xf numFmtId="0" fontId="56" fillId="0" borderId="0" xfId="0" applyFont="1" applyAlignment="1"/>
    <xf numFmtId="4" fontId="56" fillId="0" borderId="0" xfId="1" applyNumberFormat="1" applyFont="1" applyAlignment="1">
      <alignment horizontal="right"/>
    </xf>
    <xf numFmtId="3" fontId="56" fillId="0" borderId="0" xfId="0" applyNumberFormat="1" applyFont="1" applyAlignment="1">
      <alignment horizontal="right" wrapText="1"/>
    </xf>
    <xf numFmtId="4" fontId="29" fillId="0" borderId="0" xfId="0" applyNumberFormat="1" applyFont="1" applyProtection="1"/>
    <xf numFmtId="4" fontId="29" fillId="0" borderId="0" xfId="1" applyNumberFormat="1" applyFont="1"/>
    <xf numFmtId="164" fontId="55" fillId="0" borderId="0" xfId="1" applyFont="1"/>
    <xf numFmtId="4" fontId="55" fillId="0" borderId="0" xfId="1" applyNumberFormat="1" applyFont="1"/>
    <xf numFmtId="4" fontId="23" fillId="0" borderId="0" xfId="33" applyNumberFormat="1" applyFont="1" applyFill="1" applyBorder="1" applyAlignment="1">
      <alignment horizontal="right" wrapText="1"/>
    </xf>
    <xf numFmtId="0" fontId="12" fillId="0" borderId="0" xfId="0" applyFont="1" applyBorder="1" applyAlignment="1">
      <alignment horizontal="right"/>
    </xf>
    <xf numFmtId="0" fontId="6" fillId="0" borderId="0" xfId="0" applyFont="1"/>
    <xf numFmtId="166" fontId="10" fillId="0" borderId="0" xfId="1" applyNumberFormat="1" applyFont="1"/>
    <xf numFmtId="0" fontId="21" fillId="0" borderId="0" xfId="6" applyFont="1" applyFill="1" applyBorder="1" applyAlignment="1">
      <alignment horizontal="center"/>
    </xf>
    <xf numFmtId="164" fontId="10" fillId="0" borderId="0" xfId="0" applyNumberFormat="1" applyFont="1"/>
    <xf numFmtId="164" fontId="52" fillId="0" borderId="0" xfId="0" applyNumberFormat="1" applyFont="1"/>
    <xf numFmtId="3" fontId="34" fillId="0" borderId="0" xfId="1" applyNumberFormat="1" applyFont="1"/>
    <xf numFmtId="4" fontId="10" fillId="0" borderId="0" xfId="0" applyNumberFormat="1" applyFont="1" applyFill="1" applyBorder="1" applyAlignment="1">
      <alignment horizontal="right"/>
    </xf>
    <xf numFmtId="0" fontId="19" fillId="0" borderId="0" xfId="0" applyFont="1" applyFill="1" applyBorder="1"/>
    <xf numFmtId="2" fontId="10" fillId="0" borderId="0" xfId="0" applyNumberFormat="1" applyFont="1" applyAlignment="1">
      <alignment horizontal="right"/>
    </xf>
    <xf numFmtId="0" fontId="8" fillId="0" borderId="0" xfId="0" applyFont="1"/>
    <xf numFmtId="4" fontId="12" fillId="0" borderId="0" xfId="1" applyNumberFormat="1" applyFont="1" applyAlignment="1">
      <alignment horizontal="center"/>
    </xf>
    <xf numFmtId="0" fontId="11" fillId="0" borderId="0" xfId="0" applyFont="1" applyAlignment="1">
      <alignment horizontal="right"/>
    </xf>
    <xf numFmtId="0" fontId="11" fillId="0" borderId="0" xfId="0" applyFont="1" applyAlignment="1">
      <alignment horizontal="center"/>
    </xf>
    <xf numFmtId="0" fontId="55" fillId="0" borderId="0" xfId="0" applyFont="1" applyFill="1"/>
    <xf numFmtId="4" fontId="55" fillId="0" borderId="0" xfId="0" applyNumberFormat="1" applyFont="1" applyFill="1"/>
    <xf numFmtId="164" fontId="14" fillId="0" borderId="0" xfId="1" applyFont="1" applyFill="1" applyBorder="1" applyAlignment="1">
      <alignment horizontal="right"/>
    </xf>
    <xf numFmtId="0" fontId="10" fillId="0" borderId="0" xfId="0" applyFont="1" applyBorder="1" applyAlignment="1">
      <alignment wrapText="1"/>
    </xf>
    <xf numFmtId="0" fontId="12" fillId="0" borderId="0" xfId="2" applyFont="1" applyFill="1" applyBorder="1" applyAlignment="1" applyProtection="1">
      <alignment horizontal="right" wrapText="1"/>
    </xf>
    <xf numFmtId="0" fontId="38" fillId="0" borderId="0" xfId="0" applyFont="1" applyFill="1"/>
    <xf numFmtId="165" fontId="10" fillId="0" borderId="0" xfId="0" applyNumberFormat="1" applyFont="1" applyFill="1" applyBorder="1"/>
    <xf numFmtId="0" fontId="14" fillId="0" borderId="0" xfId="0" applyFont="1" applyFill="1" applyBorder="1"/>
    <xf numFmtId="0" fontId="21" fillId="0" borderId="0" xfId="15" applyFont="1" applyFill="1" applyBorder="1" applyAlignment="1">
      <alignment horizontal="left"/>
    </xf>
    <xf numFmtId="0" fontId="27" fillId="0" borderId="0" xfId="0" applyFont="1" applyFill="1" applyBorder="1"/>
    <xf numFmtId="0" fontId="34" fillId="0" borderId="0" xfId="29" applyFont="1" applyFill="1" applyBorder="1" applyAlignment="1">
      <alignment horizontal="left"/>
    </xf>
    <xf numFmtId="165" fontId="35" fillId="0" borderId="0" xfId="2" quotePrefix="1" applyNumberFormat="1" applyBorder="1" applyAlignment="1" applyProtection="1"/>
    <xf numFmtId="3" fontId="0" fillId="0" borderId="0" xfId="0" applyNumberFormat="1" applyFill="1" applyBorder="1"/>
    <xf numFmtId="164" fontId="21" fillId="0" borderId="0" xfId="1" applyFont="1" applyFill="1" applyBorder="1" applyAlignment="1">
      <alignment horizontal="left" wrapText="1"/>
    </xf>
    <xf numFmtId="43" fontId="10" fillId="0" borderId="0" xfId="0" applyNumberFormat="1" applyFont="1"/>
    <xf numFmtId="0" fontId="34" fillId="0" borderId="0" xfId="0" applyFont="1" applyAlignment="1">
      <alignment horizontal="right"/>
    </xf>
    <xf numFmtId="164" fontId="34" fillId="0" borderId="0" xfId="0" applyNumberFormat="1" applyFont="1" applyAlignment="1">
      <alignment horizontal="right"/>
    </xf>
    <xf numFmtId="164" fontId="46" fillId="0" borderId="0" xfId="1" applyFont="1" applyFill="1" applyBorder="1" applyAlignment="1">
      <alignment horizontal="right" wrapText="1"/>
    </xf>
    <xf numFmtId="164" fontId="34" fillId="0" borderId="0" xfId="0" applyNumberFormat="1" applyFont="1" applyFill="1" applyAlignment="1">
      <alignment horizontal="right"/>
    </xf>
    <xf numFmtId="0" fontId="57" fillId="0" borderId="0" xfId="0" applyFont="1"/>
    <xf numFmtId="164" fontId="34" fillId="0" borderId="0" xfId="1" applyFont="1" applyAlignment="1">
      <alignment horizontal="right"/>
    </xf>
    <xf numFmtId="164" fontId="34" fillId="0" borderId="0" xfId="1" applyFont="1" applyFill="1" applyAlignment="1">
      <alignment horizontal="right"/>
    </xf>
    <xf numFmtId="164" fontId="10" fillId="0" borderId="0" xfId="1" applyFont="1" applyFill="1" applyAlignment="1">
      <alignment horizontal="right" wrapText="1"/>
    </xf>
    <xf numFmtId="4" fontId="15" fillId="0" borderId="0" xfId="1" applyNumberFormat="1" applyFont="1" applyAlignment="1">
      <alignment horizontal="right"/>
    </xf>
    <xf numFmtId="0" fontId="36" fillId="0" borderId="0" xfId="0" applyFont="1" applyAlignment="1">
      <alignment horizontal="right"/>
    </xf>
    <xf numFmtId="4" fontId="58" fillId="0" borderId="0" xfId="0" applyNumberFormat="1" applyFont="1" applyAlignment="1">
      <alignment horizontal="right"/>
    </xf>
    <xf numFmtId="0" fontId="12" fillId="0" borderId="0" xfId="0" applyFont="1" applyFill="1" applyBorder="1" applyAlignment="1">
      <alignment horizontal="right" wrapText="1"/>
    </xf>
    <xf numFmtId="0" fontId="39" fillId="0" borderId="0" xfId="2" quotePrefix="1" applyFont="1" applyFill="1" applyBorder="1" applyAlignment="1" applyProtection="1"/>
    <xf numFmtId="167" fontId="10" fillId="0" borderId="0" xfId="0" applyNumberFormat="1" applyFont="1" applyFill="1" applyBorder="1" applyAlignment="1" applyProtection="1">
      <alignment horizontal="left" vertical="top"/>
    </xf>
    <xf numFmtId="167" fontId="10" fillId="0" borderId="0" xfId="0" applyNumberFormat="1" applyFont="1" applyFill="1" applyBorder="1" applyAlignment="1" applyProtection="1">
      <alignment horizontal="left"/>
    </xf>
    <xf numFmtId="167" fontId="10" fillId="0" borderId="0" xfId="0" applyNumberFormat="1" applyFont="1" applyFill="1" applyBorder="1" applyAlignment="1" applyProtection="1">
      <alignment horizontal="left" vertical="top" wrapText="1"/>
    </xf>
    <xf numFmtId="6" fontId="10" fillId="0" borderId="0" xfId="0" applyNumberFormat="1" applyFont="1" applyFill="1" applyBorder="1" applyAlignment="1">
      <alignment vertical="top"/>
    </xf>
    <xf numFmtId="166" fontId="10" fillId="0" borderId="0" xfId="1" applyNumberFormat="1" applyFont="1" applyFill="1" applyAlignment="1">
      <alignment horizontal="center"/>
    </xf>
    <xf numFmtId="164" fontId="10" fillId="0" borderId="0" xfId="1" applyNumberFormat="1" applyFont="1" applyAlignment="1">
      <alignment horizontal="right"/>
    </xf>
    <xf numFmtId="164" fontId="29" fillId="0" borderId="0" xfId="0" applyNumberFormat="1" applyFont="1" applyBorder="1" applyAlignment="1">
      <alignment horizontal="right"/>
    </xf>
    <xf numFmtId="0" fontId="13" fillId="0" borderId="0" xfId="0" applyFont="1" applyAlignment="1">
      <alignment horizontal="right" wrapText="1"/>
    </xf>
    <xf numFmtId="166" fontId="59" fillId="0" borderId="0" xfId="1" applyNumberFormat="1" applyFont="1" applyFill="1" applyBorder="1"/>
    <xf numFmtId="166" fontId="10" fillId="0" borderId="0" xfId="0" applyNumberFormat="1" applyFont="1" applyBorder="1"/>
    <xf numFmtId="0" fontId="0" fillId="0" borderId="0" xfId="0" applyFont="1" applyFill="1" applyBorder="1"/>
    <xf numFmtId="166" fontId="5" fillId="0" borderId="0" xfId="1" applyNumberFormat="1" applyFont="1" applyFill="1" applyBorder="1"/>
    <xf numFmtId="166" fontId="0" fillId="0" borderId="0" xfId="0" applyNumberFormat="1" applyBorder="1"/>
    <xf numFmtId="0" fontId="60" fillId="0" borderId="0" xfId="0" applyFont="1" applyFill="1" applyBorder="1"/>
    <xf numFmtId="0" fontId="61" fillId="0" borderId="0" xfId="0" applyFont="1" applyFill="1" applyBorder="1"/>
    <xf numFmtId="166" fontId="61" fillId="0" borderId="0" xfId="0" applyNumberFormat="1" applyFont="1" applyFill="1" applyBorder="1"/>
    <xf numFmtId="166" fontId="62" fillId="0" borderId="0" xfId="1" applyNumberFormat="1" applyFont="1" applyFill="1" applyBorder="1"/>
    <xf numFmtId="0" fontId="62" fillId="0" borderId="0" xfId="0" applyFont="1" applyFill="1" applyBorder="1"/>
    <xf numFmtId="166" fontId="63" fillId="0" borderId="0" xfId="1" applyNumberFormat="1" applyFont="1" applyFill="1" applyBorder="1"/>
    <xf numFmtId="166" fontId="64" fillId="0" borderId="0" xfId="0" applyNumberFormat="1" applyFont="1" applyFill="1" applyBorder="1"/>
    <xf numFmtId="166" fontId="66" fillId="0" borderId="0" xfId="0" applyNumberFormat="1" applyFont="1" applyFill="1" applyBorder="1"/>
    <xf numFmtId="0" fontId="67" fillId="0" borderId="0" xfId="0" applyFont="1" applyFill="1" applyBorder="1"/>
    <xf numFmtId="0" fontId="65" fillId="0" borderId="0" xfId="20" applyFont="1" applyFill="1" applyBorder="1" applyAlignment="1">
      <alignment horizontal="left"/>
    </xf>
    <xf numFmtId="43" fontId="63" fillId="0" borderId="0" xfId="1" applyNumberFormat="1" applyFont="1" applyFill="1" applyBorder="1"/>
    <xf numFmtId="43" fontId="64" fillId="0" borderId="0" xfId="1" applyNumberFormat="1" applyFont="1" applyFill="1" applyBorder="1"/>
    <xf numFmtId="43" fontId="64" fillId="0" borderId="0" xfId="0" applyNumberFormat="1" applyFont="1" applyFill="1" applyBorder="1"/>
    <xf numFmtId="3" fontId="8" fillId="0" borderId="0" xfId="1" applyNumberFormat="1" applyFont="1" applyAlignment="1">
      <alignment horizontal="right"/>
    </xf>
    <xf numFmtId="165" fontId="8" fillId="0" borderId="0" xfId="1" applyNumberFormat="1" applyFont="1" applyAlignment="1">
      <alignment horizontal="right"/>
    </xf>
    <xf numFmtId="2" fontId="8" fillId="0" borderId="0" xfId="1" applyNumberFormat="1" applyFont="1" applyAlignment="1">
      <alignment horizontal="right"/>
    </xf>
    <xf numFmtId="4" fontId="8" fillId="0" borderId="0" xfId="1" applyNumberFormat="1" applyFont="1" applyAlignment="1">
      <alignment horizontal="right"/>
    </xf>
    <xf numFmtId="0" fontId="15" fillId="0" borderId="0" xfId="0" applyFont="1" applyAlignment="1">
      <alignment wrapText="1"/>
    </xf>
    <xf numFmtId="0" fontId="0" fillId="0" borderId="0" xfId="0" applyAlignment="1"/>
    <xf numFmtId="0" fontId="38" fillId="0" borderId="0" xfId="0" applyFont="1" applyFill="1" applyBorder="1"/>
    <xf numFmtId="0" fontId="65" fillId="0" borderId="0" xfId="0" applyFont="1" applyFill="1" applyBorder="1"/>
    <xf numFmtId="0" fontId="11" fillId="0" borderId="0" xfId="0" applyFont="1" applyBorder="1" applyAlignment="1">
      <alignment horizontal="right" wrapText="1"/>
    </xf>
    <xf numFmtId="0" fontId="12" fillId="0" borderId="0" xfId="0" applyFont="1" applyAlignment="1">
      <alignment wrapText="1"/>
    </xf>
    <xf numFmtId="10" fontId="12" fillId="0" borderId="0" xfId="0" applyNumberFormat="1" applyFont="1" applyBorder="1" applyAlignment="1">
      <alignment horizontal="right"/>
    </xf>
    <xf numFmtId="3" fontId="11" fillId="0" borderId="0" xfId="0" applyNumberFormat="1" applyFont="1" applyAlignment="1">
      <alignment horizontal="right" wrapText="1"/>
    </xf>
    <xf numFmtId="4" fontId="11" fillId="0" borderId="0" xfId="0" applyNumberFormat="1" applyFont="1" applyAlignment="1">
      <alignment horizontal="right" wrapText="1"/>
    </xf>
    <xf numFmtId="0" fontId="8" fillId="0" borderId="0" xfId="0" applyFont="1" applyAlignment="1">
      <alignment horizontal="left" wrapText="1"/>
    </xf>
    <xf numFmtId="4" fontId="11" fillId="0" borderId="0" xfId="0" applyNumberFormat="1" applyFont="1" applyFill="1" applyAlignment="1">
      <alignment horizontal="right" wrapText="1"/>
    </xf>
    <xf numFmtId="165" fontId="11" fillId="0" borderId="0" xfId="1" applyNumberFormat="1" applyFont="1" applyAlignment="1">
      <alignment horizontal="right" wrapText="1"/>
    </xf>
    <xf numFmtId="1" fontId="11" fillId="0" borderId="0" xfId="0" applyNumberFormat="1" applyFont="1" applyAlignment="1">
      <alignment horizontal="center"/>
    </xf>
    <xf numFmtId="4" fontId="11" fillId="0" borderId="0" xfId="0" applyNumberFormat="1" applyFont="1" applyAlignment="1">
      <alignment horizontal="right"/>
    </xf>
    <xf numFmtId="3" fontId="11" fillId="0" borderId="0" xfId="0" applyNumberFormat="1" applyFont="1" applyAlignment="1">
      <alignment horizontal="right"/>
    </xf>
    <xf numFmtId="4" fontId="11" fillId="0" borderId="0" xfId="1" applyNumberFormat="1" applyFont="1" applyAlignment="1">
      <alignment horizontal="right" wrapText="1"/>
    </xf>
    <xf numFmtId="0" fontId="11" fillId="0" borderId="0" xfId="0" applyFont="1" applyFill="1" applyBorder="1" applyAlignment="1">
      <alignment horizontal="right" wrapText="1"/>
    </xf>
    <xf numFmtId="0" fontId="68" fillId="0" borderId="0" xfId="9" applyFont="1" applyFill="1" applyBorder="1" applyAlignment="1">
      <alignment horizontal="right" wrapText="1"/>
    </xf>
    <xf numFmtId="0" fontId="13" fillId="0" borderId="0" xfId="0" applyFont="1" applyBorder="1" applyAlignment="1">
      <alignment horizontal="right" wrapText="1"/>
    </xf>
    <xf numFmtId="0" fontId="11" fillId="0" borderId="0" xfId="0" applyFont="1" applyFill="1" applyBorder="1" applyAlignment="1">
      <alignment horizontal="right"/>
    </xf>
    <xf numFmtId="165" fontId="68" fillId="0" borderId="0" xfId="1" applyNumberFormat="1" applyFont="1" applyFill="1" applyBorder="1" applyAlignment="1">
      <alignment horizontal="right"/>
    </xf>
    <xf numFmtId="0" fontId="68" fillId="0" borderId="0" xfId="19" applyFont="1" applyFill="1" applyBorder="1" applyAlignment="1">
      <alignment horizontal="right" wrapText="1"/>
    </xf>
    <xf numFmtId="0" fontId="68" fillId="0" borderId="0" xfId="21" applyFont="1" applyFill="1" applyBorder="1" applyAlignment="1">
      <alignment horizontal="right" wrapText="1"/>
    </xf>
    <xf numFmtId="0" fontId="68" fillId="0" borderId="0" xfId="26" applyFont="1" applyFill="1" applyBorder="1" applyAlignment="1">
      <alignment horizontal="right" wrapText="1"/>
    </xf>
    <xf numFmtId="0" fontId="11" fillId="0" borderId="0" xfId="0" applyFont="1" applyBorder="1" applyAlignment="1">
      <alignment horizontal="right"/>
    </xf>
    <xf numFmtId="0" fontId="11" fillId="0" borderId="0" xfId="0" applyNumberFormat="1" applyFont="1" applyBorder="1" applyAlignment="1">
      <alignment horizontal="right"/>
    </xf>
    <xf numFmtId="165" fontId="11" fillId="0" borderId="0" xfId="1" applyNumberFormat="1" applyFont="1" applyFill="1" applyBorder="1" applyAlignment="1">
      <alignment horizontal="right" wrapText="1"/>
    </xf>
    <xf numFmtId="0" fontId="68" fillId="0" borderId="0" xfId="36" applyFont="1" applyFill="1" applyBorder="1" applyAlignment="1">
      <alignment horizontal="right" wrapText="1"/>
    </xf>
    <xf numFmtId="0" fontId="11" fillId="0" borderId="0" xfId="38" applyFont="1" applyFill="1" applyBorder="1" applyAlignment="1">
      <alignment horizontal="right" wrapText="1"/>
    </xf>
    <xf numFmtId="4" fontId="68" fillId="0" borderId="0" xfId="38" applyNumberFormat="1" applyFont="1" applyFill="1" applyBorder="1" applyAlignment="1">
      <alignment horizontal="right" wrapText="1"/>
    </xf>
    <xf numFmtId="166" fontId="10" fillId="0" borderId="0" xfId="40" applyNumberFormat="1" applyFont="1" applyFill="1" applyBorder="1" applyAlignment="1">
      <alignment horizontal="center" wrapText="1"/>
    </xf>
    <xf numFmtId="3" fontId="11" fillId="0" borderId="0" xfId="0" applyNumberFormat="1" applyFont="1" applyFill="1" applyAlignment="1">
      <alignment horizontal="right" wrapText="1"/>
    </xf>
    <xf numFmtId="3" fontId="56" fillId="0" borderId="0" xfId="0" applyNumberFormat="1" applyFont="1" applyFill="1" applyAlignment="1">
      <alignment horizontal="right"/>
    </xf>
    <xf numFmtId="4" fontId="56" fillId="0" borderId="0" xfId="0" applyNumberFormat="1" applyFont="1" applyFill="1" applyAlignment="1">
      <alignment horizontal="right"/>
    </xf>
    <xf numFmtId="166" fontId="10" fillId="0" borderId="0" xfId="1" applyNumberFormat="1" applyFont="1" applyFill="1"/>
    <xf numFmtId="43" fontId="10" fillId="0" borderId="0" xfId="0" applyNumberFormat="1" applyFont="1" applyBorder="1"/>
    <xf numFmtId="0" fontId="0" fillId="0" borderId="0" xfId="0" applyBorder="1" applyAlignment="1">
      <alignment horizontal="center"/>
    </xf>
    <xf numFmtId="166" fontId="15" fillId="0" borderId="0" xfId="0" applyNumberFormat="1" applyFont="1" applyBorder="1" applyAlignment="1">
      <alignment horizontal="center"/>
    </xf>
    <xf numFmtId="166" fontId="10" fillId="0" borderId="0" xfId="0" applyNumberFormat="1" applyFont="1"/>
    <xf numFmtId="169" fontId="10" fillId="0" borderId="0" xfId="0" applyNumberFormat="1" applyFont="1"/>
    <xf numFmtId="0" fontId="58" fillId="0" borderId="0" xfId="22" applyFont="1" applyFill="1" applyBorder="1" applyAlignment="1">
      <alignment horizontal="right"/>
    </xf>
    <xf numFmtId="0" fontId="21" fillId="0" borderId="0" xfId="25" applyFont="1" applyFill="1" applyBorder="1" applyAlignment="1">
      <alignment horizontal="center"/>
    </xf>
    <xf numFmtId="169" fontId="0" fillId="0" borderId="0" xfId="0" applyNumberFormat="1"/>
    <xf numFmtId="164" fontId="63" fillId="0" borderId="0" xfId="1" applyFont="1" applyFill="1" applyBorder="1"/>
    <xf numFmtId="0" fontId="21" fillId="0" borderId="0" xfId="29" applyFont="1" applyFill="1" applyBorder="1" applyAlignment="1">
      <alignment horizontal="center"/>
    </xf>
    <xf numFmtId="164" fontId="13" fillId="0" borderId="0" xfId="1" applyNumberFormat="1" applyFont="1" applyBorder="1"/>
    <xf numFmtId="164" fontId="13" fillId="0" borderId="0" xfId="1" applyNumberFormat="1" applyFont="1" applyFill="1" applyBorder="1"/>
    <xf numFmtId="165" fontId="0" fillId="0" borderId="0" xfId="0" applyNumberFormat="1"/>
    <xf numFmtId="0" fontId="69" fillId="0" borderId="0" xfId="0" applyFont="1" applyFill="1" applyBorder="1" applyAlignment="1">
      <alignment wrapText="1"/>
    </xf>
    <xf numFmtId="43" fontId="0" fillId="0" borderId="0" xfId="0" applyNumberFormat="1"/>
    <xf numFmtId="43" fontId="62" fillId="0" borderId="0" xfId="1" applyNumberFormat="1" applyFont="1" applyFill="1" applyBorder="1"/>
    <xf numFmtId="167" fontId="10" fillId="0" borderId="0" xfId="0" applyNumberFormat="1" applyFont="1" applyBorder="1" applyAlignment="1" applyProtection="1">
      <alignment horizontal="left"/>
    </xf>
    <xf numFmtId="166" fontId="62" fillId="0" borderId="0" xfId="0" applyNumberFormat="1" applyFont="1" applyFill="1" applyBorder="1"/>
    <xf numFmtId="164" fontId="23" fillId="0" borderId="0" xfId="1" applyFont="1" applyFill="1" applyBorder="1" applyAlignment="1">
      <alignment horizontal="left" wrapText="1"/>
    </xf>
    <xf numFmtId="166" fontId="62" fillId="0" borderId="0" xfId="1" applyNumberFormat="1" applyFont="1" applyFill="1" applyBorder="1" applyAlignment="1">
      <alignment horizontal="right"/>
    </xf>
    <xf numFmtId="0" fontId="12" fillId="0" borderId="0" xfId="0" applyFont="1" applyAlignment="1">
      <alignment horizontal="right" wrapText="1"/>
    </xf>
    <xf numFmtId="0" fontId="15" fillId="0" borderId="0" xfId="0" applyFont="1" applyBorder="1" applyAlignment="1">
      <alignment wrapText="1"/>
    </xf>
    <xf numFmtId="167" fontId="34" fillId="0" borderId="0" xfId="0" applyNumberFormat="1" applyFont="1" applyFill="1" applyAlignment="1" applyProtection="1">
      <alignment horizontal="left"/>
    </xf>
    <xf numFmtId="37" fontId="8" fillId="0" borderId="0" xfId="1" applyNumberFormat="1" applyFont="1" applyAlignment="1">
      <alignment horizontal="right"/>
    </xf>
    <xf numFmtId="164" fontId="8" fillId="0" borderId="0" xfId="1" applyFont="1" applyAlignment="1">
      <alignment horizontal="right"/>
    </xf>
    <xf numFmtId="166" fontId="10" fillId="0" borderId="0" xfId="0" applyNumberFormat="1" applyFont="1" applyBorder="1" applyAlignment="1">
      <alignment horizontal="right"/>
    </xf>
    <xf numFmtId="44" fontId="8" fillId="0" borderId="0" xfId="41" applyFont="1" applyAlignment="1">
      <alignment horizontal="right"/>
    </xf>
    <xf numFmtId="43" fontId="13" fillId="0" borderId="0" xfId="0" applyNumberFormat="1" applyFont="1"/>
    <xf numFmtId="166" fontId="29" fillId="0" borderId="0" xfId="1" applyNumberFormat="1" applyFont="1"/>
    <xf numFmtId="166" fontId="10" fillId="0" borderId="0" xfId="1" applyNumberFormat="1" applyFont="1" applyAlignment="1">
      <alignment horizontal="center"/>
    </xf>
    <xf numFmtId="0" fontId="15" fillId="0" borderId="0" xfId="0" applyFont="1" applyAlignment="1"/>
    <xf numFmtId="164" fontId="10" fillId="0" borderId="0" xfId="1" applyFont="1" applyFill="1" applyBorder="1" applyAlignment="1">
      <alignment horizontal="right" wrapText="1"/>
    </xf>
    <xf numFmtId="164" fontId="13" fillId="0" borderId="0" xfId="1" applyNumberFormat="1" applyFont="1" applyFill="1" applyBorder="1" applyAlignment="1">
      <alignment horizontal="right"/>
    </xf>
    <xf numFmtId="164" fontId="15" fillId="0" borderId="0" xfId="0" applyNumberFormat="1" applyFont="1" applyFill="1"/>
    <xf numFmtId="166" fontId="15" fillId="0" borderId="0" xfId="0" applyNumberFormat="1" applyFont="1" applyBorder="1" applyAlignment="1">
      <alignment horizontal="center"/>
    </xf>
    <xf numFmtId="0" fontId="15" fillId="0" borderId="0" xfId="0" applyFont="1" applyBorder="1" applyAlignment="1">
      <alignment horizontal="center"/>
    </xf>
    <xf numFmtId="166" fontId="10" fillId="0" borderId="0" xfId="1" applyNumberFormat="1" applyFont="1" applyFill="1" applyBorder="1" applyAlignment="1">
      <alignment horizontal="right"/>
    </xf>
    <xf numFmtId="166" fontId="10" fillId="0" borderId="0" xfId="1" applyNumberFormat="1" applyFont="1" applyFill="1" applyBorder="1" applyAlignment="1">
      <alignment horizontal="right" wrapText="1"/>
    </xf>
    <xf numFmtId="165" fontId="15" fillId="0" borderId="0" xfId="1" applyNumberFormat="1" applyFont="1" applyAlignment="1">
      <alignment horizontal="center"/>
    </xf>
    <xf numFmtId="0" fontId="34" fillId="0" borderId="0" xfId="0" applyFont="1" applyAlignment="1">
      <alignment horizontal="left" wrapText="1"/>
    </xf>
    <xf numFmtId="0" fontId="34" fillId="0" borderId="0" xfId="0" applyFont="1" applyFill="1"/>
    <xf numFmtId="3" fontId="15" fillId="0" borderId="0" xfId="0" applyNumberFormat="1" applyFont="1"/>
    <xf numFmtId="165" fontId="15" fillId="0" borderId="0" xfId="1" applyNumberFormat="1" applyFont="1"/>
    <xf numFmtId="3" fontId="13" fillId="0" borderId="0" xfId="0" applyNumberFormat="1" applyFont="1" applyProtection="1"/>
    <xf numFmtId="165" fontId="13" fillId="0" borderId="0" xfId="1" applyNumberFormat="1" applyFont="1" applyFill="1" applyBorder="1" applyAlignment="1">
      <alignment horizontal="center" wrapText="1"/>
    </xf>
    <xf numFmtId="164" fontId="13" fillId="0" borderId="0" xfId="1" applyNumberFormat="1" applyFont="1"/>
    <xf numFmtId="164" fontId="13" fillId="0" borderId="0" xfId="1" applyNumberFormat="1" applyFont="1" applyFill="1" applyBorder="1" applyAlignment="1">
      <alignment horizontal="center" wrapText="1"/>
    </xf>
    <xf numFmtId="0" fontId="10" fillId="2" borderId="0" xfId="0" applyFont="1" applyFill="1"/>
    <xf numFmtId="164" fontId="51" fillId="0" borderId="0" xfId="1" applyNumberFormat="1" applyFont="1" applyFill="1" applyBorder="1" applyAlignment="1">
      <alignment horizontal="right" wrapText="1"/>
    </xf>
    <xf numFmtId="43" fontId="10" fillId="0" borderId="0" xfId="1" applyNumberFormat="1" applyFont="1" applyFill="1" applyBorder="1" applyAlignment="1">
      <alignment horizontal="right"/>
    </xf>
    <xf numFmtId="164" fontId="29" fillId="0" borderId="0" xfId="1" applyFont="1" applyBorder="1"/>
    <xf numFmtId="164" fontId="6" fillId="0" borderId="0" xfId="0" applyNumberFormat="1" applyFont="1"/>
    <xf numFmtId="3" fontId="13" fillId="0" borderId="0" xfId="1" applyNumberFormat="1" applyFont="1" applyFill="1"/>
    <xf numFmtId="0" fontId="10" fillId="0" borderId="0" xfId="0" applyFont="1" applyFill="1" applyAlignment="1">
      <alignment wrapText="1"/>
    </xf>
    <xf numFmtId="4" fontId="13" fillId="0" borderId="0" xfId="0" applyNumberFormat="1" applyFont="1" applyProtection="1"/>
    <xf numFmtId="167" fontId="10" fillId="0" borderId="0" xfId="0" applyNumberFormat="1" applyFont="1" applyAlignment="1" applyProtection="1">
      <alignment horizontal="left" wrapText="1"/>
    </xf>
    <xf numFmtId="0" fontId="13" fillId="0" borderId="0" xfId="0" applyFont="1" applyFill="1"/>
    <xf numFmtId="166" fontId="13" fillId="0" borderId="0" xfId="0" applyNumberFormat="1" applyFont="1"/>
    <xf numFmtId="164" fontId="10" fillId="0" borderId="0" xfId="40" applyNumberFormat="1" applyFont="1" applyFill="1" applyBorder="1" applyAlignment="1">
      <alignment horizontal="center" wrapText="1"/>
    </xf>
    <xf numFmtId="164" fontId="10" fillId="0" borderId="0" xfId="1" applyFont="1" applyAlignment="1">
      <alignment horizontal="center"/>
    </xf>
    <xf numFmtId="20" fontId="21" fillId="0" borderId="0" xfId="37" applyNumberFormat="1" applyFont="1" applyFill="1" applyBorder="1" applyAlignment="1">
      <alignment horizontal="center"/>
    </xf>
    <xf numFmtId="0" fontId="10" fillId="0" borderId="0" xfId="1" applyNumberFormat="1" applyFont="1" applyAlignment="1">
      <alignment horizontal="right"/>
    </xf>
    <xf numFmtId="0" fontId="63" fillId="0" borderId="0" xfId="0" applyFont="1"/>
    <xf numFmtId="0" fontId="63" fillId="0" borderId="0" xfId="0" applyNumberFormat="1" applyFont="1"/>
    <xf numFmtId="3" fontId="63" fillId="0" borderId="0" xfId="0" applyNumberFormat="1" applyFont="1"/>
    <xf numFmtId="166" fontId="66" fillId="0" borderId="0" xfId="1" applyNumberFormat="1" applyFont="1" applyFill="1" applyBorder="1"/>
    <xf numFmtId="0" fontId="10" fillId="0" borderId="0" xfId="0" applyNumberFormat="1" applyFont="1"/>
    <xf numFmtId="0" fontId="71" fillId="0" borderId="0" xfId="0" applyFont="1" applyAlignment="1">
      <alignment wrapText="1"/>
    </xf>
    <xf numFmtId="0" fontId="63" fillId="0" borderId="0" xfId="0" applyFont="1" applyAlignment="1">
      <alignment wrapText="1"/>
    </xf>
    <xf numFmtId="166" fontId="13" fillId="0" borderId="0" xfId="0" applyNumberFormat="1" applyFont="1" applyBorder="1"/>
    <xf numFmtId="0" fontId="10" fillId="0" borderId="0" xfId="0" applyFont="1" applyAlignment="1"/>
    <xf numFmtId="0" fontId="10" fillId="0" borderId="0" xfId="0" applyFont="1" applyFill="1" applyAlignment="1">
      <alignment wrapText="1"/>
    </xf>
    <xf numFmtId="0" fontId="63" fillId="0" borderId="0" xfId="0" applyNumberFormat="1" applyFont="1" applyAlignment="1">
      <alignment horizontal="right"/>
    </xf>
    <xf numFmtId="3" fontId="63" fillId="0" borderId="0" xfId="0" applyNumberFormat="1" applyFont="1" applyAlignment="1">
      <alignment horizontal="right"/>
    </xf>
    <xf numFmtId="0" fontId="63" fillId="0" borderId="0" xfId="0" applyFont="1" applyAlignment="1">
      <alignment horizontal="right"/>
    </xf>
    <xf numFmtId="0" fontId="71" fillId="0" borderId="0" xfId="0" applyFont="1" applyAlignment="1">
      <alignment horizontal="right" wrapText="1"/>
    </xf>
    <xf numFmtId="0" fontId="21" fillId="0" borderId="0" xfId="35" applyFont="1" applyFill="1" applyBorder="1" applyAlignment="1">
      <alignment horizontal="center"/>
    </xf>
    <xf numFmtId="0" fontId="21" fillId="0" borderId="0" xfId="35" applyFont="1" applyFill="1" applyBorder="1" applyAlignment="1">
      <alignment horizontal="right"/>
    </xf>
    <xf numFmtId="0" fontId="10" fillId="0" borderId="0" xfId="0" applyNumberFormat="1" applyFont="1" applyAlignment="1">
      <alignment horizontal="right"/>
    </xf>
    <xf numFmtId="43" fontId="66" fillId="0" borderId="0" xfId="1" applyNumberFormat="1" applyFont="1" applyFill="1" applyBorder="1"/>
    <xf numFmtId="164" fontId="66" fillId="0" borderId="0" xfId="1" applyFont="1" applyFill="1" applyBorder="1"/>
    <xf numFmtId="0" fontId="10" fillId="0" borderId="0" xfId="0" applyNumberFormat="1" applyFont="1" applyFill="1"/>
    <xf numFmtId="166" fontId="72" fillId="0" borderId="0" xfId="1" applyNumberFormat="1" applyFont="1" applyFill="1" applyBorder="1"/>
    <xf numFmtId="165" fontId="15" fillId="0" borderId="0" xfId="1" applyNumberFormat="1" applyFont="1" applyFill="1"/>
    <xf numFmtId="165" fontId="10" fillId="0" borderId="0" xfId="1" applyNumberFormat="1" applyFont="1" applyAlignment="1" applyProtection="1">
      <alignment horizontal="right"/>
    </xf>
    <xf numFmtId="2" fontId="10" fillId="0" borderId="0" xfId="0" applyNumberFormat="1" applyFont="1" applyFill="1" applyAlignment="1">
      <alignment horizontal="right"/>
    </xf>
    <xf numFmtId="0" fontId="1" fillId="0" borderId="0" xfId="44"/>
    <xf numFmtId="0" fontId="1" fillId="0" borderId="0" xfId="44"/>
    <xf numFmtId="165" fontId="1" fillId="0" borderId="0" xfId="1" applyNumberFormat="1" applyFont="1" applyAlignment="1">
      <alignment horizontal="left"/>
    </xf>
    <xf numFmtId="3" fontId="1" fillId="0" borderId="0" xfId="44" applyNumberFormat="1"/>
    <xf numFmtId="0" fontId="63" fillId="0" borderId="0" xfId="44" applyFont="1"/>
    <xf numFmtId="3" fontId="63" fillId="0" borderId="0" xfId="44" applyNumberFormat="1" applyFont="1"/>
    <xf numFmtId="0" fontId="63" fillId="0" borderId="0" xfId="44" applyNumberFormat="1" applyFont="1"/>
    <xf numFmtId="164" fontId="29" fillId="0" borderId="0" xfId="1" applyFont="1" applyFill="1" applyBorder="1"/>
    <xf numFmtId="164" fontId="0" fillId="0" borderId="0" xfId="0" applyNumberFormat="1" applyBorder="1"/>
    <xf numFmtId="0" fontId="10" fillId="0" borderId="0" xfId="0" applyFont="1" applyFill="1" applyAlignment="1">
      <alignment wrapText="1"/>
    </xf>
    <xf numFmtId="43" fontId="0" fillId="0" borderId="0" xfId="0" applyNumberFormat="1" applyBorder="1"/>
    <xf numFmtId="166" fontId="10" fillId="0" borderId="0" xfId="0" applyNumberFormat="1" applyFont="1" applyFill="1"/>
    <xf numFmtId="165" fontId="10" fillId="0" borderId="0" xfId="1" applyNumberFormat="1" applyFont="1" applyFill="1" applyAlignment="1" applyProtection="1">
      <alignment horizontal="left"/>
    </xf>
    <xf numFmtId="0" fontId="73" fillId="0" borderId="0" xfId="0" applyFont="1" applyAlignment="1">
      <alignment wrapText="1"/>
    </xf>
    <xf numFmtId="166" fontId="74" fillId="0" borderId="0" xfId="1" applyNumberFormat="1" applyFont="1"/>
    <xf numFmtId="0" fontId="63" fillId="0" borderId="0" xfId="0" applyNumberFormat="1" applyFont="1" applyFill="1"/>
    <xf numFmtId="43" fontId="10" fillId="0" borderId="0" xfId="0" applyNumberFormat="1" applyFont="1" applyFill="1"/>
    <xf numFmtId="43" fontId="10" fillId="0" borderId="0" xfId="0" applyNumberFormat="1" applyFont="1" applyAlignment="1" applyProtection="1">
      <alignment horizontal="left"/>
    </xf>
    <xf numFmtId="43" fontId="10" fillId="0" borderId="0" xfId="0" applyNumberFormat="1" applyFont="1" applyFill="1" applyAlignment="1" applyProtection="1">
      <alignment horizontal="left"/>
    </xf>
    <xf numFmtId="4" fontId="8" fillId="0" borderId="0" xfId="1" applyNumberFormat="1" applyFont="1" applyFill="1" applyAlignment="1">
      <alignment horizontal="right"/>
    </xf>
    <xf numFmtId="0" fontId="10" fillId="0" borderId="0" xfId="0" applyFont="1" applyFill="1" applyAlignment="1">
      <alignment wrapText="1"/>
    </xf>
    <xf numFmtId="0" fontId="58" fillId="0" borderId="0" xfId="15" applyFont="1" applyFill="1" applyBorder="1" applyAlignment="1">
      <alignment horizontal="left"/>
    </xf>
    <xf numFmtId="165" fontId="15" fillId="0" borderId="0" xfId="1" applyNumberFormat="1" applyFont="1" applyBorder="1"/>
    <xf numFmtId="0" fontId="10" fillId="0" borderId="0" xfId="0" applyFont="1" applyFill="1" applyAlignment="1">
      <alignment wrapText="1"/>
    </xf>
    <xf numFmtId="0" fontId="9" fillId="0" borderId="0" xfId="0" applyFont="1" applyAlignment="1">
      <alignment horizontal="center"/>
    </xf>
    <xf numFmtId="0" fontId="45" fillId="0" borderId="0" xfId="0" applyFont="1" applyAlignment="1">
      <alignment horizontal="center"/>
    </xf>
    <xf numFmtId="166" fontId="15" fillId="0" borderId="0" xfId="0" applyNumberFormat="1" applyFont="1" applyBorder="1" applyAlignment="1">
      <alignment horizontal="center"/>
    </xf>
  </cellXfs>
  <cellStyles count="45">
    <cellStyle name="Comma" xfId="1" builtinId="3"/>
    <cellStyle name="Comma 2" xfId="40" xr:uid="{00000000-0005-0000-0000-000001000000}"/>
    <cellStyle name="Currency" xfId="41" builtinId="4"/>
    <cellStyle name="Hyperlink" xfId="2" builtinId="8"/>
    <cellStyle name="Normal" xfId="0" builtinId="0"/>
    <cellStyle name="Normal 2" xfId="42" xr:uid="{00000000-0005-0000-0000-000005000000}"/>
    <cellStyle name="Normal 3" xfId="43" xr:uid="{00000000-0005-0000-0000-000006000000}"/>
    <cellStyle name="Normal 4" xfId="44" xr:uid="{00000000-0005-0000-0000-000007000000}"/>
    <cellStyle name="Normal_15" xfId="3" xr:uid="{00000000-0005-0000-0000-000008000000}"/>
    <cellStyle name="Normal_15_1" xfId="4" xr:uid="{00000000-0005-0000-0000-000009000000}"/>
    <cellStyle name="Normal_16" xfId="5" xr:uid="{00000000-0005-0000-0000-00000A000000}"/>
    <cellStyle name="Normal_16_1" xfId="6" xr:uid="{00000000-0005-0000-0000-00000B000000}"/>
    <cellStyle name="Normal_18" xfId="7" xr:uid="{00000000-0005-0000-0000-00000C000000}"/>
    <cellStyle name="Normal_18_1" xfId="8" xr:uid="{00000000-0005-0000-0000-00000D000000}"/>
    <cellStyle name="Normal_20" xfId="9" xr:uid="{00000000-0005-0000-0000-00000E000000}"/>
    <cellStyle name="Normal_20_1" xfId="10" xr:uid="{00000000-0005-0000-0000-00000F000000}"/>
    <cellStyle name="Normal_22" xfId="11" xr:uid="{00000000-0005-0000-0000-000010000000}"/>
    <cellStyle name="Normal_22_1" xfId="12" xr:uid="{00000000-0005-0000-0000-000011000000}"/>
    <cellStyle name="Normal_26" xfId="13" xr:uid="{00000000-0005-0000-0000-000012000000}"/>
    <cellStyle name="Normal_26_1" xfId="14" xr:uid="{00000000-0005-0000-0000-000013000000}"/>
    <cellStyle name="Normal_28" xfId="15" xr:uid="{00000000-0005-0000-0000-000014000000}"/>
    <cellStyle name="Normal_28_1" xfId="16" xr:uid="{00000000-0005-0000-0000-000015000000}"/>
    <cellStyle name="Normal_30" xfId="17" xr:uid="{00000000-0005-0000-0000-000016000000}"/>
    <cellStyle name="Normal_30_1" xfId="18" xr:uid="{00000000-0005-0000-0000-000017000000}"/>
    <cellStyle name="Normal_34" xfId="19" xr:uid="{00000000-0005-0000-0000-000018000000}"/>
    <cellStyle name="Normal_34_1" xfId="20" xr:uid="{00000000-0005-0000-0000-000019000000}"/>
    <cellStyle name="Normal_37" xfId="21" xr:uid="{00000000-0005-0000-0000-00001A000000}"/>
    <cellStyle name="Normal_38" xfId="22" xr:uid="{00000000-0005-0000-0000-00001B000000}"/>
    <cellStyle name="Normal_38_1" xfId="23" xr:uid="{00000000-0005-0000-0000-00001C000000}"/>
    <cellStyle name="Normal_40" xfId="24" xr:uid="{00000000-0005-0000-0000-00001D000000}"/>
    <cellStyle name="Normal_40_1" xfId="25" xr:uid="{00000000-0005-0000-0000-00001E000000}"/>
    <cellStyle name="Normal_42" xfId="26" xr:uid="{00000000-0005-0000-0000-00001F000000}"/>
    <cellStyle name="Normal_42_1" xfId="27" xr:uid="{00000000-0005-0000-0000-000020000000}"/>
    <cellStyle name="Normal_44" xfId="28" xr:uid="{00000000-0005-0000-0000-000021000000}"/>
    <cellStyle name="Normal_44_1" xfId="29" xr:uid="{00000000-0005-0000-0000-000022000000}"/>
    <cellStyle name="Normal_51" xfId="30" xr:uid="{00000000-0005-0000-0000-000023000000}"/>
    <cellStyle name="Normal_67" xfId="31" xr:uid="{00000000-0005-0000-0000-000024000000}"/>
    <cellStyle name="Normal_70" xfId="32" xr:uid="{00000000-0005-0000-0000-000025000000}"/>
    <cellStyle name="Normal_71" xfId="33" xr:uid="{00000000-0005-0000-0000-000026000000}"/>
    <cellStyle name="Normal_72_1" xfId="34" xr:uid="{00000000-0005-0000-0000-000027000000}"/>
    <cellStyle name="Normal_74_1" xfId="35" xr:uid="{00000000-0005-0000-0000-000028000000}"/>
    <cellStyle name="Normal_76" xfId="36" xr:uid="{00000000-0005-0000-0000-000029000000}"/>
    <cellStyle name="Normal_76_1" xfId="37" xr:uid="{00000000-0005-0000-0000-00002A000000}"/>
    <cellStyle name="Normal_78" xfId="38" xr:uid="{00000000-0005-0000-0000-00002B000000}"/>
    <cellStyle name="Normal_78_1" xfId="39" xr:uid="{00000000-0005-0000-0000-00002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43"/>
  <sheetViews>
    <sheetView tabSelected="1" zoomScaleNormal="100" workbookViewId="0">
      <selection activeCell="D40" sqref="D40"/>
    </sheetView>
  </sheetViews>
  <sheetFormatPr defaultColWidth="8.85546875" defaultRowHeight="12.75"/>
  <cols>
    <col min="1" max="1" width="11.42578125" customWidth="1"/>
    <col min="2" max="2" width="10.140625" bestFit="1" customWidth="1"/>
    <col min="3" max="3" width="14" customWidth="1"/>
    <col min="4" max="4" width="6.5703125" bestFit="1" customWidth="1"/>
    <col min="5" max="5" width="12.85546875" customWidth="1"/>
    <col min="6" max="6" width="17.5703125" customWidth="1"/>
    <col min="7" max="7" width="6.5703125" bestFit="1" customWidth="1"/>
    <col min="8" max="8" width="13.140625" customWidth="1"/>
    <col min="9" max="9" width="11.42578125" customWidth="1"/>
  </cols>
  <sheetData>
    <row r="1" spans="1:27" ht="15">
      <c r="A1" s="12" t="s">
        <v>126</v>
      </c>
    </row>
    <row r="2" spans="1:27">
      <c r="A2" s="93" t="s">
        <v>243</v>
      </c>
    </row>
    <row r="3" spans="1:27" s="247" customFormat="1" ht="18.75">
      <c r="K3" s="248"/>
      <c r="L3" s="249"/>
      <c r="M3" s="248"/>
      <c r="N3" s="248"/>
      <c r="P3" s="250"/>
      <c r="Q3" s="251"/>
      <c r="R3" s="252"/>
      <c r="T3" s="253"/>
      <c r="U3" s="254"/>
      <c r="V3" s="250"/>
      <c r="W3" s="251"/>
      <c r="X3" s="251"/>
      <c r="Y3" s="252"/>
      <c r="Z3" s="255"/>
      <c r="AA3" s="256"/>
    </row>
    <row r="5" spans="1:27" ht="29.25" customHeight="1">
      <c r="B5" s="590" t="s">
        <v>451</v>
      </c>
      <c r="C5" s="590" t="s">
        <v>453</v>
      </c>
      <c r="D5" s="590" t="s">
        <v>229</v>
      </c>
      <c r="E5" s="590" t="s">
        <v>564</v>
      </c>
      <c r="F5" s="590" t="s">
        <v>454</v>
      </c>
      <c r="G5" s="590" t="s">
        <v>229</v>
      </c>
      <c r="H5" s="590" t="s">
        <v>565</v>
      </c>
      <c r="I5" s="5"/>
    </row>
    <row r="6" spans="1:27">
      <c r="B6" s="94"/>
      <c r="C6" s="98" t="s">
        <v>246</v>
      </c>
      <c r="D6" s="98" t="s">
        <v>246</v>
      </c>
      <c r="E6" s="98" t="s">
        <v>246</v>
      </c>
      <c r="F6" s="98" t="s">
        <v>246</v>
      </c>
      <c r="G6" s="98" t="s">
        <v>246</v>
      </c>
      <c r="H6" s="98" t="s">
        <v>246</v>
      </c>
      <c r="I6" s="5"/>
    </row>
    <row r="7" spans="1:27">
      <c r="A7" s="9" t="s">
        <v>247</v>
      </c>
      <c r="B7" s="211">
        <f>'Expenditure &amp; Subsidy R-Y'!C42</f>
        <v>7723770</v>
      </c>
      <c r="C7" s="211">
        <f>'Expenditure &amp; Subsidy R-Y'!G42</f>
        <v>402253209.58000004</v>
      </c>
      <c r="D7" s="177"/>
      <c r="E7" s="155">
        <f>'Expenditure &amp; Subsidy R-Y'!I42</f>
        <v>21223983</v>
      </c>
      <c r="F7" s="211">
        <f>'Voted Expenditure &amp; Subsidy R-Y'!C39</f>
        <v>351381607</v>
      </c>
      <c r="G7" s="142"/>
      <c r="H7" s="307">
        <f>'Voted Expenditure &amp; Subsidy R-Y'!J39</f>
        <v>21645803</v>
      </c>
      <c r="I7" s="77"/>
    </row>
    <row r="8" spans="1:27">
      <c r="A8" s="9" t="s">
        <v>248</v>
      </c>
      <c r="B8" s="211">
        <f>'Expenditure &amp; Subsidy R-Y'!C45</f>
        <v>60817.086614173226</v>
      </c>
      <c r="C8" s="211">
        <f>'Expenditure &amp; Subsidy R-Y'!G45</f>
        <v>3167348.1069291341</v>
      </c>
      <c r="D8" s="177">
        <v>52.08</v>
      </c>
      <c r="E8" s="211">
        <f>'Expenditure &amp; Subsidy R-Y'!I45</f>
        <v>167117.97637795276</v>
      </c>
      <c r="F8" s="211">
        <f>'Voted Expenditure &amp; Subsidy R-Y'!C43</f>
        <v>2766784.307086614</v>
      </c>
      <c r="G8" s="189">
        <v>45.49</v>
      </c>
      <c r="H8" s="307">
        <f>'Voted Expenditure &amp; Subsidy R-Y'!J43</f>
        <v>170439.39370078739</v>
      </c>
    </row>
    <row r="9" spans="1:27">
      <c r="A9" s="9" t="s">
        <v>249</v>
      </c>
      <c r="B9" s="211">
        <f>'Expenditure &amp; Subsidy R-Y'!C46</f>
        <v>24313</v>
      </c>
      <c r="C9" s="211">
        <f>'Expenditure &amp; Subsidy R-Y'!G46</f>
        <v>1387222</v>
      </c>
      <c r="D9" s="177">
        <f>'Expenditure &amp; Subsidy R-Y'!H46</f>
        <v>52.692328663667013</v>
      </c>
      <c r="E9" s="211">
        <f>'Expenditure &amp; Subsidy R-Y'!I46</f>
        <v>91832</v>
      </c>
      <c r="F9" s="211">
        <f>'Voted Expenditure &amp; Subsidy R-Y'!C44</f>
        <v>1241090</v>
      </c>
      <c r="G9" s="189">
        <f>'Voted Expenditure &amp; Subsidy R-Y'!D44</f>
        <v>47.539582887908416</v>
      </c>
      <c r="H9" s="307">
        <f>'Voted Expenditure &amp; Subsidy R-Y'!J44</f>
        <v>96010</v>
      </c>
    </row>
    <row r="10" spans="1:27">
      <c r="A10" s="9" t="s">
        <v>250</v>
      </c>
      <c r="B10" s="211">
        <f>'Expenditure &amp; Subsidy R-Y'!C47</f>
        <v>359671</v>
      </c>
      <c r="C10" s="211">
        <f>'Expenditure &amp; Subsidy R-Y'!G47</f>
        <v>18097218.490000002</v>
      </c>
      <c r="D10" s="177">
        <f>'Expenditure &amp; Subsidy R-Y'!H47</f>
        <v>227.39301048427359</v>
      </c>
      <c r="E10" s="211">
        <f>'Expenditure &amp; Subsidy R-Y'!I47</f>
        <v>884116</v>
      </c>
      <c r="F10" s="211">
        <f>'Voted Expenditure &amp; Subsidy R-Y'!C45</f>
        <v>17261091</v>
      </c>
      <c r="G10" s="189">
        <f>'Voted Expenditure &amp; Subsidy R-Y'!D45</f>
        <v>160.21543932434435</v>
      </c>
      <c r="H10" s="307">
        <f>'Voted Expenditure &amp; Subsidy R-Y'!J45</f>
        <v>887243</v>
      </c>
    </row>
    <row r="11" spans="1:27">
      <c r="A11" s="9" t="s">
        <v>251</v>
      </c>
      <c r="B11" s="211">
        <f>'Expenditure &amp; Subsidy R-Y'!C48</f>
        <v>1875</v>
      </c>
      <c r="C11" s="211">
        <f>'Expenditure &amp; Subsidy R-Y'!G48</f>
        <v>81946.100000000006</v>
      </c>
      <c r="D11" s="177">
        <f>'Expenditure &amp; Subsidy R-Y'!H48</f>
        <v>22.7623769173013</v>
      </c>
      <c r="E11" s="211">
        <f>'Expenditure &amp; Subsidy R-Y'!I48</f>
        <v>19503</v>
      </c>
      <c r="F11" s="211">
        <f>'Voted Expenditure &amp; Subsidy R-Y'!C46</f>
        <v>72910</v>
      </c>
      <c r="G11" s="189">
        <f>'Voted Expenditure &amp; Subsidy R-Y'!D46</f>
        <v>20.724609947081682</v>
      </c>
      <c r="H11" s="307">
        <f>'Voted Expenditure &amp; Subsidy R-Y'!J46</f>
        <v>24246</v>
      </c>
    </row>
    <row r="12" spans="1:27">
      <c r="A12" s="4"/>
      <c r="B12" s="4"/>
      <c r="C12" s="4"/>
      <c r="D12" s="4"/>
      <c r="E12" s="4"/>
      <c r="F12" s="4"/>
      <c r="G12" s="4"/>
      <c r="H12" s="4"/>
    </row>
    <row r="13" spans="1:27">
      <c r="A13" s="4"/>
      <c r="B13" s="4"/>
      <c r="C13" s="4"/>
      <c r="D13" s="4"/>
      <c r="E13" s="4"/>
      <c r="F13" s="15"/>
      <c r="G13" s="4"/>
      <c r="H13" s="4"/>
    </row>
    <row r="14" spans="1:27">
      <c r="A14" s="261" t="s">
        <v>563</v>
      </c>
      <c r="B14" s="77"/>
      <c r="C14" s="9"/>
      <c r="D14" s="9"/>
      <c r="E14" s="77"/>
      <c r="F14" s="77"/>
      <c r="G14" s="86"/>
      <c r="H14" s="4"/>
    </row>
    <row r="15" spans="1:27">
      <c r="A15" s="261" t="s">
        <v>455</v>
      </c>
      <c r="B15" s="77"/>
      <c r="C15" s="9"/>
      <c r="D15" s="9"/>
      <c r="E15" s="77"/>
      <c r="F15" s="77"/>
      <c r="G15" s="86"/>
      <c r="H15" s="4"/>
    </row>
    <row r="16" spans="1:27">
      <c r="A16" s="136" t="s">
        <v>566</v>
      </c>
      <c r="B16" s="383"/>
      <c r="C16" s="384"/>
      <c r="D16" s="384"/>
      <c r="E16" s="383"/>
      <c r="F16" s="385"/>
      <c r="G16" s="386"/>
      <c r="H16" s="151"/>
    </row>
    <row r="17" spans="1:8">
      <c r="A17" s="382"/>
      <c r="B17" s="151"/>
      <c r="C17" s="151"/>
      <c r="D17" s="151"/>
      <c r="E17" s="151"/>
      <c r="F17" s="151"/>
      <c r="G17" s="151"/>
      <c r="H17" s="151"/>
    </row>
    <row r="18" spans="1:8">
      <c r="A18" s="382"/>
      <c r="B18" s="151"/>
      <c r="C18" s="151"/>
      <c r="D18" s="151"/>
      <c r="E18" s="151"/>
      <c r="F18" s="151"/>
      <c r="G18" s="151"/>
      <c r="H18" s="151"/>
    </row>
    <row r="19" spans="1:8">
      <c r="A19" s="382"/>
      <c r="B19" s="151"/>
      <c r="C19" s="151"/>
      <c r="D19" s="151"/>
      <c r="E19" s="151"/>
      <c r="F19" s="151"/>
      <c r="G19" s="151"/>
      <c r="H19" s="151"/>
    </row>
    <row r="20" spans="1:8">
      <c r="A20" s="382"/>
      <c r="B20" s="151"/>
      <c r="C20" s="151"/>
      <c r="D20" s="151"/>
      <c r="E20" s="151"/>
      <c r="F20" s="151"/>
      <c r="G20" s="151"/>
      <c r="H20" s="151"/>
    </row>
    <row r="21" spans="1:8">
      <c r="A21" s="382"/>
      <c r="B21" s="151"/>
      <c r="C21" s="151"/>
      <c r="D21" s="151"/>
      <c r="E21" s="151"/>
      <c r="F21" s="151"/>
      <c r="G21" s="151"/>
      <c r="H21" s="151"/>
    </row>
    <row r="22" spans="1:8">
      <c r="A22" s="382"/>
      <c r="B22" s="151"/>
      <c r="C22" s="151"/>
      <c r="D22" s="151"/>
      <c r="E22" s="151"/>
      <c r="F22" s="151"/>
      <c r="G22" s="151"/>
      <c r="H22" s="151"/>
    </row>
    <row r="23" spans="1:8">
      <c r="A23" s="382"/>
      <c r="B23" s="151"/>
      <c r="C23" s="151"/>
      <c r="D23" s="151"/>
      <c r="E23" s="151"/>
      <c r="F23" s="151"/>
      <c r="G23" s="151"/>
      <c r="H23" s="151"/>
    </row>
    <row r="24" spans="1:8">
      <c r="A24" s="384"/>
      <c r="B24" s="151"/>
      <c r="C24" s="151"/>
      <c r="D24" s="151"/>
      <c r="E24" s="151"/>
      <c r="F24" s="151"/>
      <c r="G24" s="151"/>
      <c r="H24" s="151"/>
    </row>
    <row r="25" spans="1:8">
      <c r="A25" s="151"/>
      <c r="B25" s="151"/>
      <c r="C25" s="151"/>
      <c r="D25" s="151"/>
      <c r="E25" s="151"/>
      <c r="F25" s="151"/>
      <c r="G25" s="151"/>
      <c r="H25" s="151"/>
    </row>
    <row r="26" spans="1:8">
      <c r="A26" s="151"/>
      <c r="B26" s="151"/>
      <c r="C26" s="151"/>
      <c r="D26" s="151"/>
      <c r="E26" s="151"/>
      <c r="F26" s="151"/>
      <c r="G26" s="151"/>
      <c r="H26" s="151"/>
    </row>
    <row r="27" spans="1:8">
      <c r="A27" s="151"/>
      <c r="B27" s="151"/>
      <c r="C27" s="151"/>
      <c r="D27" s="151"/>
      <c r="E27" s="151"/>
      <c r="F27" s="151"/>
      <c r="G27" s="151"/>
      <c r="H27" s="151"/>
    </row>
    <row r="28" spans="1:8">
      <c r="A28" s="151"/>
      <c r="B28" s="151"/>
      <c r="C28" s="151"/>
      <c r="D28" s="151"/>
      <c r="E28" s="151"/>
      <c r="F28" s="151"/>
      <c r="G28" s="151"/>
      <c r="H28" s="151"/>
    </row>
    <row r="29" spans="1:8">
      <c r="A29" s="151"/>
      <c r="B29" s="151"/>
      <c r="C29" s="151"/>
      <c r="D29" s="151"/>
      <c r="E29" s="151"/>
      <c r="F29" s="151"/>
      <c r="G29" s="151"/>
      <c r="H29" s="151"/>
    </row>
    <row r="30" spans="1:8">
      <c r="A30" s="151"/>
      <c r="B30" s="151"/>
      <c r="C30" s="151"/>
      <c r="D30" s="151"/>
      <c r="E30" s="151"/>
      <c r="F30" s="151"/>
      <c r="G30" s="151"/>
      <c r="H30" s="151"/>
    </row>
    <row r="31" spans="1:8">
      <c r="A31" s="384"/>
      <c r="B31" s="151"/>
      <c r="C31" s="151"/>
      <c r="D31" s="151"/>
      <c r="E31" s="151"/>
      <c r="F31" s="151"/>
      <c r="G31" s="151"/>
      <c r="H31" s="151"/>
    </row>
    <row r="32" spans="1:8">
      <c r="A32" s="151"/>
      <c r="B32" s="151"/>
      <c r="C32" s="151"/>
      <c r="D32" s="151"/>
      <c r="E32" s="151"/>
      <c r="F32" s="151"/>
      <c r="G32" s="151"/>
      <c r="H32" s="151"/>
    </row>
    <row r="33" spans="1:8">
      <c r="A33" s="384"/>
      <c r="B33" s="151"/>
      <c r="C33" s="151"/>
      <c r="D33" s="151"/>
      <c r="E33" s="151"/>
      <c r="F33" s="151"/>
      <c r="G33" s="151"/>
      <c r="H33" s="151"/>
    </row>
    <row r="34" spans="1:8">
      <c r="A34" s="387"/>
      <c r="B34" s="151"/>
      <c r="C34" s="151"/>
      <c r="D34" s="151"/>
      <c r="E34" s="151"/>
      <c r="F34" s="151"/>
      <c r="G34" s="151"/>
      <c r="H34" s="151"/>
    </row>
    <row r="35" spans="1:8">
      <c r="A35" s="151"/>
      <c r="B35" s="151"/>
      <c r="C35" s="151"/>
      <c r="D35" s="151"/>
      <c r="E35" s="151"/>
      <c r="F35" s="152"/>
      <c r="G35" s="152"/>
      <c r="H35" s="152"/>
    </row>
    <row r="36" spans="1:8">
      <c r="A36" s="151"/>
      <c r="B36" s="151"/>
      <c r="C36" s="151"/>
      <c r="D36" s="151"/>
      <c r="E36" s="151"/>
      <c r="F36" s="152"/>
      <c r="G36" s="152"/>
      <c r="H36" s="152"/>
    </row>
    <row r="37" spans="1:8">
      <c r="A37" s="384"/>
      <c r="B37" s="151"/>
      <c r="C37" s="151"/>
      <c r="D37" s="151"/>
      <c r="E37" s="151"/>
      <c r="F37" s="151"/>
      <c r="G37" s="151"/>
      <c r="H37" s="151"/>
    </row>
    <row r="38" spans="1:8">
      <c r="A38" s="384"/>
      <c r="B38" s="151"/>
      <c r="C38" s="151"/>
      <c r="D38" s="151"/>
      <c r="E38" s="151"/>
      <c r="F38" s="151"/>
      <c r="G38" s="151"/>
      <c r="H38" s="151"/>
    </row>
    <row r="39" spans="1:8" ht="12.75" customHeight="1">
      <c r="A39" s="151"/>
      <c r="B39" s="151"/>
      <c r="C39" s="151"/>
      <c r="D39" s="151"/>
      <c r="E39" s="151"/>
      <c r="F39" s="151"/>
      <c r="G39" s="151"/>
      <c r="H39" s="151"/>
    </row>
    <row r="40" spans="1:8">
      <c r="A40" s="384"/>
      <c r="B40" s="151"/>
      <c r="C40" s="151"/>
      <c r="D40" s="151"/>
      <c r="E40" s="151"/>
      <c r="F40" s="151"/>
      <c r="G40" s="151"/>
      <c r="H40" s="151"/>
    </row>
    <row r="41" spans="1:8">
      <c r="A41" s="388"/>
      <c r="B41" s="151"/>
      <c r="C41" s="151"/>
      <c r="D41" s="151"/>
      <c r="E41" s="151"/>
      <c r="F41" s="151"/>
      <c r="G41" s="151"/>
      <c r="H41" s="151"/>
    </row>
    <row r="42" spans="1:8">
      <c r="A42" s="384"/>
      <c r="B42" s="151"/>
      <c r="C42" s="151"/>
      <c r="D42" s="151"/>
      <c r="E42" s="151"/>
      <c r="F42" s="151"/>
      <c r="G42" s="151"/>
      <c r="H42" s="151"/>
    </row>
    <row r="43" spans="1:8">
      <c r="A43" s="384"/>
      <c r="B43" s="152"/>
      <c r="C43" s="152"/>
      <c r="D43" s="152"/>
      <c r="E43" s="152"/>
      <c r="F43" s="152"/>
      <c r="G43" s="152"/>
      <c r="H43" s="152"/>
    </row>
  </sheetData>
  <phoneticPr fontId="29" type="noConversion"/>
  <pageMargins left="0.39370078740157483" right="0.39370078740157483" top="0.51181102362204722" bottom="0.43307086614173229" header="0.35433070866141736" footer="0.27559055118110237"/>
  <pageSetup paperSize="9" fitToHeight="0" orientation="portrait" r:id="rId1"/>
  <headerFooter alignWithMargins="0">
    <oddHeader>&amp;C&amp;B&amp;B&amp;B&amp;B&amp;B&amp;B&amp;B&amp;B&amp;B&amp;B&amp;B&amp;B&amp;B&amp;B&amp;B</oddHeader>
    <oddFooter>&amp;C&amp;9&amp;P&amp;L&amp;9Public Library Statistics 2016/17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AC1568"/>
  <sheetViews>
    <sheetView zoomScaleNormal="100" workbookViewId="0">
      <pane ySplit="4" topLeftCell="A5" activePane="bottomLeft" state="frozen"/>
      <selection activeCell="M48" sqref="M48"/>
      <selection pane="bottomLeft" activeCell="I10" sqref="I10"/>
    </sheetView>
  </sheetViews>
  <sheetFormatPr defaultColWidth="8.85546875" defaultRowHeight="14.25" customHeight="1"/>
  <cols>
    <col min="1" max="1" width="17" style="446" customWidth="1"/>
    <col min="2" max="2" width="12" style="443" customWidth="1"/>
    <col min="3" max="3" width="16.42578125" style="189" customWidth="1"/>
    <col min="4" max="4" width="7.5703125" style="444" customWidth="1"/>
    <col min="5" max="5" width="17.5703125" customWidth="1"/>
    <col min="6" max="6" width="8.5703125" customWidth="1"/>
    <col min="7" max="7" width="12.7109375" customWidth="1"/>
    <col min="8" max="14" width="13.7109375" style="444" customWidth="1"/>
    <col min="15" max="15" width="15.28515625" style="444" bestFit="1" customWidth="1"/>
    <col min="16" max="17" width="13.7109375" style="444" customWidth="1"/>
    <col min="18" max="18" width="14.42578125" style="444" customWidth="1"/>
    <col min="19" max="19" width="19.7109375" style="444" customWidth="1"/>
    <col min="20" max="20" width="18.7109375" style="445" bestFit="1" customWidth="1"/>
    <col min="21" max="21" width="15.28515625" style="24" bestFit="1" customWidth="1"/>
    <col min="22" max="22" width="12.28515625" style="16" bestFit="1" customWidth="1"/>
    <col min="23" max="23" width="12.28515625" style="16" customWidth="1"/>
    <col min="24" max="24" width="11.42578125" style="460" customWidth="1"/>
    <col min="25" max="25" width="12.140625" style="460" bestFit="1" customWidth="1"/>
    <col min="26" max="26" width="10.85546875" style="16" bestFit="1" customWidth="1"/>
    <col min="27" max="27" width="11.42578125" style="460" bestFit="1" customWidth="1"/>
    <col min="28" max="28" width="9" style="460" bestFit="1" customWidth="1"/>
    <col min="29" max="29" width="10.7109375" style="460" bestFit="1" customWidth="1"/>
    <col min="30" max="16384" width="8.85546875" style="446"/>
  </cols>
  <sheetData>
    <row r="1" spans="1:29" ht="16.5" customHeight="1">
      <c r="A1" s="12" t="s">
        <v>469</v>
      </c>
      <c r="X1" s="16"/>
      <c r="Y1" s="16"/>
      <c r="AA1" s="16"/>
      <c r="AB1" s="16"/>
      <c r="AC1" s="16"/>
    </row>
    <row r="2" spans="1:29" ht="14.25" customHeight="1">
      <c r="X2" s="16"/>
      <c r="Y2" s="16"/>
      <c r="AA2" s="16"/>
      <c r="AB2" s="16"/>
      <c r="AC2" s="16"/>
    </row>
    <row r="3" spans="1:29" s="453" customFormat="1" ht="31.5" customHeight="1">
      <c r="A3" s="326"/>
      <c r="B3" s="542" t="s">
        <v>451</v>
      </c>
      <c r="C3" s="550" t="s">
        <v>465</v>
      </c>
      <c r="D3" s="543" t="s">
        <v>229</v>
      </c>
      <c r="E3" s="566" t="s">
        <v>466</v>
      </c>
      <c r="F3" s="545" t="s">
        <v>229</v>
      </c>
      <c r="G3" s="545" t="s">
        <v>467</v>
      </c>
      <c r="H3" s="451"/>
      <c r="I3" s="451"/>
      <c r="J3" s="451"/>
      <c r="K3" s="451"/>
      <c r="L3" s="451"/>
      <c r="M3" s="451"/>
      <c r="N3" s="451"/>
      <c r="O3" s="451"/>
      <c r="P3" s="451"/>
      <c r="Q3" s="451"/>
      <c r="R3" s="451"/>
      <c r="S3" s="451"/>
      <c r="T3" s="222"/>
      <c r="U3" s="24"/>
      <c r="V3" s="16"/>
      <c r="W3" s="16"/>
      <c r="X3" s="452"/>
      <c r="Y3" s="452"/>
      <c r="Z3" s="16"/>
      <c r="AA3" s="452"/>
      <c r="AB3" s="452"/>
      <c r="AC3" s="452"/>
    </row>
    <row r="4" spans="1:29" ht="14.25" customHeight="1">
      <c r="A4" s="5"/>
      <c r="B4" s="457"/>
      <c r="C4" s="456" t="s">
        <v>90</v>
      </c>
      <c r="D4" s="450" t="s">
        <v>246</v>
      </c>
      <c r="E4" s="567" t="s">
        <v>91</v>
      </c>
      <c r="F4" s="568" t="s">
        <v>246</v>
      </c>
      <c r="G4" s="568" t="s">
        <v>246</v>
      </c>
      <c r="H4" s="451"/>
      <c r="I4" s="451"/>
      <c r="J4" s="451"/>
      <c r="K4" s="451"/>
      <c r="L4" s="451"/>
      <c r="M4" s="451"/>
      <c r="N4" s="451"/>
      <c r="R4" s="451"/>
      <c r="S4" s="451"/>
      <c r="X4" s="16"/>
      <c r="Y4" s="16"/>
      <c r="AA4" s="16"/>
      <c r="AB4" s="16"/>
      <c r="AC4" s="16"/>
    </row>
    <row r="5" spans="1:29" ht="14.25" customHeight="1">
      <c r="A5" s="4" t="s">
        <v>297</v>
      </c>
      <c r="B5" s="229">
        <f>'Expenditure &amp; Subsidy A-G'!C7</f>
        <v>52411</v>
      </c>
      <c r="C5" s="239">
        <f>'Expenditure &amp; Subsidy A-G'!G7</f>
        <v>3625250</v>
      </c>
      <c r="D5" s="177">
        <f t="shared" ref="D5:D51" si="0">AVERAGE(C5/B5)</f>
        <v>69.169639961076868</v>
      </c>
      <c r="E5" s="15">
        <f>'Voted Expenditure &amp; Subsidy A-G'!C5</f>
        <v>3059523</v>
      </c>
      <c r="F5" s="16">
        <f>E5/B5</f>
        <v>58.375589093892501</v>
      </c>
      <c r="G5" s="15">
        <f>'Voted Expenditure &amp; Subsidy A-G'!J5</f>
        <v>146700</v>
      </c>
      <c r="H5" s="451"/>
      <c r="I5" s="451"/>
      <c r="J5" s="451"/>
      <c r="K5" s="451"/>
      <c r="L5" s="451"/>
      <c r="M5" s="451"/>
      <c r="N5" s="451"/>
      <c r="R5" s="451"/>
      <c r="S5" s="451"/>
      <c r="X5" s="16"/>
      <c r="Y5" s="16"/>
      <c r="AA5" s="16"/>
      <c r="AB5" s="16"/>
      <c r="AC5" s="16"/>
    </row>
    <row r="6" spans="1:29" ht="14.25" customHeight="1">
      <c r="A6" s="4" t="s">
        <v>418</v>
      </c>
      <c r="B6" s="229">
        <f>'Expenditure &amp; Subsidy A-G'!C8</f>
        <v>30045</v>
      </c>
      <c r="C6" s="239">
        <f>'Expenditure &amp; Subsidy A-G'!G8</f>
        <v>6832023</v>
      </c>
      <c r="D6" s="177">
        <f t="shared" si="0"/>
        <v>227.39301048427359</v>
      </c>
      <c r="E6" s="15">
        <f>'Voted Expenditure &amp; Subsidy A-G'!C6</f>
        <v>2077748</v>
      </c>
      <c r="F6" s="16">
        <f t="shared" ref="F6:F51" si="1">E6/B6</f>
        <v>69.154534864370106</v>
      </c>
      <c r="G6" s="15">
        <f>'Voted Expenditure &amp; Subsidy A-G'!J6</f>
        <v>115487</v>
      </c>
      <c r="H6" s="177"/>
      <c r="I6" s="446"/>
      <c r="J6" s="446"/>
      <c r="K6" s="446"/>
      <c r="L6" s="446"/>
      <c r="M6" s="446"/>
      <c r="N6" s="446"/>
      <c r="O6" s="446"/>
      <c r="P6" s="446"/>
      <c r="Q6" s="446"/>
      <c r="R6" s="446"/>
      <c r="S6" s="446"/>
      <c r="T6" s="446"/>
      <c r="U6" s="446"/>
      <c r="V6" s="446"/>
      <c r="W6" s="446"/>
      <c r="X6" s="446"/>
      <c r="Y6" s="446"/>
      <c r="Z6" s="446"/>
      <c r="AA6" s="444"/>
      <c r="AB6" s="446"/>
      <c r="AC6" s="446"/>
    </row>
    <row r="7" spans="1:29" ht="14.25" customHeight="1">
      <c r="A7" s="4" t="s">
        <v>300</v>
      </c>
      <c r="B7" s="229">
        <f>'Expenditure &amp; Subsidy A-G'!C10</f>
        <v>2385</v>
      </c>
      <c r="C7" s="239">
        <f>'Expenditure &amp; Subsidy A-G'!G10</f>
        <v>83370</v>
      </c>
      <c r="D7" s="177">
        <f t="shared" si="0"/>
        <v>34.955974842767297</v>
      </c>
      <c r="E7" s="15">
        <f>'Voted Expenditure &amp; Subsidy A-G'!C8</f>
        <v>72910</v>
      </c>
      <c r="F7" s="16">
        <f t="shared" si="1"/>
        <v>30.570230607966458</v>
      </c>
      <c r="G7" s="15">
        <f>'Voted Expenditure &amp; Subsidy A-G'!J8</f>
        <v>24873</v>
      </c>
      <c r="H7" s="177"/>
      <c r="I7" s="446"/>
      <c r="J7" s="446"/>
      <c r="K7" s="446"/>
      <c r="L7" s="446"/>
      <c r="M7" s="446"/>
      <c r="N7" s="446"/>
      <c r="O7" s="446"/>
      <c r="P7" s="446"/>
      <c r="Q7" s="446"/>
      <c r="R7" s="446"/>
      <c r="S7" s="446"/>
      <c r="T7" s="446"/>
      <c r="U7" s="446"/>
      <c r="V7" s="446"/>
      <c r="W7" s="446"/>
      <c r="X7" s="446"/>
      <c r="Y7" s="446"/>
      <c r="Z7" s="446"/>
      <c r="AA7" s="16"/>
      <c r="AB7" s="446"/>
      <c r="AC7" s="446"/>
    </row>
    <row r="8" spans="1:29" ht="14.25" customHeight="1">
      <c r="A8" s="4" t="s">
        <v>120</v>
      </c>
      <c r="B8" s="229">
        <f>'Expenditure &amp; Subsidy A-G'!C11</f>
        <v>43080</v>
      </c>
      <c r="C8" s="239">
        <f>'Expenditure &amp; Subsidy A-G'!G11</f>
        <v>1834486.77</v>
      </c>
      <c r="D8" s="177">
        <f t="shared" si="0"/>
        <v>42.583258356545961</v>
      </c>
      <c r="E8" s="15">
        <f>'Voted Expenditure &amp; Subsidy A-G'!C9</f>
        <v>2126213</v>
      </c>
      <c r="F8" s="16">
        <f t="shared" si="1"/>
        <v>49.354990714948933</v>
      </c>
      <c r="G8" s="15">
        <f>'Voted Expenditure &amp; Subsidy A-G'!J9</f>
        <v>133591</v>
      </c>
      <c r="H8" s="177"/>
      <c r="I8" s="446"/>
      <c r="J8" s="446"/>
      <c r="K8" s="446"/>
      <c r="L8" s="446"/>
      <c r="M8" s="446"/>
      <c r="N8" s="446"/>
      <c r="O8" s="446"/>
      <c r="P8" s="446"/>
      <c r="Q8" s="446"/>
      <c r="R8" s="446"/>
      <c r="S8" s="446"/>
      <c r="T8" s="446"/>
      <c r="U8" s="446"/>
      <c r="V8" s="446"/>
      <c r="W8" s="446"/>
      <c r="X8" s="446"/>
      <c r="Y8" s="446"/>
      <c r="Z8" s="446"/>
      <c r="AA8" s="16"/>
      <c r="AB8" s="446"/>
      <c r="AC8" s="446"/>
    </row>
    <row r="9" spans="1:29" ht="14.25" customHeight="1">
      <c r="A9" s="4" t="s">
        <v>437</v>
      </c>
      <c r="B9" s="229">
        <f>'Expenditure &amp; Subsidy A-G'!C12</f>
        <v>160944</v>
      </c>
      <c r="C9" s="239">
        <f>'Expenditure &amp; Subsidy A-G'!G12</f>
        <v>5713663</v>
      </c>
      <c r="D9" s="177">
        <f t="shared" si="0"/>
        <v>35.500938214534251</v>
      </c>
      <c r="E9" s="15">
        <f>'Voted Expenditure &amp; Subsidy A-G'!C10</f>
        <v>5017679</v>
      </c>
      <c r="F9" s="16">
        <f t="shared" si="1"/>
        <v>31.176552092653345</v>
      </c>
      <c r="G9" s="15">
        <f>'Voted Expenditure &amp; Subsidy A-G'!J10</f>
        <v>411447</v>
      </c>
      <c r="H9" s="177"/>
      <c r="I9" s="446"/>
      <c r="J9" s="446"/>
      <c r="K9" s="446"/>
      <c r="L9" s="446"/>
      <c r="M9" s="446"/>
      <c r="N9" s="446"/>
      <c r="O9" s="446"/>
      <c r="P9" s="446"/>
      <c r="Q9" s="446"/>
      <c r="R9" s="446"/>
      <c r="S9" s="446"/>
      <c r="T9" s="446"/>
      <c r="U9" s="446"/>
      <c r="V9" s="446"/>
      <c r="W9" s="446"/>
      <c r="X9" s="446"/>
      <c r="Y9" s="446"/>
      <c r="Z9" s="446"/>
      <c r="AA9" s="444"/>
      <c r="AB9" s="446"/>
      <c r="AC9" s="446"/>
    </row>
    <row r="10" spans="1:29" ht="14.25" customHeight="1">
      <c r="A10" s="4" t="s">
        <v>302</v>
      </c>
      <c r="B10" s="229">
        <f>'Expenditure &amp; Subsidy A-G'!C13</f>
        <v>33662</v>
      </c>
      <c r="C10" s="239">
        <f>'Expenditure &amp; Subsidy A-G'!G13</f>
        <v>1473677</v>
      </c>
      <c r="D10" s="177">
        <f t="shared" si="0"/>
        <v>43.778652486483274</v>
      </c>
      <c r="E10" s="15">
        <f>'Voted Expenditure &amp; Subsidy A-G'!C11</f>
        <v>1309861</v>
      </c>
      <c r="F10" s="16">
        <f t="shared" si="1"/>
        <v>38.91215614045511</v>
      </c>
      <c r="G10" s="15">
        <f>'Voted Expenditure &amp; Subsidy A-G'!J11</f>
        <v>109960</v>
      </c>
      <c r="H10" s="177"/>
      <c r="I10" s="446"/>
      <c r="J10" s="446"/>
      <c r="K10" s="446"/>
      <c r="L10" s="446"/>
      <c r="M10" s="446"/>
      <c r="N10" s="446"/>
      <c r="O10" s="446"/>
      <c r="P10" s="446"/>
      <c r="Q10" s="446"/>
      <c r="R10" s="446"/>
      <c r="S10" s="446"/>
      <c r="T10" s="446"/>
      <c r="U10" s="446"/>
      <c r="V10" s="446"/>
      <c r="W10" s="446"/>
      <c r="X10" s="446"/>
      <c r="Y10" s="446"/>
      <c r="Z10" s="446"/>
      <c r="AA10" s="444"/>
      <c r="AB10" s="446"/>
      <c r="AC10" s="446"/>
    </row>
    <row r="11" spans="1:29" ht="14.25" customHeight="1">
      <c r="A11" s="4" t="s">
        <v>305</v>
      </c>
      <c r="B11" s="229">
        <f>'Expenditure &amp; Subsidy A-G'!C15</f>
        <v>8420</v>
      </c>
      <c r="C11" s="224">
        <f>'Expenditure &amp; Subsidy A-G'!G15</f>
        <v>570875.93000000005</v>
      </c>
      <c r="D11" s="177">
        <f t="shared" si="0"/>
        <v>67.799991686460814</v>
      </c>
      <c r="E11" s="15">
        <f>'Voted Expenditure &amp; Subsidy A-G'!C13</f>
        <v>638153</v>
      </c>
      <c r="F11" s="16">
        <f t="shared" si="1"/>
        <v>75.790142517814729</v>
      </c>
      <c r="G11" s="15">
        <f>'Voted Expenditure &amp; Subsidy A-G'!J13</f>
        <v>39859</v>
      </c>
      <c r="H11" s="177"/>
      <c r="I11" s="446"/>
      <c r="J11" s="446"/>
      <c r="K11" s="446"/>
      <c r="L11" s="446"/>
      <c r="M11" s="446"/>
      <c r="N11" s="446"/>
      <c r="O11" s="446"/>
      <c r="P11" s="446"/>
      <c r="Q11" s="446"/>
      <c r="R11" s="446"/>
      <c r="S11" s="446"/>
      <c r="T11" s="446"/>
      <c r="U11" s="446"/>
      <c r="V11" s="446"/>
      <c r="W11" s="446"/>
      <c r="X11" s="446"/>
      <c r="Y11" s="446"/>
      <c r="Z11" s="446"/>
      <c r="AA11" s="444"/>
      <c r="AB11" s="446"/>
      <c r="AC11" s="446"/>
    </row>
    <row r="12" spans="1:29" ht="14.25" customHeight="1">
      <c r="A12" s="145" t="s">
        <v>400</v>
      </c>
      <c r="B12" s="229">
        <f>SUM('Expenditure &amp; Subsidy G-Q'!C34,'Expenditure &amp; Subsidy A-G'!C22,'Expenditure &amp; Subsidy R-Y'!C25)</f>
        <v>22491</v>
      </c>
      <c r="C12" s="239">
        <f>SUM('Expenditure &amp; Subsidy G-Q'!G34,'Expenditure &amp; Subsidy A-G'!G22,'Expenditure &amp; Subsidy R-Y'!G25)</f>
        <v>1229808.33</v>
      </c>
      <c r="D12" s="177">
        <f t="shared" si="0"/>
        <v>54.680020008003204</v>
      </c>
      <c r="E12" s="15">
        <f>SUM('Voted Expenditure &amp; Subsidy G-Q'!C33,'Voted Expenditure &amp; Subsidy A-G'!C20,'Voted Expenditure &amp; Subsidy R-Y'!C26)</f>
        <v>1073333</v>
      </c>
      <c r="F12" s="16">
        <f t="shared" si="1"/>
        <v>47.722778000088923</v>
      </c>
      <c r="G12" s="15">
        <f>SUM('Voted Expenditure &amp; Subsidy G-Q'!K33,'Voted Expenditure &amp; Subsidy A-G'!J20,'Voted Expenditure &amp; Subsidy R-Y'!J26)</f>
        <v>125948</v>
      </c>
      <c r="H12" s="177"/>
      <c r="I12" s="446"/>
      <c r="J12" s="446"/>
      <c r="K12" s="446"/>
      <c r="L12" s="446"/>
      <c r="M12" s="446"/>
      <c r="N12" s="446"/>
      <c r="O12" s="446"/>
      <c r="P12" s="446"/>
      <c r="Q12" s="446"/>
      <c r="R12" s="446"/>
      <c r="S12" s="446"/>
      <c r="T12" s="446"/>
      <c r="U12" s="446"/>
      <c r="V12" s="446"/>
      <c r="W12" s="446"/>
      <c r="X12" s="446"/>
      <c r="Y12" s="446"/>
      <c r="Z12" s="446"/>
      <c r="AA12" s="16"/>
      <c r="AB12" s="446"/>
      <c r="AC12" s="446"/>
    </row>
    <row r="13" spans="1:29" ht="14.25" customHeight="1">
      <c r="A13" s="4" t="s">
        <v>136</v>
      </c>
      <c r="B13" s="229">
        <f>'Expenditure &amp; Subsidy A-G'!C16</f>
        <v>348138</v>
      </c>
      <c r="C13" s="239">
        <f>'Expenditure &amp; Subsidy A-G'!G16</f>
        <v>10880980</v>
      </c>
      <c r="D13" s="177">
        <f t="shared" si="0"/>
        <v>31.254789767276193</v>
      </c>
      <c r="E13" s="15">
        <f>'Voted Expenditure &amp; Subsidy A-G'!C14</f>
        <v>10508889</v>
      </c>
      <c r="F13" s="16">
        <f t="shared" si="1"/>
        <v>30.185986591524049</v>
      </c>
      <c r="G13" s="15">
        <f>'Voted Expenditure &amp; Subsidy A-G'!J14</f>
        <v>859858</v>
      </c>
      <c r="H13" s="177"/>
      <c r="I13" s="446"/>
      <c r="J13" s="446"/>
      <c r="K13" s="446"/>
      <c r="L13" s="446"/>
      <c r="M13" s="446"/>
      <c r="N13" s="446"/>
      <c r="O13" s="446"/>
      <c r="P13" s="446"/>
      <c r="Q13" s="446"/>
      <c r="R13" s="446"/>
      <c r="S13" s="446"/>
      <c r="T13" s="446"/>
      <c r="U13" s="446"/>
      <c r="V13" s="446"/>
      <c r="W13" s="446"/>
      <c r="X13" s="446"/>
      <c r="Y13" s="446"/>
      <c r="Z13" s="446"/>
      <c r="AA13" s="444"/>
      <c r="AB13" s="446"/>
      <c r="AC13" s="446"/>
    </row>
    <row r="14" spans="1:29" ht="14.25" customHeight="1">
      <c r="A14" s="4" t="s">
        <v>137</v>
      </c>
      <c r="B14" s="298">
        <f>'Expenditure &amp; Subsidy A-G'!C19</f>
        <v>80072</v>
      </c>
      <c r="C14" s="224">
        <f>'Expenditure &amp; Subsidy A-G'!G19</f>
        <v>3296484.6</v>
      </c>
      <c r="D14" s="177">
        <f t="shared" si="0"/>
        <v>41.169005395144374</v>
      </c>
      <c r="E14" s="15">
        <f>'Voted Expenditure &amp; Subsidy A-G'!C17</f>
        <v>2670529</v>
      </c>
      <c r="F14" s="16">
        <f t="shared" si="1"/>
        <v>33.351596063542814</v>
      </c>
      <c r="G14" s="15">
        <f>'Voted Expenditure &amp; Subsidy A-G'!J17</f>
        <v>206455</v>
      </c>
      <c r="H14" s="177"/>
      <c r="I14" s="446"/>
      <c r="J14" s="446"/>
      <c r="K14" s="446"/>
      <c r="L14" s="446"/>
      <c r="M14" s="446"/>
      <c r="N14" s="446"/>
      <c r="O14" s="446"/>
      <c r="P14" s="446"/>
      <c r="Q14" s="446"/>
      <c r="R14" s="446"/>
      <c r="S14" s="446"/>
      <c r="T14" s="446"/>
      <c r="U14" s="446"/>
      <c r="V14" s="446"/>
      <c r="W14" s="446"/>
      <c r="X14" s="446"/>
      <c r="Y14" s="446"/>
      <c r="Z14" s="446"/>
      <c r="AA14" s="444"/>
      <c r="AB14" s="446"/>
      <c r="AC14" s="446"/>
    </row>
    <row r="15" spans="1:29" ht="14.25" customHeight="1">
      <c r="A15" s="4" t="s">
        <v>308</v>
      </c>
      <c r="B15" s="229">
        <f>'Expenditure &amp; Subsidy A-G'!C21</f>
        <v>2814</v>
      </c>
      <c r="C15" s="239">
        <f>'Expenditure &amp; Subsidy A-G'!G21</f>
        <v>435371.6</v>
      </c>
      <c r="D15" s="177">
        <f t="shared" si="0"/>
        <v>154.71627576403694</v>
      </c>
      <c r="E15" s="15">
        <f>'Voted Expenditure &amp; Subsidy A-G'!C19</f>
        <v>300449</v>
      </c>
      <c r="F15" s="16">
        <f t="shared" si="1"/>
        <v>106.76936744847193</v>
      </c>
      <c r="G15" s="15">
        <f>'Voted Expenditure &amp; Subsidy A-G'!J19</f>
        <v>26357</v>
      </c>
      <c r="H15" s="177"/>
      <c r="I15" s="446"/>
      <c r="J15" s="446"/>
      <c r="K15" s="446"/>
      <c r="L15" s="446"/>
      <c r="M15" s="446"/>
      <c r="N15" s="446"/>
      <c r="O15" s="446"/>
      <c r="P15" s="446"/>
      <c r="Q15" s="446"/>
      <c r="R15" s="446"/>
      <c r="S15" s="446"/>
      <c r="T15" s="446"/>
      <c r="U15" s="446"/>
      <c r="V15" s="446"/>
      <c r="W15" s="446"/>
      <c r="X15" s="446"/>
      <c r="Y15" s="446"/>
      <c r="Z15" s="446"/>
      <c r="AA15" s="444"/>
      <c r="AB15" s="446"/>
      <c r="AC15" s="446"/>
    </row>
    <row r="16" spans="1:29" ht="14.25" customHeight="1">
      <c r="A16" s="4" t="s">
        <v>77</v>
      </c>
      <c r="B16" s="229">
        <f>'Expenditure &amp; Subsidy A-G'!C23</f>
        <v>18557</v>
      </c>
      <c r="C16" s="239">
        <f>'Expenditure &amp; Subsidy A-G'!G23</f>
        <v>729445.98</v>
      </c>
      <c r="D16" s="177">
        <f t="shared" si="0"/>
        <v>39.308400064665626</v>
      </c>
      <c r="E16" s="15">
        <f>'Voted Expenditure &amp; Subsidy A-G'!C21</f>
        <v>708351</v>
      </c>
      <c r="F16" s="16">
        <f t="shared" si="1"/>
        <v>38.171633345907203</v>
      </c>
      <c r="G16" s="15">
        <f>'Voted Expenditure &amp; Subsidy A-G'!J21</f>
        <v>73031</v>
      </c>
      <c r="H16" s="177"/>
      <c r="I16" s="446"/>
      <c r="J16" s="446"/>
      <c r="K16" s="446"/>
      <c r="L16" s="446"/>
      <c r="M16" s="446"/>
      <c r="N16" s="446"/>
      <c r="O16" s="446"/>
      <c r="P16" s="446"/>
      <c r="Q16" s="446"/>
      <c r="R16" s="446"/>
      <c r="S16" s="446"/>
      <c r="T16" s="446"/>
      <c r="U16" s="446"/>
      <c r="V16" s="446"/>
      <c r="W16" s="446"/>
      <c r="X16" s="446"/>
      <c r="Y16" s="446"/>
      <c r="Z16" s="446"/>
      <c r="AA16" s="444"/>
      <c r="AB16" s="446"/>
      <c r="AC16" s="446"/>
    </row>
    <row r="17" spans="1:29" ht="14.25" customHeight="1">
      <c r="A17" s="4" t="s">
        <v>263</v>
      </c>
      <c r="B17" s="229">
        <f>'Expenditure &amp; Subsidy A-G'!C24</f>
        <v>36505</v>
      </c>
      <c r="C17" s="239">
        <f>'Expenditure &amp; Subsidy A-G'!G24</f>
        <v>2734806.56</v>
      </c>
      <c r="D17" s="177">
        <f t="shared" si="0"/>
        <v>74.915944665114367</v>
      </c>
      <c r="E17" s="15">
        <f>'Voted Expenditure &amp; Subsidy A-G'!C22</f>
        <v>1871110</v>
      </c>
      <c r="F17" s="16">
        <f t="shared" si="1"/>
        <v>51.256266264895217</v>
      </c>
      <c r="G17" s="15">
        <f>'Voted Expenditure &amp; Subsidy A-G'!J22</f>
        <v>100680</v>
      </c>
      <c r="H17" s="177"/>
      <c r="I17" s="446"/>
      <c r="J17" s="446"/>
      <c r="K17" s="446"/>
      <c r="L17" s="446"/>
      <c r="M17" s="446"/>
      <c r="N17" s="446"/>
      <c r="O17" s="446"/>
      <c r="P17" s="446"/>
      <c r="Q17" s="446"/>
      <c r="R17" s="446"/>
      <c r="S17" s="446"/>
      <c r="T17" s="446"/>
      <c r="U17" s="446"/>
      <c r="V17" s="446"/>
      <c r="W17" s="446"/>
      <c r="X17" s="446"/>
      <c r="Y17" s="446"/>
      <c r="Z17" s="446"/>
      <c r="AA17" s="444"/>
      <c r="AB17" s="446"/>
      <c r="AC17" s="446"/>
    </row>
    <row r="18" spans="1:29" ht="14.25" customHeight="1">
      <c r="A18" s="4" t="s">
        <v>264</v>
      </c>
      <c r="B18" s="229">
        <f>'Expenditure &amp; Subsidy A-G'!C27</f>
        <v>77504</v>
      </c>
      <c r="C18" s="239">
        <f>'Expenditure &amp; Subsidy A-G'!G27</f>
        <v>2572152.66</v>
      </c>
      <c r="D18" s="177">
        <f t="shared" si="0"/>
        <v>33.1873536849711</v>
      </c>
      <c r="E18" s="15">
        <f>'Voted Expenditure &amp; Subsidy A-G'!C25</f>
        <v>3271488</v>
      </c>
      <c r="F18" s="16">
        <f t="shared" si="1"/>
        <v>42.210569777043766</v>
      </c>
      <c r="G18" s="15">
        <f>'Voted Expenditure &amp; Subsidy A-G'!J25</f>
        <v>200880</v>
      </c>
      <c r="H18" s="177"/>
      <c r="I18" s="446"/>
      <c r="J18" s="446"/>
      <c r="K18" s="446"/>
      <c r="L18" s="446"/>
      <c r="M18" s="446"/>
      <c r="N18" s="446"/>
      <c r="O18" s="446"/>
      <c r="P18" s="446"/>
      <c r="Q18" s="446"/>
      <c r="R18" s="446"/>
      <c r="S18" s="446"/>
      <c r="T18" s="446"/>
      <c r="U18" s="446"/>
      <c r="V18" s="446"/>
      <c r="W18" s="446"/>
      <c r="X18" s="446"/>
      <c r="Y18" s="446"/>
      <c r="Z18" s="446"/>
      <c r="AA18" s="444"/>
      <c r="AB18" s="446"/>
      <c r="AC18" s="446"/>
    </row>
    <row r="19" spans="1:29" ht="14.25" customHeight="1">
      <c r="A19" s="4" t="s">
        <v>78</v>
      </c>
      <c r="B19" s="229">
        <f>'Expenditure &amp; Subsidy A-G'!C28</f>
        <v>161998</v>
      </c>
      <c r="C19" s="239">
        <f>'Expenditure &amp; Subsidy A-G'!G28</f>
        <v>6271136.1799999997</v>
      </c>
      <c r="D19" s="177">
        <f t="shared" si="0"/>
        <v>38.711195076482426</v>
      </c>
      <c r="E19" s="15">
        <f>'Voted Expenditure &amp; Subsidy A-G'!C26</f>
        <v>5800188</v>
      </c>
      <c r="F19" s="16">
        <f t="shared" si="1"/>
        <v>35.804071655205618</v>
      </c>
      <c r="G19" s="15">
        <f>'Voted Expenditure &amp; Subsidy A-G'!J26</f>
        <v>396860</v>
      </c>
      <c r="H19" s="177"/>
      <c r="I19" s="446"/>
      <c r="J19" s="446"/>
      <c r="K19" s="446"/>
      <c r="L19" s="446"/>
      <c r="M19" s="446"/>
      <c r="N19" s="446"/>
      <c r="O19" s="446"/>
      <c r="P19" s="446"/>
      <c r="Q19" s="446"/>
      <c r="R19" s="446"/>
      <c r="S19" s="446"/>
      <c r="T19" s="446"/>
      <c r="U19" s="446"/>
      <c r="V19" s="446"/>
      <c r="W19" s="446"/>
      <c r="X19" s="446"/>
      <c r="Y19" s="446"/>
      <c r="Z19" s="446"/>
      <c r="AA19" s="444"/>
      <c r="AB19" s="446"/>
      <c r="AC19" s="446"/>
    </row>
    <row r="20" spans="1:29" ht="14.25" customHeight="1">
      <c r="A20" s="4" t="s">
        <v>130</v>
      </c>
      <c r="B20" s="229">
        <f>'Expenditure &amp; Subsidy A-G'!C29</f>
        <v>90427</v>
      </c>
      <c r="C20" s="458">
        <f>'Expenditure &amp; Subsidy A-G'!G29</f>
        <v>10053033.640000001</v>
      </c>
      <c r="D20" s="177">
        <f t="shared" si="0"/>
        <v>111.17292003494532</v>
      </c>
      <c r="E20" s="15">
        <f>'Voted Expenditure &amp; Subsidy A-G'!C27</f>
        <v>4475582</v>
      </c>
      <c r="F20" s="16">
        <f t="shared" si="1"/>
        <v>49.49386798190806</v>
      </c>
      <c r="G20" s="15">
        <f>'Voted Expenditure &amp; Subsidy A-G'!J27</f>
        <v>245282</v>
      </c>
      <c r="H20" s="295"/>
      <c r="I20" s="446"/>
      <c r="J20" s="446"/>
      <c r="K20" s="446"/>
      <c r="L20" s="446"/>
      <c r="M20" s="446"/>
      <c r="N20" s="446"/>
      <c r="O20" s="446"/>
      <c r="P20" s="446"/>
      <c r="Q20" s="446"/>
      <c r="R20" s="446"/>
      <c r="S20" s="446"/>
      <c r="T20" s="446"/>
      <c r="U20" s="446"/>
      <c r="V20" s="446"/>
      <c r="W20" s="446"/>
      <c r="X20" s="446"/>
      <c r="Y20" s="446"/>
      <c r="Z20" s="446"/>
      <c r="AA20" s="444"/>
      <c r="AB20" s="446"/>
      <c r="AC20" s="446"/>
    </row>
    <row r="21" spans="1:29" ht="14.25" customHeight="1">
      <c r="A21" s="4" t="s">
        <v>435</v>
      </c>
      <c r="B21" s="229">
        <f>'Expenditure &amp; Subsidy A-G'!C30</f>
        <v>359671</v>
      </c>
      <c r="C21" s="239">
        <f>'Expenditure &amp; Subsidy A-G'!G30</f>
        <v>14415827</v>
      </c>
      <c r="D21" s="177">
        <f t="shared" si="0"/>
        <v>40.080593097580845</v>
      </c>
      <c r="E21" s="15">
        <f>'Voted Expenditure &amp; Subsidy A-G'!C28</f>
        <v>17261091</v>
      </c>
      <c r="F21" s="16">
        <f t="shared" si="1"/>
        <v>47.991333746674044</v>
      </c>
      <c r="G21" s="15">
        <f>'Voted Expenditure &amp; Subsidy A-G'!J28</f>
        <v>887243</v>
      </c>
      <c r="H21" s="177"/>
      <c r="I21" s="446"/>
      <c r="J21" s="446"/>
      <c r="K21" s="446"/>
      <c r="L21" s="446"/>
      <c r="M21" s="446"/>
      <c r="N21" s="446"/>
      <c r="O21" s="446"/>
      <c r="P21" s="446"/>
      <c r="Q21" s="446"/>
      <c r="R21" s="446"/>
      <c r="S21" s="446"/>
      <c r="T21" s="446"/>
      <c r="U21" s="446"/>
      <c r="V21" s="446"/>
      <c r="W21" s="446"/>
      <c r="X21" s="446"/>
      <c r="Y21" s="446"/>
      <c r="Z21" s="446"/>
      <c r="AA21" s="444"/>
      <c r="AB21" s="446"/>
      <c r="AC21" s="446"/>
    </row>
    <row r="22" spans="1:29" ht="14.25" customHeight="1">
      <c r="A22" s="4" t="s">
        <v>420</v>
      </c>
      <c r="B22" s="229">
        <f>'Expenditure &amp; Subsidy A-G'!C32</f>
        <v>334857</v>
      </c>
      <c r="C22" s="239">
        <f>'Expenditure &amp; Subsidy A-G'!G32</f>
        <v>12068902.140000001</v>
      </c>
      <c r="D22" s="177">
        <f t="shared" si="0"/>
        <v>36.041958627115456</v>
      </c>
      <c r="E22" s="15">
        <f>'Voted Expenditure &amp; Subsidy A-G'!C30</f>
        <v>11529397</v>
      </c>
      <c r="F22" s="16">
        <f t="shared" si="1"/>
        <v>34.430807777648369</v>
      </c>
      <c r="G22" s="15">
        <f>'Voted Expenditure &amp; Subsidy A-G'!J30</f>
        <v>830645</v>
      </c>
      <c r="H22" s="177"/>
      <c r="I22" s="446"/>
      <c r="J22" s="446"/>
      <c r="K22" s="446"/>
      <c r="L22" s="446"/>
      <c r="M22" s="446"/>
      <c r="N22" s="446"/>
      <c r="O22" s="446"/>
      <c r="P22" s="446"/>
      <c r="Q22" s="446"/>
      <c r="R22" s="446"/>
      <c r="S22" s="446"/>
      <c r="T22" s="446"/>
      <c r="U22" s="446"/>
      <c r="V22" s="446"/>
      <c r="W22" s="446"/>
      <c r="X22" s="446"/>
      <c r="Y22" s="446"/>
      <c r="Z22" s="446"/>
      <c r="AA22" s="444"/>
      <c r="AB22" s="446"/>
      <c r="AC22" s="446"/>
    </row>
    <row r="23" spans="1:29" ht="14.25" customHeight="1">
      <c r="A23" s="145" t="s">
        <v>535</v>
      </c>
      <c r="B23" s="299">
        <v>9815</v>
      </c>
      <c r="C23" s="435">
        <v>970958.36</v>
      </c>
      <c r="D23" s="224">
        <f t="shared" si="0"/>
        <v>98.925966377992864</v>
      </c>
      <c r="E23" s="403">
        <v>544614</v>
      </c>
      <c r="F23" s="418">
        <f t="shared" si="1"/>
        <v>55.487926642893534</v>
      </c>
      <c r="G23" s="403">
        <v>71916</v>
      </c>
      <c r="H23" s="177"/>
      <c r="I23" s="446"/>
      <c r="J23" s="446"/>
      <c r="K23" s="446"/>
      <c r="L23" s="446"/>
      <c r="M23" s="446"/>
      <c r="N23" s="446"/>
      <c r="O23" s="446"/>
      <c r="P23" s="446"/>
      <c r="Q23" s="446"/>
      <c r="R23" s="446"/>
      <c r="S23" s="446"/>
      <c r="T23" s="446"/>
      <c r="U23" s="446"/>
      <c r="V23" s="446"/>
      <c r="W23" s="446"/>
      <c r="X23" s="446"/>
      <c r="Y23" s="446"/>
      <c r="Z23" s="446"/>
      <c r="AA23" s="16"/>
      <c r="AB23" s="446"/>
      <c r="AC23" s="446"/>
    </row>
    <row r="24" spans="1:29" ht="14.25" customHeight="1">
      <c r="A24" s="145" t="s">
        <v>360</v>
      </c>
      <c r="B24" s="229">
        <f>SUM('Expenditure &amp; Subsidy R-Y'!C16,'Expenditure &amp; Subsidy G-Q'!C8,'Expenditure &amp; Subsidy G-Q'!C29,'Expenditure &amp; Subsidy G-Q'!C40,'Expenditure &amp; Subsidy R-Y'!C22,'Expenditure &amp; Subsidy R-Y'!C24)</f>
        <v>97715</v>
      </c>
      <c r="C24" s="239">
        <f>SUM('Expenditure &amp; Subsidy R-Y'!G16,'Expenditure &amp; Subsidy G-Q'!G8,'Expenditure &amp; Subsidy G-Q'!G29,'Expenditure &amp; Subsidy G-Q'!G40,'Expenditure &amp; Subsidy R-Y'!G22,'Expenditure &amp; Subsidy R-Y'!G24)</f>
        <v>4458440.3899999997</v>
      </c>
      <c r="D24" s="177">
        <f t="shared" si="0"/>
        <v>45.626980402190036</v>
      </c>
      <c r="E24" s="15">
        <f>SUM('Voted Expenditure &amp; Subsidy R-Y'!C17,'Voted Expenditure &amp; Subsidy G-Q'!C7,'Voted Expenditure &amp; Subsidy G-Q'!C28,'Voted Expenditure &amp; Subsidy G-Q'!C39,'Voted Expenditure &amp; Subsidy R-Y'!C23,'Voted Expenditure &amp; Subsidy R-Y'!C25)</f>
        <v>3984649</v>
      </c>
      <c r="F24" s="16">
        <f t="shared" si="1"/>
        <v>40.778273550631937</v>
      </c>
      <c r="G24" s="15">
        <f>SUM('Voted Expenditure &amp; Subsidy R-Y'!J17,'Voted Expenditure &amp; Subsidy G-Q'!K7,'Voted Expenditure &amp; Subsidy G-Q'!K28,'Voted Expenditure &amp; Subsidy G-Q'!K39,'Voted Expenditure &amp; Subsidy R-Y'!J23,'Voted Expenditure &amp; Subsidy R-Y'!J25)</f>
        <v>437401</v>
      </c>
      <c r="H24" s="177"/>
      <c r="I24" s="446"/>
      <c r="J24" s="446"/>
      <c r="K24" s="446"/>
      <c r="L24" s="446"/>
      <c r="M24" s="446"/>
      <c r="N24" s="446"/>
      <c r="O24" s="446"/>
      <c r="P24" s="446"/>
      <c r="Q24" s="446"/>
      <c r="R24" s="446"/>
      <c r="S24" s="446"/>
      <c r="T24" s="446"/>
      <c r="U24" s="446"/>
      <c r="V24" s="446"/>
      <c r="W24" s="446"/>
      <c r="X24" s="446"/>
      <c r="Y24" s="446"/>
      <c r="Z24" s="446"/>
      <c r="AA24" s="16"/>
      <c r="AB24" s="446"/>
      <c r="AC24" s="446"/>
    </row>
    <row r="25" spans="1:29" s="477" customFormat="1" ht="14.25" customHeight="1">
      <c r="A25" s="145" t="s">
        <v>131</v>
      </c>
      <c r="B25" s="299">
        <f>SUM('Expenditure &amp; Subsidy G-Q'!C47,'Expenditure &amp; Subsidy A-G'!C18,'Expenditure &amp; Subsidy A-G'!C26,'Expenditure &amp; Subsidy A-G'!C40,'Expenditure &amp; Subsidy A-G'!C48)</f>
        <v>86107</v>
      </c>
      <c r="C25" s="436">
        <f>SUM('Expenditure &amp; Subsidy G-Q'!G47,'Expenditure &amp; Subsidy A-G'!G18,'Expenditure &amp; Subsidy A-G'!G26,'Expenditure &amp; Subsidy A-G'!G40,'Expenditure &amp; Subsidy A-G'!G48)</f>
        <v>4195007.53</v>
      </c>
      <c r="D25" s="177">
        <f t="shared" si="0"/>
        <v>48.718542394927248</v>
      </c>
      <c r="E25" s="15">
        <f>SUM('Voted Expenditure &amp; Subsidy G-Q'!C46,'Voted Expenditure &amp; Subsidy A-G'!C16,'Voted Expenditure &amp; Subsidy A-G'!C24,'Voted Expenditure &amp; Subsidy A-G'!C38,'Voted Expenditure &amp; Subsidy A-G'!C46)</f>
        <v>3456770</v>
      </c>
      <c r="F25" s="16">
        <f t="shared" si="1"/>
        <v>40.145052086357673</v>
      </c>
      <c r="G25" s="15">
        <f>SUM('Voted Expenditure &amp; Subsidy G-Q'!K46,'Voted Expenditure &amp; Subsidy A-G'!J16,'Voted Expenditure &amp; Subsidy A-G'!J24,'Voted Expenditure &amp; Subsidy A-G'!J38,'Voted Expenditure &amp; Subsidy A-G'!J46)</f>
        <v>313557</v>
      </c>
      <c r="H25" s="426"/>
      <c r="AA25" s="478"/>
    </row>
    <row r="26" spans="1:29" ht="14.25" customHeight="1">
      <c r="A26" s="145" t="s">
        <v>79</v>
      </c>
      <c r="B26" s="229">
        <f>'Expenditure &amp; Subsidy A-G'!C33</f>
        <v>56532</v>
      </c>
      <c r="C26" s="436">
        <f>'Expenditure &amp; Subsidy A-G'!G33</f>
        <v>1880127.97</v>
      </c>
      <c r="D26" s="177">
        <f t="shared" si="0"/>
        <v>33.257764982664682</v>
      </c>
      <c r="E26" s="15">
        <f>'Voted Expenditure &amp; Subsidy A-G'!C31</f>
        <v>1544359</v>
      </c>
      <c r="F26" s="16">
        <f t="shared" si="1"/>
        <v>27.318315290454965</v>
      </c>
      <c r="G26" s="15">
        <f>'Voted Expenditure &amp; Subsidy A-G'!J31</f>
        <v>161108</v>
      </c>
      <c r="H26" s="220"/>
      <c r="I26" s="446"/>
      <c r="J26" s="446"/>
      <c r="K26" s="446"/>
      <c r="L26" s="446"/>
      <c r="M26" s="446"/>
      <c r="N26" s="446"/>
      <c r="O26" s="446"/>
      <c r="P26" s="446"/>
      <c r="Q26" s="446"/>
      <c r="R26" s="446"/>
      <c r="S26" s="446"/>
      <c r="T26" s="446"/>
      <c r="U26" s="446"/>
      <c r="V26" s="446"/>
      <c r="W26" s="446"/>
      <c r="X26" s="446"/>
      <c r="Y26" s="446"/>
      <c r="Z26" s="446"/>
      <c r="AA26" s="16"/>
      <c r="AB26" s="446"/>
      <c r="AC26" s="446"/>
    </row>
    <row r="27" spans="1:29" ht="14.25" customHeight="1">
      <c r="A27" s="145" t="s">
        <v>359</v>
      </c>
      <c r="B27" s="229">
        <f>SUM('Expenditure &amp; Subsidy A-G'!C34,'Expenditure &amp; Subsidy A-G'!C14)</f>
        <v>64277</v>
      </c>
      <c r="C27" s="224">
        <f>SUM('Expenditure &amp; Subsidy A-G'!G34,'Expenditure &amp; Subsidy A-G'!G14)</f>
        <v>2648769.6500000004</v>
      </c>
      <c r="D27" s="177">
        <f t="shared" si="0"/>
        <v>41.208669508533383</v>
      </c>
      <c r="E27" s="15">
        <f>SUM('Voted Expenditure &amp; Subsidy A-G'!C32,'Voted Expenditure &amp; Subsidy A-G'!C12)</f>
        <v>1688054</v>
      </c>
      <c r="F27" s="16">
        <f t="shared" si="1"/>
        <v>26.262177761874387</v>
      </c>
      <c r="G27" s="15">
        <f>SUM('Voted Expenditure &amp; Subsidy A-G'!J32,'Voted Expenditure &amp; Subsidy A-G'!J12)</f>
        <v>269241</v>
      </c>
      <c r="H27" s="16"/>
      <c r="I27" s="446"/>
      <c r="J27" s="446"/>
      <c r="K27" s="446"/>
      <c r="L27" s="446"/>
      <c r="M27" s="446"/>
      <c r="N27" s="446"/>
      <c r="O27" s="446"/>
      <c r="P27" s="446"/>
      <c r="Q27" s="446"/>
      <c r="R27" s="446"/>
      <c r="S27" s="446"/>
      <c r="T27" s="446"/>
      <c r="U27" s="446"/>
      <c r="V27" s="446"/>
      <c r="W27" s="446"/>
      <c r="X27" s="446"/>
      <c r="Y27" s="446"/>
      <c r="Z27" s="446"/>
      <c r="AA27" s="16"/>
      <c r="AB27" s="446"/>
      <c r="AC27" s="446"/>
    </row>
    <row r="28" spans="1:29" ht="14.25" customHeight="1">
      <c r="A28" s="4" t="s">
        <v>316</v>
      </c>
      <c r="B28" s="229">
        <f>'Expenditure &amp; Subsidy A-G'!C35</f>
        <v>4989</v>
      </c>
      <c r="C28" s="223">
        <f>'Expenditure &amp; Subsidy A-G'!G35</f>
        <v>496285</v>
      </c>
      <c r="D28" s="177">
        <f t="shared" si="0"/>
        <v>99.475846863098823</v>
      </c>
      <c r="E28" s="15">
        <f>'Voted Expenditure &amp; Subsidy A-G'!C33</f>
        <v>540306</v>
      </c>
      <c r="F28" s="16">
        <f t="shared" si="1"/>
        <v>108.29945880938064</v>
      </c>
      <c r="G28" s="15">
        <f>'Voted Expenditure &amp; Subsidy A-G'!J33</f>
        <v>36931</v>
      </c>
      <c r="H28" s="177"/>
      <c r="I28" s="446"/>
      <c r="J28" s="446"/>
      <c r="K28" s="446"/>
      <c r="L28" s="446"/>
      <c r="M28" s="446"/>
      <c r="N28" s="446"/>
      <c r="O28" s="446"/>
      <c r="P28" s="446"/>
      <c r="Q28" s="446"/>
      <c r="R28" s="446"/>
      <c r="S28" s="446"/>
      <c r="T28" s="446"/>
      <c r="U28" s="446"/>
      <c r="V28" s="446"/>
      <c r="W28" s="446"/>
      <c r="X28" s="446"/>
      <c r="Y28" s="446"/>
      <c r="Z28" s="446"/>
      <c r="AA28" s="16"/>
      <c r="AB28" s="446"/>
      <c r="AC28" s="446"/>
    </row>
    <row r="29" spans="1:29" ht="14.25" customHeight="1">
      <c r="A29" s="4" t="s">
        <v>317</v>
      </c>
      <c r="B29" s="229">
        <f>'Expenditure &amp; Subsidy A-G'!C36</f>
        <v>73892</v>
      </c>
      <c r="C29" s="224">
        <f>'Expenditure &amp; Subsidy A-G'!G36</f>
        <v>2070883.55</v>
      </c>
      <c r="D29" s="177">
        <f t="shared" si="0"/>
        <v>28.025815379202079</v>
      </c>
      <c r="E29" s="15">
        <f>'Voted Expenditure &amp; Subsidy A-G'!C34</f>
        <v>1790422</v>
      </c>
      <c r="F29" s="16">
        <f t="shared" si="1"/>
        <v>24.23025496670817</v>
      </c>
      <c r="G29" s="15">
        <f>'Voted Expenditure &amp; Subsidy A-G'!J34</f>
        <v>199671</v>
      </c>
      <c r="H29" s="220"/>
      <c r="I29" s="446"/>
      <c r="J29" s="446"/>
      <c r="K29" s="446"/>
      <c r="L29" s="446"/>
      <c r="M29" s="446"/>
      <c r="N29" s="446"/>
      <c r="O29" s="446"/>
      <c r="P29" s="446"/>
      <c r="Q29" s="446"/>
      <c r="R29" s="446"/>
      <c r="S29" s="446"/>
      <c r="T29" s="446"/>
      <c r="U29" s="446"/>
      <c r="V29" s="446"/>
      <c r="W29" s="446"/>
      <c r="X29" s="446"/>
      <c r="Y29" s="446"/>
      <c r="Z29" s="446"/>
      <c r="AA29" s="16"/>
      <c r="AB29" s="446"/>
      <c r="AC29" s="446"/>
    </row>
    <row r="30" spans="1:29" ht="14.25" customHeight="1">
      <c r="A30" s="4" t="s">
        <v>421</v>
      </c>
      <c r="B30" s="229">
        <f>'Expenditure &amp; Subsidy A-G'!C41</f>
        <v>222758</v>
      </c>
      <c r="C30" s="223">
        <f>'Expenditure &amp; Subsidy A-G'!G41</f>
        <v>9267041.3599999994</v>
      </c>
      <c r="D30" s="177">
        <f t="shared" si="0"/>
        <v>41.601385180330219</v>
      </c>
      <c r="E30" s="15">
        <f>'Voted Expenditure &amp; Subsidy A-G'!C39</f>
        <v>9629491</v>
      </c>
      <c r="F30" s="16">
        <f t="shared" si="1"/>
        <v>43.228485621167366</v>
      </c>
      <c r="G30" s="15">
        <f>'Voted Expenditure &amp; Subsidy A-G'!J39</f>
        <v>564885</v>
      </c>
      <c r="H30" s="177"/>
      <c r="I30" s="446"/>
      <c r="J30" s="446"/>
      <c r="K30" s="446"/>
      <c r="L30" s="446"/>
      <c r="M30" s="446"/>
      <c r="N30" s="446"/>
      <c r="O30" s="446"/>
      <c r="P30" s="446"/>
      <c r="Q30" s="446"/>
      <c r="R30" s="446"/>
      <c r="S30" s="446"/>
      <c r="T30" s="446"/>
      <c r="U30" s="446"/>
      <c r="V30" s="446"/>
      <c r="W30" s="446"/>
      <c r="X30" s="446"/>
      <c r="Y30" s="446"/>
      <c r="Z30" s="446"/>
      <c r="AA30" s="16"/>
      <c r="AB30" s="446"/>
      <c r="AC30" s="446"/>
    </row>
    <row r="31" spans="1:29" ht="14.25" customHeight="1">
      <c r="A31" s="4" t="s">
        <v>323</v>
      </c>
      <c r="B31" s="229">
        <f>'Expenditure &amp; Subsidy A-G'!C45</f>
        <v>38119</v>
      </c>
      <c r="C31" s="223">
        <f>'Expenditure &amp; Subsidy A-G'!G45</f>
        <v>2063340.88</v>
      </c>
      <c r="D31" s="177">
        <f t="shared" si="0"/>
        <v>54.128935176683541</v>
      </c>
      <c r="E31" s="15">
        <f>'Voted Expenditure &amp; Subsidy A-G'!C43</f>
        <v>2048868</v>
      </c>
      <c r="F31" s="16">
        <f t="shared" si="1"/>
        <v>53.749258899761273</v>
      </c>
      <c r="G31" s="15">
        <f>'Voted Expenditure &amp; Subsidy A-G'!J43</f>
        <v>120409</v>
      </c>
      <c r="H31" s="177"/>
      <c r="I31" s="446"/>
      <c r="J31" s="446"/>
      <c r="K31" s="446"/>
      <c r="L31" s="446"/>
      <c r="M31" s="446"/>
      <c r="N31" s="446"/>
      <c r="O31" s="446"/>
      <c r="P31" s="446"/>
      <c r="Q31" s="446"/>
      <c r="R31" s="446"/>
      <c r="S31" s="446"/>
      <c r="T31" s="446"/>
      <c r="U31" s="446"/>
      <c r="V31" s="446"/>
      <c r="W31" s="446"/>
      <c r="X31" s="446"/>
      <c r="Y31" s="446"/>
      <c r="Z31" s="446"/>
      <c r="AA31" s="16"/>
      <c r="AB31" s="446"/>
      <c r="AC31" s="446"/>
    </row>
    <row r="32" spans="1:29" ht="14.25" customHeight="1">
      <c r="A32" s="4" t="s">
        <v>268</v>
      </c>
      <c r="B32" s="229">
        <f>'Expenditure &amp; Subsidy A-G'!C46</f>
        <v>207022</v>
      </c>
      <c r="C32" s="223">
        <f>'Expenditure &amp; Subsidy A-G'!G46</f>
        <v>8358638.4399999995</v>
      </c>
      <c r="D32" s="177">
        <f t="shared" si="0"/>
        <v>40.375604718339112</v>
      </c>
      <c r="E32" s="15">
        <f>'Voted Expenditure &amp; Subsidy A-G'!C44</f>
        <v>8496642</v>
      </c>
      <c r="F32" s="16">
        <f t="shared" si="1"/>
        <v>41.042217735313152</v>
      </c>
      <c r="G32" s="15">
        <f>'Voted Expenditure &amp; Subsidy A-G'!J44</f>
        <v>513273</v>
      </c>
      <c r="H32" s="177"/>
      <c r="I32" s="446"/>
      <c r="J32" s="446"/>
      <c r="K32" s="446"/>
      <c r="L32" s="446"/>
      <c r="M32" s="446"/>
      <c r="N32" s="446"/>
      <c r="O32" s="446"/>
      <c r="P32" s="446"/>
      <c r="Q32" s="446"/>
      <c r="R32" s="446"/>
      <c r="S32" s="446"/>
      <c r="T32" s="446"/>
      <c r="U32" s="446"/>
      <c r="V32" s="446"/>
      <c r="W32" s="446"/>
      <c r="X32" s="446"/>
      <c r="Y32" s="446"/>
      <c r="Z32" s="446"/>
      <c r="AA32" s="444"/>
      <c r="AB32" s="446"/>
      <c r="AC32" s="446"/>
    </row>
    <row r="33" spans="1:29" ht="14.25" customHeight="1">
      <c r="A33" s="4" t="s">
        <v>424</v>
      </c>
      <c r="B33" s="229">
        <f>'Expenditure &amp; Subsidy A-G'!C49</f>
        <v>149489</v>
      </c>
      <c r="C33" s="223">
        <f>'Expenditure &amp; Subsidy A-G'!G49</f>
        <v>7232472.7000000002</v>
      </c>
      <c r="D33" s="177">
        <f t="shared" si="0"/>
        <v>48.381303641070581</v>
      </c>
      <c r="E33" s="15">
        <f>'Voted Expenditure &amp; Subsidy A-G'!C47</f>
        <v>7601001</v>
      </c>
      <c r="F33" s="16">
        <f t="shared" si="1"/>
        <v>50.846557271772504</v>
      </c>
      <c r="G33" s="15">
        <f>'Voted Expenditure &amp; Subsidy A-G'!J47</f>
        <v>377095</v>
      </c>
      <c r="H33" s="177"/>
      <c r="I33" s="446"/>
      <c r="J33" s="446"/>
      <c r="K33" s="446"/>
      <c r="L33" s="446"/>
      <c r="M33" s="446"/>
      <c r="N33" s="446"/>
      <c r="O33" s="446"/>
      <c r="P33" s="446"/>
      <c r="Q33" s="446"/>
      <c r="R33" s="446"/>
      <c r="S33" s="446"/>
      <c r="T33" s="446"/>
      <c r="U33" s="446"/>
      <c r="V33" s="446"/>
      <c r="W33" s="446"/>
      <c r="X33" s="446"/>
      <c r="Y33" s="446"/>
      <c r="Z33" s="446"/>
      <c r="AA33" s="444"/>
      <c r="AB33" s="446"/>
      <c r="AC33" s="446"/>
    </row>
    <row r="34" spans="1:29" ht="14.25" customHeight="1">
      <c r="A34" s="4" t="s">
        <v>104</v>
      </c>
      <c r="B34" s="229">
        <f>'Expenditure &amp; Subsidy A-G'!C51</f>
        <v>9001</v>
      </c>
      <c r="C34" s="177">
        <f>'Expenditure &amp; Subsidy A-G'!G51</f>
        <v>615245.85</v>
      </c>
      <c r="D34" s="177">
        <f t="shared" si="0"/>
        <v>68.3530552160871</v>
      </c>
      <c r="E34" s="15">
        <f>'Voted Expenditure &amp; Subsidy A-G'!C49</f>
        <v>503154</v>
      </c>
      <c r="F34" s="16">
        <f t="shared" si="1"/>
        <v>55.89978891234307</v>
      </c>
      <c r="G34" s="15">
        <f>'Voted Expenditure &amp; Subsidy A-G'!J49</f>
        <v>53780</v>
      </c>
      <c r="H34" s="177"/>
      <c r="I34" s="446"/>
      <c r="J34" s="446"/>
      <c r="K34" s="446"/>
      <c r="L34" s="446"/>
      <c r="M34" s="446"/>
      <c r="N34" s="446"/>
      <c r="O34" s="446"/>
      <c r="P34" s="446"/>
      <c r="Q34" s="446"/>
      <c r="R34" s="446"/>
      <c r="S34" s="446"/>
      <c r="T34" s="446"/>
      <c r="U34" s="446"/>
      <c r="V34" s="446"/>
      <c r="W34" s="446"/>
      <c r="X34" s="446"/>
      <c r="Y34" s="446"/>
      <c r="Z34" s="446"/>
      <c r="AA34" s="444"/>
      <c r="AB34" s="446"/>
      <c r="AC34" s="446"/>
    </row>
    <row r="35" spans="1:29" ht="14.25" customHeight="1">
      <c r="A35" s="4" t="s">
        <v>13</v>
      </c>
      <c r="B35" s="229">
        <f>'Expenditure &amp; Subsidy A-G'!C52</f>
        <v>29918</v>
      </c>
      <c r="C35" s="223">
        <f>'Expenditure &amp; Subsidy A-G'!G52</f>
        <v>2275527</v>
      </c>
      <c r="D35" s="177">
        <f t="shared" si="0"/>
        <v>76.058794037034559</v>
      </c>
      <c r="E35" s="15">
        <f>'Voted Expenditure &amp; Subsidy A-G'!C50</f>
        <v>1710878</v>
      </c>
      <c r="F35" s="16">
        <f t="shared" si="1"/>
        <v>57.185573901998794</v>
      </c>
      <c r="G35" s="15">
        <f>'Voted Expenditure &amp; Subsidy A-G'!J50</f>
        <v>103777</v>
      </c>
      <c r="H35" s="177"/>
      <c r="I35" s="446"/>
      <c r="J35" s="446"/>
      <c r="K35" s="446"/>
      <c r="L35" s="446"/>
      <c r="M35" s="446"/>
      <c r="N35" s="446"/>
      <c r="O35" s="446"/>
      <c r="P35" s="446"/>
      <c r="Q35" s="446"/>
      <c r="R35" s="446"/>
      <c r="S35" s="446"/>
      <c r="T35" s="446"/>
      <c r="U35" s="446"/>
      <c r="V35" s="446"/>
      <c r="W35" s="446"/>
      <c r="X35" s="446"/>
      <c r="Y35" s="446"/>
      <c r="Z35" s="446"/>
      <c r="AA35" s="444"/>
      <c r="AB35" s="446"/>
      <c r="AC35" s="446"/>
    </row>
    <row r="36" spans="1:29" ht="14.25" customHeight="1">
      <c r="A36" s="4" t="s">
        <v>116</v>
      </c>
      <c r="B36" s="229">
        <f>'Expenditure &amp; Subsidy R-Y'!C29</f>
        <v>3708</v>
      </c>
      <c r="C36" s="223">
        <f>'Expenditure &amp; Subsidy R-Y'!G29</f>
        <v>198965.41</v>
      </c>
      <c r="D36" s="177">
        <f t="shared" si="0"/>
        <v>53.658416936353831</v>
      </c>
      <c r="E36" s="15">
        <f>'Voted Expenditure &amp; Subsidy R-Y'!C30</f>
        <v>161541</v>
      </c>
      <c r="F36" s="16">
        <f t="shared" si="1"/>
        <v>43.565533980582522</v>
      </c>
      <c r="G36" s="15">
        <f>'Voted Expenditure &amp; Subsidy R-Y'!J30</f>
        <v>24246</v>
      </c>
      <c r="H36" s="177"/>
      <c r="I36" s="446"/>
      <c r="J36" s="446"/>
      <c r="K36" s="446"/>
      <c r="L36" s="446"/>
      <c r="M36" s="446"/>
      <c r="N36" s="446"/>
      <c r="O36" s="446"/>
      <c r="P36" s="446"/>
      <c r="Q36" s="446"/>
      <c r="R36" s="446"/>
      <c r="S36" s="446"/>
      <c r="T36" s="446"/>
      <c r="U36" s="446"/>
      <c r="V36" s="446"/>
      <c r="W36" s="446"/>
      <c r="X36" s="446"/>
      <c r="Y36" s="446"/>
      <c r="Z36" s="446"/>
      <c r="AA36" s="444"/>
      <c r="AB36" s="446"/>
      <c r="AC36" s="446"/>
    </row>
    <row r="37" spans="1:29" ht="14.25" customHeight="1">
      <c r="A37" s="4" t="s">
        <v>327</v>
      </c>
      <c r="B37" s="229">
        <f>'Expenditure &amp; Subsidy G-Q'!C7</f>
        <v>12989</v>
      </c>
      <c r="C37" s="223">
        <f>'Expenditure &amp; Subsidy G-Q'!G7</f>
        <v>453885.12</v>
      </c>
      <c r="D37" s="177">
        <f t="shared" si="0"/>
        <v>34.943807837400875</v>
      </c>
      <c r="E37" s="15">
        <f>'Voted Expenditure &amp; Subsidy G-Q'!C6</f>
        <v>483251</v>
      </c>
      <c r="F37" s="16">
        <f t="shared" si="1"/>
        <v>37.204634690892291</v>
      </c>
      <c r="G37" s="15">
        <f>'Voted Expenditure &amp; Subsidy G-Q'!K6</f>
        <v>49282</v>
      </c>
      <c r="H37" s="177"/>
      <c r="I37" s="446"/>
      <c r="J37" s="446"/>
      <c r="K37" s="446"/>
      <c r="L37" s="446"/>
      <c r="M37" s="446"/>
      <c r="N37" s="446"/>
      <c r="O37" s="446"/>
      <c r="P37" s="446"/>
      <c r="Q37" s="446"/>
      <c r="R37" s="446"/>
      <c r="S37" s="446"/>
      <c r="T37" s="446"/>
      <c r="U37" s="446"/>
      <c r="V37" s="446"/>
      <c r="W37" s="446"/>
      <c r="X37" s="446"/>
      <c r="Y37" s="446"/>
      <c r="Z37" s="446"/>
      <c r="AA37" s="444"/>
      <c r="AB37" s="446"/>
      <c r="AC37" s="446"/>
    </row>
    <row r="38" spans="1:29" ht="14.25" customHeight="1">
      <c r="A38" s="4" t="s">
        <v>270</v>
      </c>
      <c r="B38" s="229">
        <f>'Expenditure &amp; Subsidy G-Q'!C9</f>
        <v>66782</v>
      </c>
      <c r="C38" s="223">
        <f>'Expenditure &amp; Subsidy G-Q'!G9</f>
        <v>3055654.61</v>
      </c>
      <c r="D38" s="177">
        <f t="shared" si="0"/>
        <v>45.755661854990862</v>
      </c>
      <c r="E38" s="15">
        <f>'Voted Expenditure &amp; Subsidy G-Q'!C8</f>
        <v>2739967</v>
      </c>
      <c r="F38" s="16">
        <f t="shared" si="1"/>
        <v>41.028525650624417</v>
      </c>
      <c r="G38" s="15">
        <f>'Voted Expenditure &amp; Subsidy G-Q'!K8</f>
        <v>176772</v>
      </c>
      <c r="H38" s="177"/>
      <c r="I38" s="446"/>
      <c r="J38" s="446"/>
      <c r="K38" s="446"/>
      <c r="L38" s="446"/>
      <c r="M38" s="446"/>
      <c r="N38" s="446"/>
      <c r="O38" s="446"/>
      <c r="P38" s="446"/>
      <c r="Q38" s="446"/>
      <c r="R38" s="446"/>
      <c r="S38" s="446"/>
      <c r="T38" s="446"/>
      <c r="U38" s="446"/>
      <c r="V38" s="446"/>
      <c r="W38" s="446"/>
      <c r="X38" s="446"/>
      <c r="Y38" s="446"/>
      <c r="Z38" s="446"/>
      <c r="AA38" s="444"/>
      <c r="AB38" s="446"/>
      <c r="AC38" s="446"/>
    </row>
    <row r="39" spans="1:29" ht="14.25" customHeight="1">
      <c r="A39" s="4" t="s">
        <v>352</v>
      </c>
      <c r="B39" s="229">
        <f>'Expenditure &amp; Subsidy G-Q'!C11</f>
        <v>164802</v>
      </c>
      <c r="C39" s="223">
        <f>'Expenditure &amp; Subsidy G-Q'!G11</f>
        <v>6796044.4299999997</v>
      </c>
      <c r="D39" s="177">
        <f t="shared" si="0"/>
        <v>41.23763322047062</v>
      </c>
      <c r="E39" s="15">
        <f>'Voted Expenditure &amp; Subsidy G-Q'!C10</f>
        <v>5321955</v>
      </c>
      <c r="F39" s="16">
        <f t="shared" si="1"/>
        <v>32.293024356500531</v>
      </c>
      <c r="G39" s="15">
        <f>'Voted Expenditure &amp; Subsidy G-Q'!K10</f>
        <v>401946</v>
      </c>
      <c r="H39" s="177"/>
      <c r="I39" s="446"/>
      <c r="J39" s="446"/>
      <c r="K39" s="446"/>
      <c r="L39" s="446"/>
      <c r="M39" s="446"/>
      <c r="N39" s="446"/>
      <c r="O39" s="446"/>
      <c r="P39" s="446"/>
      <c r="Q39" s="446"/>
      <c r="R39" s="446"/>
      <c r="S39" s="446"/>
      <c r="T39" s="446"/>
      <c r="U39" s="446"/>
      <c r="V39" s="446"/>
      <c r="W39" s="446"/>
      <c r="X39" s="446"/>
      <c r="Y39" s="446"/>
      <c r="Z39" s="446"/>
      <c r="AA39" s="444"/>
      <c r="AB39" s="446"/>
      <c r="AC39" s="446"/>
    </row>
    <row r="40" spans="1:29" ht="14.25" customHeight="1">
      <c r="A40" s="4" t="s">
        <v>425</v>
      </c>
      <c r="B40" s="229">
        <f>'Expenditure &amp; Subsidy G-Q'!C12</f>
        <v>18993</v>
      </c>
      <c r="C40" s="223">
        <f>'Expenditure &amp; Subsidy G-Q'!G12</f>
        <v>1028509.63</v>
      </c>
      <c r="D40" s="177">
        <f t="shared" si="0"/>
        <v>54.152036539777811</v>
      </c>
      <c r="E40" s="15">
        <f>'Voted Expenditure &amp; Subsidy G-Q'!C11</f>
        <v>611215</v>
      </c>
      <c r="F40" s="16">
        <f t="shared" si="1"/>
        <v>32.181066708787448</v>
      </c>
      <c r="G40" s="15">
        <f>'Voted Expenditure &amp; Subsidy G-Q'!K11</f>
        <v>95770</v>
      </c>
      <c r="H40" s="177"/>
      <c r="I40" s="446"/>
      <c r="J40" s="446"/>
      <c r="K40" s="446"/>
      <c r="L40" s="446"/>
      <c r="M40" s="446"/>
      <c r="N40" s="446"/>
      <c r="O40" s="446"/>
      <c r="P40" s="446"/>
      <c r="Q40" s="446"/>
      <c r="R40" s="446"/>
      <c r="S40" s="446"/>
      <c r="T40" s="446"/>
      <c r="U40" s="446"/>
      <c r="V40" s="446"/>
      <c r="W40" s="446"/>
      <c r="X40" s="446"/>
      <c r="Y40" s="446"/>
      <c r="Z40" s="446"/>
      <c r="AA40" s="444"/>
      <c r="AB40" s="446"/>
      <c r="AC40" s="446"/>
    </row>
    <row r="41" spans="1:29" ht="14.25" customHeight="1">
      <c r="A41" s="4" t="s">
        <v>272</v>
      </c>
      <c r="B41" s="229">
        <f>'Expenditure &amp; Subsidy G-Q'!C13</f>
        <v>151237</v>
      </c>
      <c r="C41" s="223">
        <f>'Expenditure &amp; Subsidy G-Q'!G13</f>
        <v>7983691.6200000001</v>
      </c>
      <c r="D41" s="177">
        <f t="shared" si="0"/>
        <v>52.789275243492</v>
      </c>
      <c r="E41" s="15">
        <f>'Voted Expenditure &amp; Subsidy G-Q'!C12</f>
        <v>6464184</v>
      </c>
      <c r="F41" s="16">
        <f t="shared" si="1"/>
        <v>42.742080311034996</v>
      </c>
      <c r="G41" s="15">
        <f>'Voted Expenditure &amp; Subsidy G-Q'!K12</f>
        <v>370231</v>
      </c>
      <c r="H41" s="177"/>
      <c r="I41" s="446"/>
      <c r="J41" s="446"/>
      <c r="K41" s="446"/>
      <c r="L41" s="446"/>
      <c r="M41" s="446"/>
      <c r="N41" s="446"/>
      <c r="O41" s="446"/>
      <c r="P41" s="446"/>
      <c r="Q41" s="446"/>
      <c r="R41" s="446"/>
      <c r="S41" s="446"/>
      <c r="T41" s="446"/>
      <c r="U41" s="446"/>
      <c r="V41" s="446"/>
      <c r="W41" s="446"/>
      <c r="X41" s="446"/>
      <c r="Y41" s="446"/>
      <c r="Z41" s="446"/>
      <c r="AA41" s="444"/>
      <c r="AB41" s="446"/>
      <c r="AC41" s="446"/>
    </row>
    <row r="42" spans="1:29" ht="14.25" customHeight="1">
      <c r="A42" s="4" t="s">
        <v>426</v>
      </c>
      <c r="B42" s="229">
        <f>'Expenditure &amp; Subsidy G-Q'!C15</f>
        <v>189576</v>
      </c>
      <c r="C42" s="435">
        <f>'Expenditure &amp; Subsidy G-Q'!G15</f>
        <v>12036251.449999999</v>
      </c>
      <c r="D42" s="177">
        <f t="shared" si="0"/>
        <v>63.490375627716581</v>
      </c>
      <c r="E42" s="15">
        <f>'Voted Expenditure &amp; Subsidy G-Q'!C14</f>
        <v>12768812</v>
      </c>
      <c r="F42" s="16">
        <f t="shared" si="1"/>
        <v>67.354580748617963</v>
      </c>
      <c r="G42" s="15">
        <f>'Voted Expenditure &amp; Subsidy G-Q'!K14</f>
        <v>483053</v>
      </c>
      <c r="H42" s="177"/>
      <c r="I42" s="446"/>
      <c r="J42" s="446"/>
      <c r="K42" s="446"/>
      <c r="L42" s="446"/>
      <c r="M42" s="446"/>
      <c r="N42" s="446"/>
      <c r="O42" s="446"/>
      <c r="P42" s="446"/>
      <c r="Q42" s="446"/>
      <c r="R42" s="446"/>
      <c r="S42" s="446"/>
      <c r="T42" s="446"/>
      <c r="U42" s="446"/>
      <c r="V42" s="446"/>
      <c r="W42" s="446"/>
      <c r="X42" s="446"/>
      <c r="Y42" s="446"/>
      <c r="Z42" s="446"/>
      <c r="AA42" s="444"/>
      <c r="AB42" s="446"/>
      <c r="AC42" s="446"/>
    </row>
    <row r="43" spans="1:29" ht="14.25" customHeight="1">
      <c r="A43" s="4" t="s">
        <v>329</v>
      </c>
      <c r="B43" s="229">
        <f>'Expenditure &amp; Subsidy G-Q'!C16</f>
        <v>17042</v>
      </c>
      <c r="C43" s="223">
        <f>'Expenditure &amp; Subsidy G-Q'!G16</f>
        <v>1112432.8400000001</v>
      </c>
      <c r="D43" s="177">
        <f t="shared" si="0"/>
        <v>65.275955873723746</v>
      </c>
      <c r="E43" s="15">
        <f>'Voted Expenditure &amp; Subsidy G-Q'!C15</f>
        <v>1107083</v>
      </c>
      <c r="F43" s="16">
        <f t="shared" si="1"/>
        <v>64.96203497242108</v>
      </c>
      <c r="G43" s="15">
        <f>'Voted Expenditure &amp; Subsidy G-Q'!K15</f>
        <v>61285</v>
      </c>
      <c r="H43" s="177"/>
      <c r="I43" s="446"/>
      <c r="J43" s="446"/>
      <c r="K43" s="446"/>
      <c r="L43" s="446"/>
      <c r="M43" s="446"/>
      <c r="N43" s="446"/>
      <c r="O43" s="446"/>
      <c r="P43" s="446"/>
      <c r="Q43" s="446"/>
      <c r="R43" s="446"/>
      <c r="S43" s="446"/>
      <c r="T43" s="446"/>
      <c r="U43" s="446"/>
      <c r="V43" s="446"/>
      <c r="W43" s="446"/>
      <c r="X43" s="446"/>
      <c r="Y43" s="446"/>
      <c r="Z43" s="446"/>
      <c r="AA43" s="444"/>
      <c r="AB43" s="446"/>
      <c r="AC43" s="446"/>
    </row>
    <row r="44" spans="1:29" ht="14.25" customHeight="1">
      <c r="A44" s="4" t="s">
        <v>331</v>
      </c>
      <c r="B44" s="229">
        <f>'Expenditure &amp; Subsidy G-Q'!C18</f>
        <v>29842</v>
      </c>
      <c r="C44" s="223">
        <f>'Expenditure &amp; Subsidy G-Q'!G18</f>
        <v>905722.58</v>
      </c>
      <c r="D44" s="177">
        <f t="shared" si="0"/>
        <v>30.350599155552576</v>
      </c>
      <c r="E44" s="15">
        <f>'Voted Expenditure &amp; Subsidy G-Q'!C17</f>
        <v>898838</v>
      </c>
      <c r="F44" s="16">
        <f t="shared" si="1"/>
        <v>30.119898130152134</v>
      </c>
      <c r="G44" s="15">
        <f>'Voted Expenditure &amp; Subsidy G-Q'!K17</f>
        <v>97405</v>
      </c>
      <c r="H44" s="177"/>
      <c r="I44" s="446"/>
      <c r="J44" s="446"/>
      <c r="K44" s="446"/>
      <c r="L44" s="446"/>
      <c r="M44" s="446"/>
      <c r="N44" s="446"/>
      <c r="O44" s="446"/>
      <c r="P44" s="446"/>
      <c r="Q44" s="446"/>
      <c r="R44" s="446"/>
      <c r="S44" s="446"/>
      <c r="T44" s="446"/>
      <c r="U44" s="446"/>
      <c r="V44" s="446"/>
      <c r="W44" s="446"/>
      <c r="X44" s="446"/>
      <c r="Y44" s="446"/>
      <c r="Z44" s="446"/>
      <c r="AA44" s="444"/>
      <c r="AB44" s="446"/>
      <c r="AC44" s="446"/>
    </row>
    <row r="45" spans="1:29" ht="14.25" customHeight="1">
      <c r="A45" s="4" t="s">
        <v>275</v>
      </c>
      <c r="B45" s="229">
        <f>'Expenditure &amp; Subsidy G-Q'!C19</f>
        <v>21671</v>
      </c>
      <c r="C45" s="223">
        <f>'Expenditure &amp; Subsidy G-Q'!G19</f>
        <v>1387222</v>
      </c>
      <c r="D45" s="177">
        <f t="shared" si="0"/>
        <v>64.012828203590047</v>
      </c>
      <c r="E45" s="15">
        <f>'Voted Expenditure &amp; Subsidy G-Q'!C18</f>
        <v>1145761</v>
      </c>
      <c r="F45" s="16">
        <f t="shared" si="1"/>
        <v>52.870702782520418</v>
      </c>
      <c r="G45" s="15">
        <f>'Voted Expenditure &amp; Subsidy G-Q'!K18</f>
        <v>66339</v>
      </c>
      <c r="H45" s="177"/>
      <c r="I45" s="446"/>
      <c r="J45" s="446"/>
      <c r="K45" s="446"/>
      <c r="L45" s="446"/>
      <c r="M45" s="446"/>
      <c r="N45" s="446"/>
      <c r="O45" s="446"/>
      <c r="P45" s="446"/>
      <c r="Q45" s="446"/>
      <c r="R45" s="446"/>
      <c r="S45" s="446"/>
      <c r="T45" s="446"/>
      <c r="U45" s="446"/>
      <c r="V45" s="446"/>
      <c r="W45" s="446"/>
      <c r="X45" s="446"/>
      <c r="Y45" s="446"/>
      <c r="Z45" s="446"/>
      <c r="AA45" s="16"/>
      <c r="AB45" s="446"/>
      <c r="AC45" s="446"/>
    </row>
    <row r="46" spans="1:29" ht="14.25" customHeight="1">
      <c r="A46" s="4" t="s">
        <v>135</v>
      </c>
      <c r="B46" s="229">
        <f>'Expenditure &amp; Subsidy G-Q'!C20</f>
        <v>124179</v>
      </c>
      <c r="C46" s="223">
        <f>'Expenditure &amp; Subsidy G-Q'!G20</f>
        <v>5077139.09</v>
      </c>
      <c r="D46" s="177">
        <f t="shared" si="0"/>
        <v>40.885649667012942</v>
      </c>
      <c r="E46" s="15">
        <f>'Voted Expenditure &amp; Subsidy G-Q'!C19</f>
        <v>4898369</v>
      </c>
      <c r="F46" s="16">
        <f t="shared" si="1"/>
        <v>39.446033548345532</v>
      </c>
      <c r="G46" s="15">
        <f>'Voted Expenditure &amp; Subsidy G-Q'!K19</f>
        <v>306614</v>
      </c>
      <c r="H46" s="177"/>
      <c r="I46" s="446"/>
      <c r="J46" s="446"/>
      <c r="K46" s="446"/>
      <c r="L46" s="446"/>
      <c r="M46" s="446"/>
      <c r="N46" s="446"/>
      <c r="O46" s="446"/>
      <c r="P46" s="446"/>
      <c r="Q46" s="446"/>
      <c r="R46" s="446"/>
      <c r="S46" s="446"/>
      <c r="T46" s="446"/>
      <c r="U46" s="446"/>
      <c r="V46" s="446"/>
      <c r="W46" s="446"/>
      <c r="X46" s="446"/>
      <c r="Y46" s="446"/>
      <c r="Z46" s="446"/>
      <c r="AA46" s="16"/>
      <c r="AB46" s="446"/>
      <c r="AC46" s="446"/>
    </row>
    <row r="47" spans="1:29" ht="14.25" customHeight="1">
      <c r="A47" s="4" t="s">
        <v>333</v>
      </c>
      <c r="B47" s="229">
        <f>'Expenditure &amp; Subsidy G-Q'!C22</f>
        <v>6749</v>
      </c>
      <c r="C47" s="223">
        <f>'Expenditure &amp; Subsidy G-Q'!G22</f>
        <v>303949</v>
      </c>
      <c r="D47" s="177">
        <f t="shared" si="0"/>
        <v>45.036153504222845</v>
      </c>
      <c r="E47" s="15">
        <f>'Voted Expenditure &amp; Subsidy G-Q'!C21</f>
        <v>1081294</v>
      </c>
      <c r="F47" s="16">
        <f t="shared" si="1"/>
        <v>160.21543932434435</v>
      </c>
      <c r="G47" s="15">
        <f>'Voted Expenditure &amp; Subsidy G-Q'!K21</f>
        <v>41144</v>
      </c>
      <c r="H47" s="177"/>
      <c r="I47" s="446"/>
      <c r="J47" s="446"/>
      <c r="K47" s="446"/>
      <c r="L47" s="446"/>
      <c r="M47" s="446"/>
      <c r="N47" s="446"/>
      <c r="O47" s="446"/>
      <c r="P47" s="446"/>
      <c r="Q47" s="446"/>
      <c r="R47" s="446"/>
      <c r="S47" s="446"/>
      <c r="T47" s="446"/>
      <c r="U47" s="446"/>
      <c r="V47" s="446"/>
      <c r="W47" s="446"/>
      <c r="X47" s="446"/>
      <c r="Y47" s="446"/>
      <c r="Z47" s="446"/>
      <c r="AA47" s="16"/>
      <c r="AB47" s="446"/>
      <c r="AC47" s="446"/>
    </row>
    <row r="48" spans="1:29" ht="14.25" customHeight="1">
      <c r="A48" s="4" t="s">
        <v>278</v>
      </c>
      <c r="B48" s="229">
        <f>'Expenditure &amp; Subsidy G-Q'!C23</f>
        <v>205748</v>
      </c>
      <c r="C48" s="223">
        <f>'Expenditure &amp; Subsidy G-Q'!G23</f>
        <v>11969812.310000001</v>
      </c>
      <c r="D48" s="177">
        <f t="shared" si="0"/>
        <v>58.177053045473109</v>
      </c>
      <c r="E48" s="15">
        <f>'Voted Expenditure &amp; Subsidy G-Q'!C22</f>
        <v>10402092</v>
      </c>
      <c r="F48" s="16">
        <f t="shared" si="1"/>
        <v>50.557439197464859</v>
      </c>
      <c r="G48" s="15">
        <f>'Voted Expenditure &amp; Subsidy G-Q'!K22</f>
        <v>506069</v>
      </c>
      <c r="H48" s="177"/>
      <c r="I48" s="446"/>
      <c r="J48" s="446"/>
      <c r="K48" s="446"/>
      <c r="L48" s="446"/>
      <c r="M48" s="446"/>
      <c r="N48" s="446"/>
      <c r="O48" s="446"/>
      <c r="P48" s="446"/>
      <c r="Q48" s="446"/>
      <c r="R48" s="446"/>
      <c r="S48" s="446"/>
      <c r="T48" s="446"/>
      <c r="U48" s="446"/>
      <c r="V48" s="446"/>
      <c r="W48" s="446"/>
      <c r="X48" s="446"/>
      <c r="Y48" s="446"/>
      <c r="Z48" s="446"/>
      <c r="AA48" s="16"/>
      <c r="AB48" s="446"/>
      <c r="AC48" s="446"/>
    </row>
    <row r="49" spans="1:29" ht="14.25" customHeight="1">
      <c r="A49" s="4" t="s">
        <v>279</v>
      </c>
      <c r="B49" s="229">
        <f>'Expenditure &amp; Subsidy G-Q'!C24</f>
        <v>36996</v>
      </c>
      <c r="C49" s="223">
        <f>'Expenditure &amp; Subsidy G-Q'!G24</f>
        <v>3340741</v>
      </c>
      <c r="D49" s="177">
        <f t="shared" si="0"/>
        <v>90.300059465888211</v>
      </c>
      <c r="E49" s="15">
        <f>'Voted Expenditure &amp; Subsidy G-Q'!C23</f>
        <v>3515366</v>
      </c>
      <c r="F49" s="16">
        <f t="shared" si="1"/>
        <v>95.020164342091036</v>
      </c>
      <c r="G49" s="15">
        <f>'Voted Expenditure &amp; Subsidy G-Q'!K23</f>
        <v>98000</v>
      </c>
      <c r="H49" s="177"/>
      <c r="I49" s="446"/>
      <c r="J49" s="446"/>
      <c r="K49" s="446"/>
      <c r="L49" s="446"/>
      <c r="M49" s="446"/>
      <c r="N49" s="446"/>
      <c r="O49" s="446"/>
      <c r="P49" s="446"/>
      <c r="Q49" s="446"/>
      <c r="R49" s="446"/>
      <c r="S49" s="446"/>
      <c r="T49" s="446"/>
      <c r="U49" s="446"/>
      <c r="V49" s="446"/>
      <c r="W49" s="446"/>
      <c r="X49" s="446"/>
      <c r="Y49" s="446"/>
      <c r="Z49" s="446"/>
      <c r="AA49" s="16"/>
      <c r="AB49" s="446"/>
      <c r="AC49" s="446"/>
    </row>
    <row r="50" spans="1:29" ht="14.25" customHeight="1">
      <c r="A50" s="4" t="s">
        <v>334</v>
      </c>
      <c r="B50" s="229">
        <f>'Expenditure &amp; Subsidy G-Q'!C25</f>
        <v>11712</v>
      </c>
      <c r="C50" s="223">
        <f>'Expenditure &amp; Subsidy G-Q'!G25</f>
        <v>474876.54000000004</v>
      </c>
      <c r="D50" s="177">
        <f t="shared" si="0"/>
        <v>40.546152663934429</v>
      </c>
      <c r="E50" s="15">
        <f>'Voted Expenditure &amp; Subsidy G-Q'!C24</f>
        <v>561377</v>
      </c>
      <c r="F50" s="16">
        <f t="shared" si="1"/>
        <v>47.931779371584696</v>
      </c>
      <c r="G50" s="15">
        <f>'Voted Expenditure &amp; Subsidy G-Q'!K24</f>
        <v>47866</v>
      </c>
      <c r="H50" s="177"/>
      <c r="I50" s="446"/>
      <c r="J50" s="446"/>
      <c r="K50" s="446"/>
      <c r="L50" s="446"/>
      <c r="M50" s="446"/>
      <c r="N50" s="446"/>
      <c r="O50" s="446"/>
      <c r="P50" s="446"/>
      <c r="Q50" s="446"/>
      <c r="R50" s="446"/>
      <c r="S50" s="446"/>
      <c r="T50" s="446"/>
      <c r="U50" s="446"/>
      <c r="V50" s="446"/>
      <c r="W50" s="446"/>
      <c r="X50" s="446"/>
      <c r="Y50" s="446"/>
      <c r="Z50" s="446"/>
      <c r="AA50" s="16"/>
      <c r="AB50" s="446"/>
      <c r="AC50" s="446"/>
    </row>
    <row r="51" spans="1:29" ht="14.25" customHeight="1">
      <c r="A51" s="4" t="s">
        <v>336</v>
      </c>
      <c r="B51" s="229">
        <f>'Expenditure &amp; Subsidy G-Q'!C27</f>
        <v>21474</v>
      </c>
      <c r="C51" s="223">
        <f>'Expenditure &amp; Subsidy G-Q'!G27</f>
        <v>1629005.64</v>
      </c>
      <c r="D51" s="177">
        <f t="shared" si="0"/>
        <v>75.85944118468845</v>
      </c>
      <c r="E51" s="15">
        <f>'Voted Expenditure &amp; Subsidy G-Q'!C26</f>
        <v>1460368</v>
      </c>
      <c r="F51" s="16">
        <f t="shared" si="1"/>
        <v>68.006333240197449</v>
      </c>
      <c r="G51" s="15">
        <f>'Voted Expenditure &amp; Subsidy G-Q'!K26</f>
        <v>69440</v>
      </c>
      <c r="H51" s="177"/>
      <c r="I51" s="446"/>
      <c r="J51" s="446"/>
      <c r="K51" s="446"/>
      <c r="L51" s="446"/>
      <c r="M51" s="446"/>
      <c r="N51" s="446"/>
      <c r="O51" s="446"/>
      <c r="P51" s="446"/>
      <c r="Q51" s="446"/>
      <c r="R51" s="446"/>
      <c r="S51" s="446"/>
      <c r="T51" s="446"/>
      <c r="U51" s="446"/>
      <c r="V51" s="446"/>
      <c r="W51" s="446"/>
      <c r="X51" s="446"/>
      <c r="Y51" s="446"/>
      <c r="Z51" s="446"/>
      <c r="AA51" s="16"/>
      <c r="AB51" s="446"/>
      <c r="AC51" s="446"/>
    </row>
    <row r="52" spans="1:29" ht="14.25" customHeight="1">
      <c r="B52" s="229"/>
      <c r="C52" s="223"/>
      <c r="D52" s="177"/>
      <c r="H52" s="177"/>
      <c r="I52" s="446"/>
      <c r="J52" s="446"/>
      <c r="K52" s="446"/>
      <c r="L52" s="446"/>
      <c r="M52" s="446"/>
      <c r="N52" s="446"/>
      <c r="O52" s="446"/>
      <c r="P52" s="446"/>
      <c r="Q52" s="446"/>
      <c r="R52" s="446"/>
      <c r="S52" s="446"/>
      <c r="T52" s="446"/>
      <c r="U52" s="446"/>
      <c r="V52" s="446"/>
      <c r="W52" s="446"/>
      <c r="X52" s="446"/>
      <c r="Y52" s="446"/>
      <c r="Z52" s="446"/>
      <c r="AA52" s="16"/>
      <c r="AB52" s="446"/>
      <c r="AC52" s="446"/>
    </row>
    <row r="53" spans="1:29" ht="14.25" customHeight="1">
      <c r="A53" s="312" t="s">
        <v>442</v>
      </c>
      <c r="B53" s="229"/>
      <c r="C53" s="223"/>
      <c r="D53" s="177"/>
      <c r="H53" s="177"/>
      <c r="I53" s="446"/>
      <c r="J53" s="446"/>
      <c r="K53" s="446"/>
      <c r="L53" s="446"/>
      <c r="M53" s="446"/>
      <c r="N53" s="446"/>
      <c r="O53" s="446"/>
      <c r="P53" s="446"/>
      <c r="Q53" s="446"/>
      <c r="R53" s="446"/>
      <c r="S53" s="446"/>
      <c r="T53" s="446"/>
      <c r="U53" s="446"/>
      <c r="V53" s="446"/>
      <c r="W53" s="446"/>
      <c r="X53" s="446"/>
      <c r="Y53" s="446"/>
      <c r="Z53" s="446"/>
      <c r="AA53" s="16"/>
      <c r="AB53" s="446"/>
      <c r="AC53" s="446"/>
    </row>
    <row r="54" spans="1:29" ht="14.25" customHeight="1">
      <c r="B54" s="229"/>
      <c r="C54" s="223"/>
      <c r="D54" s="177"/>
      <c r="H54" s="177"/>
      <c r="I54" s="446"/>
      <c r="J54" s="446"/>
      <c r="K54" s="446"/>
      <c r="L54" s="446"/>
      <c r="M54" s="446"/>
      <c r="N54" s="446"/>
      <c r="O54" s="446"/>
      <c r="P54" s="446"/>
      <c r="Q54" s="446"/>
      <c r="R54" s="446"/>
      <c r="S54" s="446"/>
      <c r="T54" s="446"/>
      <c r="U54" s="446"/>
      <c r="V54" s="446"/>
      <c r="W54" s="446"/>
      <c r="X54" s="446"/>
      <c r="Y54" s="446"/>
      <c r="Z54" s="446"/>
      <c r="AA54" s="16"/>
      <c r="AB54" s="446"/>
      <c r="AC54" s="446"/>
    </row>
    <row r="55" spans="1:29" ht="14.25" customHeight="1">
      <c r="B55" s="229"/>
      <c r="C55" s="223"/>
      <c r="D55" s="177"/>
      <c r="H55" s="177"/>
      <c r="I55" s="446"/>
      <c r="J55" s="446"/>
      <c r="K55" s="446"/>
      <c r="L55" s="446"/>
      <c r="M55" s="446"/>
      <c r="N55" s="446"/>
      <c r="O55" s="446"/>
      <c r="P55" s="446"/>
      <c r="Q55" s="446"/>
      <c r="R55" s="446"/>
      <c r="S55" s="446"/>
      <c r="T55" s="446"/>
      <c r="U55" s="446"/>
      <c r="V55" s="446"/>
      <c r="W55" s="446"/>
      <c r="X55" s="446"/>
      <c r="Y55" s="446"/>
      <c r="Z55" s="446"/>
      <c r="AA55" s="16"/>
      <c r="AB55" s="446"/>
      <c r="AC55" s="446"/>
    </row>
    <row r="56" spans="1:29" ht="14.25" customHeight="1">
      <c r="B56" s="296"/>
      <c r="C56" s="224"/>
      <c r="D56" s="177"/>
      <c r="H56" s="459"/>
      <c r="I56" s="446"/>
      <c r="J56" s="446"/>
      <c r="K56" s="446"/>
      <c r="L56" s="446"/>
      <c r="M56" s="446"/>
      <c r="N56" s="446"/>
      <c r="O56" s="446"/>
      <c r="P56" s="446"/>
      <c r="Q56" s="446"/>
      <c r="R56" s="446"/>
      <c r="S56" s="446"/>
      <c r="T56" s="446"/>
      <c r="U56" s="446"/>
      <c r="V56" s="446"/>
      <c r="W56" s="446"/>
      <c r="X56" s="446"/>
      <c r="Y56" s="446"/>
      <c r="Z56" s="446"/>
      <c r="AA56" s="16"/>
      <c r="AB56" s="16"/>
      <c r="AC56" s="16"/>
    </row>
    <row r="57" spans="1:29" ht="14.25" customHeight="1">
      <c r="B57" s="365"/>
      <c r="C57" s="459"/>
      <c r="D57" s="177"/>
      <c r="H57" s="189"/>
      <c r="I57" s="446"/>
      <c r="J57" s="446"/>
      <c r="K57" s="446"/>
      <c r="L57" s="446"/>
      <c r="M57" s="446"/>
      <c r="N57" s="446"/>
      <c r="O57" s="446"/>
      <c r="P57" s="446"/>
      <c r="Q57" s="446"/>
      <c r="R57" s="446"/>
      <c r="S57" s="446"/>
      <c r="T57" s="446"/>
      <c r="U57" s="446"/>
      <c r="V57" s="446"/>
      <c r="W57" s="446"/>
      <c r="X57" s="446"/>
      <c r="Y57" s="446"/>
      <c r="Z57" s="446"/>
      <c r="AA57" s="16"/>
      <c r="AB57" s="16"/>
      <c r="AC57" s="16"/>
    </row>
    <row r="58" spans="1:29" ht="14.25" customHeight="1">
      <c r="B58" s="230"/>
      <c r="D58" s="177"/>
      <c r="H58" s="189"/>
      <c r="I58" s="446"/>
      <c r="J58" s="446"/>
      <c r="K58" s="446"/>
      <c r="L58" s="446"/>
      <c r="M58" s="446"/>
      <c r="N58" s="446"/>
      <c r="O58" s="446"/>
      <c r="P58" s="446"/>
      <c r="Q58" s="446"/>
      <c r="R58" s="446"/>
      <c r="S58" s="446"/>
      <c r="T58" s="446"/>
      <c r="U58" s="446"/>
      <c r="V58" s="446"/>
      <c r="W58" s="446"/>
      <c r="X58" s="446"/>
      <c r="Y58" s="446"/>
      <c r="Z58" s="446"/>
      <c r="AA58" s="16"/>
      <c r="AB58" s="16"/>
      <c r="AC58" s="16"/>
    </row>
    <row r="59" spans="1:29" ht="14.25" customHeight="1">
      <c r="B59" s="211"/>
      <c r="D59" s="177"/>
      <c r="H59" s="189"/>
      <c r="I59" s="446"/>
      <c r="J59" s="446"/>
      <c r="K59" s="446"/>
      <c r="L59" s="446"/>
      <c r="M59" s="446"/>
      <c r="N59" s="446"/>
      <c r="O59" s="446"/>
      <c r="P59" s="446"/>
      <c r="Q59" s="446"/>
      <c r="R59" s="446"/>
      <c r="S59" s="446"/>
      <c r="T59" s="446"/>
      <c r="U59" s="446"/>
      <c r="V59" s="446"/>
      <c r="W59" s="446"/>
      <c r="X59" s="446"/>
      <c r="Y59" s="446"/>
      <c r="Z59" s="446"/>
      <c r="AA59" s="16"/>
      <c r="AB59" s="16"/>
      <c r="AC59" s="16"/>
    </row>
    <row r="60" spans="1:29" ht="14.25" customHeight="1">
      <c r="B60" s="211"/>
      <c r="D60" s="177"/>
      <c r="H60" s="189"/>
      <c r="I60" s="446"/>
      <c r="J60" s="446"/>
      <c r="K60" s="446"/>
      <c r="L60" s="446"/>
      <c r="M60" s="446"/>
      <c r="N60" s="446"/>
      <c r="O60" s="446"/>
      <c r="P60" s="446"/>
      <c r="Q60" s="446"/>
      <c r="R60" s="446"/>
      <c r="S60" s="446"/>
      <c r="T60" s="446"/>
      <c r="U60" s="446"/>
      <c r="V60" s="446"/>
      <c r="W60" s="446"/>
      <c r="X60" s="446"/>
      <c r="Y60" s="446"/>
      <c r="Z60" s="446"/>
      <c r="AA60" s="16"/>
      <c r="AB60" s="16"/>
      <c r="AC60" s="16"/>
    </row>
    <row r="61" spans="1:29" ht="14.25" customHeight="1">
      <c r="B61" s="211"/>
      <c r="D61" s="177"/>
      <c r="H61" s="189"/>
      <c r="I61" s="446"/>
      <c r="J61" s="446"/>
      <c r="K61" s="446"/>
      <c r="L61" s="446"/>
      <c r="M61" s="446"/>
      <c r="N61" s="446"/>
      <c r="O61" s="446"/>
      <c r="P61" s="446"/>
      <c r="Q61" s="446"/>
      <c r="R61" s="446"/>
      <c r="S61" s="446"/>
      <c r="T61" s="446"/>
      <c r="U61" s="446"/>
      <c r="V61" s="446"/>
      <c r="W61" s="446"/>
      <c r="X61" s="446"/>
      <c r="Y61" s="446"/>
      <c r="Z61" s="446"/>
      <c r="AA61" s="16"/>
      <c r="AB61" s="16"/>
      <c r="AC61" s="16"/>
    </row>
    <row r="62" spans="1:29" ht="14.25" customHeight="1">
      <c r="B62" s="211"/>
      <c r="D62" s="177"/>
      <c r="H62" s="189"/>
      <c r="I62" s="446"/>
      <c r="J62" s="446"/>
      <c r="K62" s="446"/>
      <c r="L62" s="446"/>
      <c r="M62" s="446"/>
      <c r="N62" s="446"/>
      <c r="O62" s="446"/>
      <c r="P62" s="446"/>
      <c r="Q62" s="446"/>
      <c r="R62" s="446"/>
      <c r="S62" s="446"/>
      <c r="T62" s="446"/>
      <c r="U62" s="446"/>
      <c r="V62" s="446"/>
      <c r="W62" s="446"/>
      <c r="X62" s="446"/>
      <c r="Y62" s="446"/>
      <c r="Z62" s="446"/>
      <c r="AA62" s="16"/>
      <c r="AB62" s="16"/>
      <c r="AC62" s="16"/>
    </row>
    <row r="63" spans="1:29" ht="14.25" customHeight="1">
      <c r="B63" s="211"/>
      <c r="D63" s="177"/>
      <c r="H63" s="189"/>
      <c r="I63" s="446"/>
      <c r="J63" s="446"/>
      <c r="K63" s="446"/>
      <c r="L63" s="446"/>
      <c r="M63" s="446"/>
      <c r="N63" s="446"/>
      <c r="O63" s="446"/>
      <c r="P63" s="446"/>
      <c r="Q63" s="446"/>
      <c r="R63" s="446"/>
      <c r="S63" s="446"/>
      <c r="T63" s="446"/>
      <c r="U63" s="446"/>
      <c r="V63" s="446"/>
      <c r="W63" s="446"/>
      <c r="X63" s="446"/>
      <c r="Y63" s="446"/>
      <c r="Z63" s="446"/>
      <c r="AA63" s="16"/>
      <c r="AB63" s="16"/>
      <c r="AC63" s="16"/>
    </row>
    <row r="64" spans="1:29" ht="14.25" customHeight="1">
      <c r="B64" s="211"/>
      <c r="D64" s="177"/>
      <c r="H64" s="189"/>
      <c r="I64" s="446"/>
      <c r="J64" s="446"/>
      <c r="K64" s="446"/>
      <c r="L64" s="446"/>
      <c r="M64" s="446"/>
      <c r="N64" s="446"/>
      <c r="O64" s="446"/>
      <c r="P64" s="446"/>
      <c r="Q64" s="446"/>
      <c r="R64" s="446"/>
      <c r="S64" s="446"/>
      <c r="T64" s="446"/>
      <c r="U64" s="446"/>
      <c r="V64" s="446"/>
      <c r="W64" s="446"/>
      <c r="X64" s="446"/>
      <c r="Y64" s="446"/>
      <c r="Z64" s="446"/>
      <c r="AA64" s="16"/>
      <c r="AB64" s="16"/>
      <c r="AC64" s="16"/>
    </row>
    <row r="65" spans="2:29" ht="14.25" customHeight="1">
      <c r="B65" s="211"/>
      <c r="D65" s="177"/>
      <c r="H65" s="189"/>
      <c r="I65" s="446"/>
      <c r="J65" s="446"/>
      <c r="K65" s="446"/>
      <c r="L65" s="446"/>
      <c r="M65" s="446"/>
      <c r="N65" s="446"/>
      <c r="O65" s="446"/>
      <c r="P65" s="446"/>
      <c r="Q65" s="446"/>
      <c r="R65" s="446"/>
      <c r="S65" s="446"/>
      <c r="T65" s="446"/>
      <c r="U65" s="446"/>
      <c r="V65" s="446"/>
      <c r="W65" s="446"/>
      <c r="X65" s="446"/>
      <c r="Y65" s="446"/>
      <c r="Z65" s="446"/>
      <c r="AA65" s="16"/>
      <c r="AB65" s="16"/>
      <c r="AC65" s="16"/>
    </row>
    <row r="66" spans="2:29" ht="14.25" customHeight="1">
      <c r="B66" s="211"/>
      <c r="D66" s="177"/>
      <c r="H66" s="189"/>
      <c r="I66" s="446"/>
      <c r="J66" s="446"/>
      <c r="K66" s="446"/>
      <c r="L66" s="446"/>
      <c r="M66" s="446"/>
      <c r="N66" s="446"/>
      <c r="O66" s="446"/>
      <c r="P66" s="446"/>
      <c r="Q66" s="446"/>
      <c r="R66" s="446"/>
      <c r="S66" s="446"/>
      <c r="T66" s="446"/>
      <c r="U66" s="446"/>
      <c r="V66" s="446"/>
      <c r="W66" s="446"/>
      <c r="X66" s="446"/>
      <c r="Y66" s="446"/>
      <c r="Z66" s="446"/>
      <c r="AA66" s="16"/>
      <c r="AB66" s="16"/>
      <c r="AC66" s="16"/>
    </row>
    <row r="67" spans="2:29" ht="14.25" customHeight="1">
      <c r="B67" s="211"/>
      <c r="D67" s="177"/>
      <c r="H67" s="189"/>
      <c r="I67" s="446"/>
      <c r="J67" s="446"/>
      <c r="K67" s="446"/>
      <c r="L67" s="446"/>
      <c r="M67" s="446"/>
      <c r="N67" s="446"/>
      <c r="O67" s="446"/>
      <c r="P67" s="446"/>
      <c r="Q67" s="446"/>
      <c r="R67" s="446"/>
      <c r="S67" s="446"/>
      <c r="T67" s="446"/>
      <c r="U67" s="446"/>
      <c r="V67" s="446"/>
      <c r="W67" s="446"/>
      <c r="X67" s="446"/>
      <c r="Y67" s="446"/>
      <c r="Z67" s="446"/>
      <c r="AA67" s="16"/>
      <c r="AB67" s="16"/>
      <c r="AC67" s="16"/>
    </row>
    <row r="68" spans="2:29" ht="14.25" customHeight="1">
      <c r="B68" s="211"/>
      <c r="D68" s="177"/>
      <c r="H68" s="189"/>
      <c r="I68" s="446"/>
      <c r="J68" s="446"/>
      <c r="K68" s="446"/>
      <c r="L68" s="446"/>
      <c r="M68" s="446"/>
      <c r="N68" s="446"/>
      <c r="O68" s="446"/>
      <c r="P68" s="446"/>
      <c r="Q68" s="446"/>
      <c r="R68" s="446"/>
      <c r="S68" s="446"/>
      <c r="T68" s="446"/>
      <c r="U68" s="446"/>
      <c r="V68" s="446"/>
      <c r="W68" s="446"/>
      <c r="X68" s="446"/>
      <c r="Y68" s="446"/>
      <c r="Z68" s="446"/>
      <c r="AA68" s="16"/>
      <c r="AB68" s="16"/>
      <c r="AC68" s="16"/>
    </row>
    <row r="69" spans="2:29" ht="14.25" customHeight="1">
      <c r="B69" s="211"/>
      <c r="D69" s="177"/>
      <c r="H69" s="189"/>
      <c r="I69" s="446"/>
      <c r="J69" s="446"/>
      <c r="K69" s="446"/>
      <c r="L69" s="446"/>
      <c r="M69" s="446"/>
      <c r="N69" s="446"/>
      <c r="O69" s="446"/>
      <c r="P69" s="446"/>
      <c r="Q69" s="446"/>
      <c r="R69" s="446"/>
      <c r="S69" s="446"/>
      <c r="T69" s="446"/>
      <c r="U69" s="446"/>
      <c r="V69" s="446"/>
      <c r="W69" s="446"/>
      <c r="X69" s="446"/>
      <c r="Y69" s="446"/>
      <c r="Z69" s="446"/>
      <c r="AA69" s="16"/>
      <c r="AB69" s="16"/>
      <c r="AC69" s="16"/>
    </row>
    <row r="70" spans="2:29" ht="14.25" customHeight="1">
      <c r="B70" s="211"/>
      <c r="D70" s="177"/>
      <c r="H70" s="189"/>
      <c r="I70" s="446"/>
      <c r="J70" s="446"/>
      <c r="K70" s="446"/>
      <c r="L70" s="446"/>
      <c r="M70" s="446"/>
      <c r="N70" s="446"/>
      <c r="O70" s="446"/>
      <c r="P70" s="446"/>
      <c r="Q70" s="446"/>
      <c r="R70" s="446"/>
      <c r="S70" s="446"/>
      <c r="T70" s="446"/>
      <c r="U70" s="446"/>
      <c r="V70" s="446"/>
      <c r="W70" s="446"/>
      <c r="X70" s="446"/>
      <c r="Y70" s="446"/>
      <c r="Z70" s="446"/>
      <c r="AA70" s="16"/>
      <c r="AB70" s="16"/>
      <c r="AC70" s="16"/>
    </row>
    <row r="71" spans="2:29" ht="14.25" customHeight="1">
      <c r="B71" s="211"/>
      <c r="D71" s="177"/>
      <c r="H71" s="189"/>
      <c r="I71" s="446"/>
      <c r="J71" s="446"/>
      <c r="K71" s="446"/>
      <c r="L71" s="446"/>
      <c r="M71" s="446"/>
      <c r="N71" s="446"/>
      <c r="O71" s="446"/>
      <c r="P71" s="446"/>
      <c r="Q71" s="446"/>
      <c r="R71" s="446"/>
      <c r="S71" s="446"/>
      <c r="T71" s="446"/>
      <c r="U71" s="446"/>
      <c r="V71" s="446"/>
      <c r="W71" s="446"/>
      <c r="X71" s="446"/>
      <c r="Y71" s="446"/>
      <c r="Z71" s="446"/>
      <c r="AA71" s="16"/>
      <c r="AB71" s="16"/>
      <c r="AC71" s="16"/>
    </row>
    <row r="72" spans="2:29" ht="14.25" customHeight="1">
      <c r="B72" s="211"/>
      <c r="D72" s="177"/>
      <c r="H72" s="189"/>
      <c r="I72" s="446"/>
      <c r="J72" s="446"/>
      <c r="K72" s="446"/>
      <c r="L72" s="446"/>
      <c r="M72" s="446"/>
      <c r="N72" s="446"/>
      <c r="O72" s="446"/>
      <c r="P72" s="446"/>
      <c r="Q72" s="446"/>
      <c r="R72" s="446"/>
      <c r="S72" s="446"/>
      <c r="T72" s="446"/>
      <c r="U72" s="446"/>
      <c r="V72" s="446"/>
      <c r="W72" s="446"/>
      <c r="X72" s="446"/>
      <c r="Y72" s="446"/>
      <c r="Z72" s="446"/>
      <c r="AA72" s="16"/>
      <c r="AB72" s="16"/>
      <c r="AC72" s="16"/>
    </row>
    <row r="73" spans="2:29" ht="14.25" customHeight="1">
      <c r="B73" s="211"/>
      <c r="D73" s="177"/>
      <c r="H73" s="189"/>
      <c r="I73" s="446"/>
      <c r="J73" s="446"/>
      <c r="K73" s="446"/>
      <c r="L73" s="446"/>
      <c r="M73" s="446"/>
      <c r="N73" s="446"/>
      <c r="O73" s="446"/>
      <c r="P73" s="446"/>
      <c r="Q73" s="446"/>
      <c r="R73" s="446"/>
      <c r="S73" s="446"/>
      <c r="T73" s="446"/>
      <c r="U73" s="446"/>
      <c r="V73" s="446"/>
      <c r="W73" s="446"/>
      <c r="X73" s="446"/>
      <c r="Y73" s="446"/>
      <c r="Z73" s="446"/>
      <c r="AA73" s="16"/>
      <c r="AB73" s="16"/>
      <c r="AC73" s="16"/>
    </row>
    <row r="74" spans="2:29" ht="14.25" customHeight="1">
      <c r="B74" s="211"/>
      <c r="D74" s="177"/>
      <c r="H74" s="189"/>
      <c r="I74" s="446"/>
      <c r="J74" s="446"/>
      <c r="K74" s="446"/>
      <c r="L74" s="446"/>
      <c r="M74" s="446"/>
      <c r="N74" s="446"/>
      <c r="O74" s="446"/>
      <c r="P74" s="446"/>
      <c r="Q74" s="446"/>
      <c r="R74" s="446"/>
      <c r="S74" s="446"/>
      <c r="T74" s="446"/>
      <c r="U74" s="446"/>
      <c r="V74" s="446"/>
      <c r="W74" s="446"/>
      <c r="X74" s="446"/>
      <c r="Y74" s="446"/>
      <c r="Z74" s="446"/>
      <c r="AA74" s="16"/>
      <c r="AB74" s="16"/>
      <c r="AC74" s="16"/>
    </row>
    <row r="75" spans="2:29" ht="14.25" customHeight="1">
      <c r="B75" s="211"/>
      <c r="D75" s="177"/>
      <c r="H75" s="189"/>
      <c r="I75" s="446"/>
      <c r="J75" s="446"/>
      <c r="K75" s="446"/>
      <c r="L75" s="446"/>
      <c r="M75" s="446"/>
      <c r="N75" s="446"/>
      <c r="O75" s="446"/>
      <c r="P75" s="446"/>
      <c r="Q75" s="446"/>
      <c r="R75" s="446"/>
      <c r="S75" s="446"/>
      <c r="T75" s="446"/>
      <c r="U75" s="446"/>
      <c r="V75" s="446"/>
      <c r="W75" s="446"/>
      <c r="X75" s="446"/>
      <c r="Y75" s="446"/>
      <c r="Z75" s="446"/>
      <c r="AA75" s="16"/>
      <c r="AB75" s="16"/>
      <c r="AC75" s="16"/>
    </row>
    <row r="76" spans="2:29" ht="14.25" customHeight="1">
      <c r="B76" s="211"/>
      <c r="D76" s="177"/>
      <c r="H76" s="189"/>
      <c r="I76" s="446"/>
      <c r="J76" s="446"/>
      <c r="K76" s="446"/>
      <c r="L76" s="446"/>
      <c r="M76" s="446"/>
      <c r="N76" s="446"/>
      <c r="O76" s="446"/>
      <c r="P76" s="446"/>
      <c r="Q76" s="446"/>
      <c r="R76" s="446"/>
      <c r="S76" s="446"/>
      <c r="T76" s="446"/>
      <c r="U76" s="446"/>
      <c r="V76" s="446"/>
      <c r="W76" s="446"/>
      <c r="X76" s="446"/>
      <c r="Y76" s="446"/>
      <c r="Z76" s="446"/>
      <c r="AA76" s="16"/>
      <c r="AB76" s="16"/>
      <c r="AC76" s="16"/>
    </row>
    <row r="77" spans="2:29" ht="14.25" customHeight="1">
      <c r="B77" s="211"/>
      <c r="D77" s="177"/>
      <c r="H77" s="189"/>
      <c r="I77" s="446"/>
      <c r="J77" s="446"/>
      <c r="K77" s="446"/>
      <c r="L77" s="446"/>
      <c r="M77" s="446"/>
      <c r="N77" s="446"/>
      <c r="O77" s="446"/>
      <c r="P77" s="446"/>
      <c r="Q77" s="446"/>
      <c r="R77" s="446"/>
      <c r="S77" s="446"/>
      <c r="T77" s="446"/>
      <c r="U77" s="446"/>
      <c r="V77" s="446"/>
      <c r="W77" s="446"/>
      <c r="X77" s="446"/>
      <c r="Y77" s="446"/>
      <c r="Z77" s="446"/>
      <c r="AA77" s="16"/>
      <c r="AB77" s="16"/>
      <c r="AC77" s="16"/>
    </row>
    <row r="78" spans="2:29" ht="14.25" customHeight="1">
      <c r="B78" s="211"/>
      <c r="D78" s="177"/>
      <c r="H78" s="189"/>
      <c r="I78" s="446"/>
      <c r="J78" s="446"/>
      <c r="K78" s="446"/>
      <c r="L78" s="446"/>
      <c r="M78" s="446"/>
      <c r="N78" s="446"/>
      <c r="O78" s="446"/>
      <c r="P78" s="446"/>
      <c r="Q78" s="446"/>
      <c r="R78" s="446"/>
      <c r="S78" s="446"/>
      <c r="T78" s="446"/>
      <c r="U78" s="446"/>
      <c r="V78" s="446"/>
      <c r="W78" s="446"/>
      <c r="X78" s="446"/>
      <c r="Y78" s="446"/>
      <c r="Z78" s="446"/>
      <c r="AA78" s="16"/>
      <c r="AB78" s="16"/>
      <c r="AC78" s="16"/>
    </row>
    <row r="79" spans="2:29" ht="14.25" customHeight="1">
      <c r="B79" s="211"/>
      <c r="D79" s="177"/>
      <c r="H79" s="189"/>
      <c r="I79" s="446"/>
      <c r="J79" s="446"/>
      <c r="K79" s="446"/>
      <c r="L79" s="446"/>
      <c r="M79" s="446"/>
      <c r="N79" s="446"/>
      <c r="O79" s="446"/>
      <c r="P79" s="446"/>
      <c r="Q79" s="446"/>
      <c r="R79" s="446"/>
      <c r="S79" s="446"/>
      <c r="T79" s="446"/>
      <c r="U79" s="446"/>
      <c r="V79" s="446"/>
      <c r="W79" s="446"/>
      <c r="X79" s="446"/>
      <c r="Y79" s="446"/>
      <c r="Z79" s="446"/>
      <c r="AA79" s="16"/>
      <c r="AB79" s="16"/>
      <c r="AC79" s="16"/>
    </row>
    <row r="80" spans="2:29" ht="14.25" customHeight="1">
      <c r="B80" s="211"/>
      <c r="D80" s="177"/>
      <c r="H80" s="189"/>
      <c r="I80" s="446"/>
      <c r="J80" s="446"/>
      <c r="K80" s="446"/>
      <c r="L80" s="446"/>
      <c r="M80" s="446"/>
      <c r="N80" s="446"/>
      <c r="O80" s="446"/>
      <c r="P80" s="446"/>
      <c r="Q80" s="446"/>
      <c r="R80" s="446"/>
      <c r="S80" s="446"/>
      <c r="T80" s="446"/>
      <c r="U80" s="446"/>
      <c r="V80" s="446"/>
      <c r="W80" s="446"/>
      <c r="X80" s="446"/>
      <c r="Y80" s="446"/>
      <c r="Z80" s="446"/>
      <c r="AA80" s="16"/>
      <c r="AB80" s="16"/>
      <c r="AC80" s="16"/>
    </row>
    <row r="81" spans="2:29" ht="14.25" customHeight="1">
      <c r="B81" s="211"/>
      <c r="D81" s="177"/>
      <c r="H81" s="189"/>
      <c r="I81" s="446"/>
      <c r="J81" s="446"/>
      <c r="K81" s="446"/>
      <c r="L81" s="446"/>
      <c r="M81" s="446"/>
      <c r="N81" s="446"/>
      <c r="O81" s="446"/>
      <c r="P81" s="446"/>
      <c r="Q81" s="446"/>
      <c r="R81" s="446"/>
      <c r="S81" s="446"/>
      <c r="T81" s="446"/>
      <c r="U81" s="446"/>
      <c r="V81" s="446"/>
      <c r="W81" s="446"/>
      <c r="X81" s="446"/>
      <c r="Y81" s="446"/>
      <c r="Z81" s="446"/>
      <c r="AA81" s="16"/>
      <c r="AB81" s="16"/>
      <c r="AC81" s="16"/>
    </row>
    <row r="82" spans="2:29" ht="14.25" customHeight="1">
      <c r="B82" s="211"/>
      <c r="D82" s="177"/>
      <c r="H82" s="189"/>
      <c r="I82" s="446"/>
      <c r="J82" s="446"/>
      <c r="K82" s="446"/>
      <c r="L82" s="446"/>
      <c r="M82" s="446"/>
      <c r="N82" s="446"/>
      <c r="O82" s="446"/>
      <c r="P82" s="446"/>
      <c r="Q82" s="446"/>
      <c r="R82" s="446"/>
      <c r="S82" s="446"/>
      <c r="T82" s="446"/>
      <c r="U82" s="446"/>
      <c r="V82" s="446"/>
      <c r="W82" s="446"/>
      <c r="X82" s="446"/>
      <c r="Y82" s="446"/>
      <c r="Z82" s="446"/>
      <c r="AA82" s="16"/>
      <c r="AB82" s="16"/>
      <c r="AC82" s="16"/>
    </row>
    <row r="83" spans="2:29" ht="14.25" customHeight="1">
      <c r="B83" s="211"/>
      <c r="D83" s="177"/>
      <c r="H83" s="189"/>
      <c r="I83" s="446"/>
      <c r="J83" s="446"/>
      <c r="K83" s="446"/>
      <c r="L83" s="446"/>
      <c r="M83" s="446"/>
      <c r="N83" s="446"/>
      <c r="O83" s="446"/>
      <c r="P83" s="446"/>
      <c r="Q83" s="446"/>
      <c r="R83" s="446"/>
      <c r="S83" s="446"/>
      <c r="T83" s="446"/>
      <c r="U83" s="446"/>
      <c r="V83" s="446"/>
      <c r="W83" s="446"/>
      <c r="X83" s="446"/>
      <c r="Y83" s="446"/>
      <c r="Z83" s="446"/>
      <c r="AA83" s="16"/>
      <c r="AB83" s="16"/>
      <c r="AC83" s="16"/>
    </row>
    <row r="84" spans="2:29" ht="14.25" customHeight="1">
      <c r="B84" s="211"/>
      <c r="D84" s="177"/>
      <c r="H84" s="189"/>
      <c r="I84" s="446"/>
      <c r="J84" s="446"/>
      <c r="K84" s="446"/>
      <c r="L84" s="446"/>
      <c r="M84" s="446"/>
      <c r="N84" s="446"/>
      <c r="O84" s="446"/>
      <c r="P84" s="446"/>
      <c r="Q84" s="446"/>
      <c r="R84" s="446"/>
      <c r="S84" s="446"/>
      <c r="T84" s="446"/>
      <c r="U84" s="446"/>
      <c r="V84" s="446"/>
      <c r="W84" s="446"/>
      <c r="X84" s="446"/>
      <c r="Y84" s="446"/>
      <c r="Z84" s="446"/>
      <c r="AA84" s="16"/>
      <c r="AB84" s="16"/>
      <c r="AC84" s="16"/>
    </row>
    <row r="85" spans="2:29" ht="14.25" customHeight="1">
      <c r="B85" s="211"/>
      <c r="D85" s="177"/>
      <c r="H85" s="189"/>
      <c r="I85" s="446"/>
      <c r="J85" s="446"/>
      <c r="K85" s="446"/>
      <c r="L85" s="446"/>
      <c r="M85" s="446"/>
      <c r="N85" s="446"/>
      <c r="O85" s="446"/>
      <c r="P85" s="446"/>
      <c r="Q85" s="446"/>
      <c r="R85" s="446"/>
      <c r="S85" s="446"/>
      <c r="T85" s="446"/>
      <c r="U85" s="446"/>
      <c r="V85" s="446"/>
      <c r="W85" s="446"/>
      <c r="X85" s="446"/>
      <c r="Y85" s="446"/>
      <c r="Z85" s="446"/>
      <c r="AA85" s="16"/>
      <c r="AB85" s="16"/>
      <c r="AC85" s="16"/>
    </row>
    <row r="86" spans="2:29" ht="14.25" customHeight="1">
      <c r="B86" s="211"/>
      <c r="D86" s="177"/>
      <c r="H86" s="189"/>
      <c r="I86" s="446"/>
      <c r="J86" s="446"/>
      <c r="K86" s="446"/>
      <c r="L86" s="446"/>
      <c r="M86" s="446"/>
      <c r="N86" s="446"/>
      <c r="O86" s="446"/>
      <c r="P86" s="446"/>
      <c r="Q86" s="446"/>
      <c r="R86" s="446"/>
      <c r="S86" s="446"/>
      <c r="T86" s="446"/>
      <c r="U86" s="446"/>
      <c r="V86" s="446"/>
      <c r="W86" s="446"/>
      <c r="X86" s="446"/>
      <c r="Y86" s="446"/>
      <c r="Z86" s="446"/>
      <c r="AA86" s="16"/>
      <c r="AB86" s="16"/>
      <c r="AC86" s="16"/>
    </row>
    <row r="87" spans="2:29" ht="14.25" customHeight="1">
      <c r="B87" s="211"/>
      <c r="D87" s="177"/>
      <c r="H87" s="189"/>
      <c r="I87" s="446"/>
      <c r="J87" s="446"/>
      <c r="K87" s="446"/>
      <c r="L87" s="446"/>
      <c r="M87" s="446"/>
      <c r="N87" s="446"/>
      <c r="O87" s="446"/>
      <c r="P87" s="446"/>
      <c r="Q87" s="446"/>
      <c r="R87" s="446"/>
      <c r="S87" s="446"/>
      <c r="T87" s="446"/>
      <c r="U87" s="446"/>
      <c r="V87" s="446"/>
      <c r="W87" s="446"/>
      <c r="X87" s="446"/>
      <c r="Y87" s="446"/>
      <c r="Z87" s="446"/>
      <c r="AA87" s="16"/>
      <c r="AB87" s="16"/>
      <c r="AC87" s="16"/>
    </row>
    <row r="88" spans="2:29" ht="14.25" customHeight="1">
      <c r="B88" s="211"/>
      <c r="D88" s="177"/>
      <c r="H88" s="189"/>
      <c r="I88" s="446"/>
      <c r="J88" s="446"/>
      <c r="K88" s="446"/>
      <c r="L88" s="446"/>
      <c r="M88" s="446"/>
      <c r="N88" s="446"/>
      <c r="O88" s="446"/>
      <c r="P88" s="446"/>
      <c r="Q88" s="446"/>
      <c r="R88" s="446"/>
      <c r="S88" s="446"/>
      <c r="T88" s="446"/>
      <c r="U88" s="446"/>
      <c r="V88" s="446"/>
      <c r="W88" s="446"/>
      <c r="X88" s="446"/>
      <c r="Y88" s="446"/>
      <c r="Z88" s="446"/>
      <c r="AA88" s="16"/>
      <c r="AB88" s="16"/>
      <c r="AC88" s="16"/>
    </row>
    <row r="89" spans="2:29" ht="14.25" customHeight="1">
      <c r="B89" s="211"/>
      <c r="D89" s="177"/>
      <c r="H89" s="189"/>
      <c r="I89" s="446"/>
      <c r="J89" s="446"/>
      <c r="K89" s="446"/>
      <c r="L89" s="446"/>
      <c r="M89" s="446"/>
      <c r="N89" s="446"/>
      <c r="O89" s="446"/>
      <c r="P89" s="446"/>
      <c r="Q89" s="446"/>
      <c r="R89" s="446"/>
      <c r="S89" s="446"/>
      <c r="T89" s="446"/>
      <c r="U89" s="446"/>
      <c r="V89" s="446"/>
      <c r="W89" s="446"/>
      <c r="X89" s="446"/>
      <c r="Y89" s="446"/>
      <c r="Z89" s="446"/>
      <c r="AA89" s="16"/>
      <c r="AB89" s="16"/>
      <c r="AC89" s="16"/>
    </row>
    <row r="90" spans="2:29" ht="14.25" customHeight="1">
      <c r="B90" s="211"/>
      <c r="D90" s="177"/>
      <c r="H90" s="189"/>
      <c r="I90" s="446"/>
      <c r="J90" s="446"/>
      <c r="K90" s="446"/>
      <c r="L90" s="446"/>
      <c r="M90" s="446"/>
      <c r="N90" s="446"/>
      <c r="O90" s="446"/>
      <c r="P90" s="446"/>
      <c r="Q90" s="446"/>
      <c r="R90" s="446"/>
      <c r="S90" s="446"/>
      <c r="T90" s="446"/>
      <c r="U90" s="446"/>
      <c r="V90" s="446"/>
      <c r="W90" s="446"/>
      <c r="X90" s="446"/>
      <c r="Y90" s="446"/>
      <c r="Z90" s="446"/>
      <c r="AA90" s="16"/>
      <c r="AB90" s="16"/>
      <c r="AC90" s="16"/>
    </row>
    <row r="91" spans="2:29" ht="14.25" customHeight="1">
      <c r="B91" s="211"/>
      <c r="D91" s="177"/>
      <c r="H91" s="189"/>
      <c r="I91" s="446"/>
      <c r="J91" s="446"/>
      <c r="K91" s="446"/>
      <c r="L91" s="446"/>
      <c r="M91" s="446"/>
      <c r="N91" s="446"/>
      <c r="O91" s="446"/>
      <c r="P91" s="446"/>
      <c r="Q91" s="446"/>
      <c r="R91" s="446"/>
      <c r="S91" s="446"/>
      <c r="T91" s="446"/>
      <c r="U91" s="446"/>
      <c r="V91" s="446"/>
      <c r="W91" s="446"/>
      <c r="X91" s="446"/>
      <c r="Y91" s="446"/>
      <c r="Z91" s="446"/>
      <c r="AA91" s="16"/>
      <c r="AB91" s="16"/>
      <c r="AC91" s="16"/>
    </row>
    <row r="92" spans="2:29" ht="14.25" customHeight="1">
      <c r="B92" s="211"/>
      <c r="D92" s="177"/>
      <c r="H92" s="189"/>
      <c r="I92" s="446"/>
      <c r="J92" s="446"/>
      <c r="K92" s="446"/>
      <c r="L92" s="446"/>
      <c r="M92" s="446"/>
      <c r="N92" s="446"/>
      <c r="O92" s="446"/>
      <c r="P92" s="446"/>
      <c r="Q92" s="446"/>
      <c r="R92" s="446"/>
      <c r="S92" s="446"/>
      <c r="T92" s="446"/>
      <c r="U92" s="446"/>
      <c r="V92" s="446"/>
      <c r="W92" s="446"/>
      <c r="X92" s="446"/>
      <c r="Y92" s="446"/>
      <c r="Z92" s="446"/>
      <c r="AA92" s="16"/>
      <c r="AB92" s="16"/>
      <c r="AC92" s="16"/>
    </row>
    <row r="93" spans="2:29" ht="14.25" customHeight="1">
      <c r="B93" s="211"/>
      <c r="D93" s="177"/>
      <c r="H93" s="189"/>
      <c r="I93" s="446"/>
      <c r="J93" s="446"/>
      <c r="K93" s="446"/>
      <c r="L93" s="446"/>
      <c r="M93" s="446"/>
      <c r="N93" s="446"/>
      <c r="O93" s="446"/>
      <c r="P93" s="446"/>
      <c r="Q93" s="446"/>
      <c r="R93" s="446"/>
      <c r="S93" s="446"/>
      <c r="T93" s="446"/>
      <c r="U93" s="446"/>
      <c r="V93" s="446"/>
      <c r="W93" s="446"/>
      <c r="X93" s="446"/>
      <c r="Y93" s="446"/>
      <c r="Z93" s="446"/>
      <c r="AA93" s="16"/>
      <c r="AB93" s="16"/>
      <c r="AC93" s="16"/>
    </row>
    <row r="94" spans="2:29" ht="14.25" customHeight="1">
      <c r="B94" s="211"/>
      <c r="D94" s="177"/>
      <c r="H94" s="189"/>
      <c r="I94" s="446"/>
      <c r="J94" s="446"/>
      <c r="K94" s="446"/>
      <c r="L94" s="446"/>
      <c r="M94" s="446"/>
      <c r="N94" s="446"/>
      <c r="O94" s="446"/>
      <c r="P94" s="446"/>
      <c r="Q94" s="446"/>
      <c r="R94" s="446"/>
      <c r="S94" s="446"/>
      <c r="T94" s="446"/>
      <c r="U94" s="446"/>
      <c r="V94" s="446"/>
      <c r="W94" s="446"/>
      <c r="X94" s="446"/>
      <c r="Y94" s="446"/>
      <c r="Z94" s="446"/>
      <c r="AA94" s="16"/>
      <c r="AB94" s="16"/>
      <c r="AC94" s="16"/>
    </row>
    <row r="95" spans="2:29" ht="14.25" customHeight="1">
      <c r="B95" s="211"/>
      <c r="D95" s="177"/>
      <c r="H95" s="189"/>
      <c r="I95" s="446"/>
      <c r="J95" s="446"/>
      <c r="K95" s="446"/>
      <c r="L95" s="446"/>
      <c r="M95" s="446"/>
      <c r="N95" s="446"/>
      <c r="O95" s="446"/>
      <c r="P95" s="446"/>
      <c r="Q95" s="446"/>
      <c r="R95" s="446"/>
      <c r="S95" s="446"/>
      <c r="T95" s="446"/>
      <c r="U95" s="446"/>
      <c r="V95" s="446"/>
      <c r="W95" s="446"/>
      <c r="X95" s="446"/>
      <c r="Y95" s="446"/>
      <c r="Z95" s="446"/>
      <c r="AA95" s="16"/>
      <c r="AB95" s="16"/>
      <c r="AC95" s="16"/>
    </row>
    <row r="96" spans="2:29" ht="14.25" customHeight="1">
      <c r="B96" s="211"/>
      <c r="D96" s="177"/>
      <c r="H96" s="189"/>
      <c r="I96" s="446"/>
      <c r="J96" s="446"/>
      <c r="K96" s="446"/>
      <c r="L96" s="446"/>
      <c r="M96" s="446"/>
      <c r="N96" s="446"/>
      <c r="O96" s="446"/>
      <c r="P96" s="446"/>
      <c r="Q96" s="446"/>
      <c r="R96" s="446"/>
      <c r="S96" s="446"/>
      <c r="T96" s="446"/>
      <c r="U96" s="446"/>
      <c r="V96" s="446"/>
      <c r="W96" s="446"/>
      <c r="X96" s="446"/>
      <c r="Y96" s="446"/>
      <c r="Z96" s="446"/>
      <c r="AA96" s="16"/>
      <c r="AB96" s="16"/>
      <c r="AC96" s="16"/>
    </row>
    <row r="97" spans="1:29" ht="14.25" customHeight="1">
      <c r="B97" s="211"/>
      <c r="D97" s="177"/>
      <c r="H97" s="189"/>
      <c r="I97" s="446"/>
      <c r="J97" s="446"/>
      <c r="K97" s="446"/>
      <c r="L97" s="446"/>
      <c r="M97" s="446"/>
      <c r="N97" s="446"/>
      <c r="O97" s="446"/>
      <c r="P97" s="446"/>
      <c r="Q97" s="446"/>
      <c r="R97" s="446"/>
      <c r="S97" s="446"/>
      <c r="T97" s="446"/>
      <c r="U97" s="446"/>
      <c r="V97" s="446"/>
      <c r="W97" s="446"/>
      <c r="X97" s="446"/>
      <c r="Y97" s="446"/>
      <c r="Z97" s="446"/>
      <c r="AA97" s="16"/>
      <c r="AB97" s="16"/>
      <c r="AC97" s="16"/>
    </row>
    <row r="98" spans="1:29" ht="14.25" customHeight="1">
      <c r="B98" s="211"/>
      <c r="D98" s="177"/>
      <c r="H98" s="189"/>
      <c r="I98" s="446"/>
      <c r="J98" s="446"/>
      <c r="K98" s="446"/>
      <c r="L98" s="446"/>
      <c r="M98" s="446"/>
      <c r="N98" s="446"/>
      <c r="O98" s="446"/>
      <c r="P98" s="446"/>
      <c r="Q98" s="446"/>
      <c r="R98" s="446"/>
      <c r="S98" s="446"/>
      <c r="T98" s="446"/>
      <c r="U98" s="446"/>
      <c r="V98" s="446"/>
      <c r="W98" s="446"/>
      <c r="X98" s="446"/>
      <c r="Y98" s="446"/>
      <c r="Z98" s="446"/>
      <c r="AA98" s="15"/>
      <c r="AB98" s="16"/>
      <c r="AC98" s="15"/>
    </row>
    <row r="99" spans="1:29" ht="14.25" customHeight="1">
      <c r="B99" s="211"/>
      <c r="D99" s="177"/>
      <c r="H99" s="189"/>
      <c r="I99" s="446"/>
      <c r="J99" s="446"/>
      <c r="K99" s="446"/>
      <c r="L99" s="446"/>
      <c r="M99" s="446"/>
      <c r="N99" s="446"/>
      <c r="O99" s="446"/>
      <c r="P99" s="446"/>
      <c r="Q99" s="446"/>
      <c r="R99" s="446"/>
      <c r="S99" s="446"/>
      <c r="T99" s="446"/>
      <c r="U99" s="446"/>
      <c r="V99" s="446"/>
      <c r="W99" s="446"/>
      <c r="X99" s="446"/>
      <c r="Y99" s="446"/>
      <c r="Z99" s="446"/>
      <c r="AA99" s="15"/>
      <c r="AB99" s="16"/>
      <c r="AC99" s="15"/>
    </row>
    <row r="100" spans="1:29" ht="14.25" customHeight="1">
      <c r="B100" s="211"/>
      <c r="D100" s="177"/>
      <c r="H100" s="189"/>
      <c r="I100" s="446"/>
      <c r="J100" s="446"/>
      <c r="K100" s="446"/>
      <c r="L100" s="446"/>
      <c r="M100" s="446"/>
      <c r="N100" s="446"/>
      <c r="O100" s="446"/>
      <c r="P100" s="446"/>
      <c r="Q100" s="446"/>
      <c r="R100" s="446"/>
      <c r="S100" s="446"/>
      <c r="T100" s="446"/>
      <c r="U100" s="446"/>
      <c r="V100" s="446"/>
      <c r="W100" s="446"/>
      <c r="X100" s="446"/>
      <c r="Y100" s="446"/>
      <c r="Z100" s="446"/>
      <c r="AA100" s="15"/>
      <c r="AB100" s="16"/>
      <c r="AC100" s="15"/>
    </row>
    <row r="101" spans="1:29" ht="14.25" customHeight="1">
      <c r="B101" s="211"/>
      <c r="D101" s="177"/>
      <c r="H101" s="189"/>
      <c r="I101" s="446"/>
      <c r="J101" s="446"/>
      <c r="K101" s="446"/>
      <c r="L101" s="446"/>
      <c r="M101" s="446"/>
      <c r="N101" s="446"/>
      <c r="O101" s="446"/>
      <c r="P101" s="446"/>
      <c r="Q101" s="446"/>
      <c r="R101" s="446"/>
      <c r="S101" s="446"/>
      <c r="T101" s="446"/>
      <c r="U101" s="446"/>
      <c r="V101" s="446"/>
      <c r="W101" s="446"/>
      <c r="X101" s="446"/>
      <c r="Y101" s="446"/>
      <c r="Z101" s="446"/>
    </row>
    <row r="102" spans="1:29" ht="14.25" customHeight="1">
      <c r="B102" s="211"/>
      <c r="D102" s="177"/>
      <c r="H102" s="189"/>
      <c r="I102" s="446"/>
      <c r="J102" s="446"/>
      <c r="K102" s="446"/>
      <c r="L102" s="446"/>
      <c r="M102" s="446"/>
      <c r="N102" s="446"/>
      <c r="O102" s="446"/>
      <c r="P102" s="446"/>
      <c r="Q102" s="446"/>
      <c r="R102" s="446"/>
      <c r="S102" s="446"/>
      <c r="T102" s="446"/>
      <c r="U102" s="446"/>
      <c r="V102" s="446"/>
      <c r="W102" s="446"/>
      <c r="X102" s="446"/>
      <c r="Y102" s="446"/>
      <c r="Z102" s="446"/>
    </row>
    <row r="103" spans="1:29" ht="14.25" customHeight="1">
      <c r="B103" s="211"/>
      <c r="D103" s="177"/>
      <c r="H103" s="225"/>
      <c r="I103" s="446"/>
      <c r="J103" s="446"/>
      <c r="K103" s="446"/>
      <c r="L103" s="446"/>
      <c r="M103" s="446"/>
      <c r="N103" s="446"/>
      <c r="O103" s="446"/>
      <c r="P103" s="446"/>
      <c r="Q103" s="446"/>
      <c r="R103" s="446"/>
      <c r="S103" s="446"/>
      <c r="T103" s="446"/>
      <c r="U103" s="446"/>
      <c r="V103" s="446"/>
      <c r="W103" s="446"/>
      <c r="X103" s="446"/>
      <c r="Y103" s="446"/>
      <c r="Z103" s="446"/>
    </row>
    <row r="104" spans="1:29" ht="14.25" customHeight="1">
      <c r="A104" s="9"/>
      <c r="B104" s="214"/>
      <c r="C104" s="225"/>
      <c r="D104" s="225"/>
      <c r="H104" s="225"/>
      <c r="I104" s="446"/>
      <c r="J104" s="446"/>
      <c r="K104" s="446"/>
      <c r="L104" s="446"/>
      <c r="M104" s="446"/>
      <c r="N104" s="446"/>
      <c r="O104" s="446"/>
      <c r="P104" s="446"/>
      <c r="Q104" s="446"/>
      <c r="R104" s="446"/>
      <c r="S104" s="446"/>
      <c r="T104" s="446"/>
      <c r="U104" s="446"/>
      <c r="V104" s="446"/>
      <c r="W104" s="446"/>
      <c r="X104" s="446"/>
      <c r="Y104" s="446"/>
      <c r="Z104" s="446"/>
    </row>
    <row r="105" spans="1:29" ht="14.25" customHeight="1">
      <c r="A105" s="9"/>
      <c r="B105" s="214"/>
      <c r="C105" s="225"/>
      <c r="D105" s="225"/>
      <c r="H105" s="226"/>
      <c r="I105" s="446"/>
      <c r="J105" s="446"/>
      <c r="K105" s="446"/>
      <c r="L105" s="446"/>
      <c r="M105" s="446"/>
      <c r="N105" s="446"/>
      <c r="O105" s="446"/>
      <c r="P105" s="446"/>
      <c r="Q105" s="446"/>
      <c r="R105" s="446"/>
      <c r="S105" s="446"/>
      <c r="T105" s="446"/>
      <c r="U105" s="446"/>
      <c r="V105" s="446"/>
      <c r="W105" s="446"/>
      <c r="X105" s="446"/>
      <c r="Y105" s="446"/>
      <c r="Z105" s="446"/>
    </row>
    <row r="106" spans="1:29" ht="14.25" customHeight="1">
      <c r="A106" s="9"/>
      <c r="B106" s="213"/>
      <c r="C106" s="226"/>
      <c r="D106" s="225"/>
      <c r="I106" s="446"/>
      <c r="J106" s="446"/>
      <c r="K106" s="446"/>
      <c r="L106" s="446"/>
      <c r="M106" s="446"/>
      <c r="N106" s="446"/>
      <c r="O106" s="446"/>
      <c r="P106" s="446"/>
      <c r="Q106" s="446"/>
      <c r="R106" s="446"/>
      <c r="S106" s="446"/>
      <c r="T106" s="446"/>
      <c r="U106" s="446"/>
      <c r="V106" s="446"/>
      <c r="W106" s="446"/>
      <c r="X106" s="446"/>
      <c r="Y106" s="446"/>
      <c r="Z106" s="446"/>
    </row>
    <row r="107" spans="1:29" ht="14.25" customHeight="1">
      <c r="C107" s="177"/>
      <c r="I107" s="446"/>
      <c r="J107" s="446"/>
      <c r="K107" s="446"/>
      <c r="L107" s="446"/>
      <c r="M107" s="446"/>
      <c r="N107" s="446"/>
      <c r="O107" s="446"/>
      <c r="P107" s="446"/>
      <c r="Q107" s="446"/>
      <c r="R107" s="446"/>
      <c r="S107" s="446"/>
      <c r="T107" s="446"/>
      <c r="U107" s="446"/>
      <c r="V107" s="446"/>
      <c r="W107" s="446"/>
      <c r="X107" s="446"/>
      <c r="Y107" s="446"/>
      <c r="Z107" s="446"/>
    </row>
    <row r="108" spans="1:29" ht="14.25" customHeight="1">
      <c r="C108" s="177"/>
      <c r="I108" s="446"/>
      <c r="J108" s="446"/>
      <c r="K108" s="446"/>
      <c r="L108" s="446"/>
      <c r="M108" s="446"/>
      <c r="N108" s="446"/>
      <c r="O108" s="446"/>
      <c r="P108" s="446"/>
      <c r="Q108" s="446"/>
      <c r="R108" s="446"/>
      <c r="S108" s="446"/>
      <c r="T108" s="446"/>
      <c r="U108" s="446"/>
      <c r="V108" s="446"/>
      <c r="W108" s="446"/>
      <c r="X108" s="446"/>
      <c r="Y108" s="446"/>
      <c r="Z108" s="446"/>
    </row>
    <row r="109" spans="1:29" ht="14.25" customHeight="1">
      <c r="C109" s="177"/>
      <c r="H109" s="189"/>
      <c r="I109" s="446"/>
      <c r="J109" s="446"/>
      <c r="K109" s="446"/>
      <c r="L109" s="446"/>
      <c r="M109" s="446"/>
      <c r="N109" s="446"/>
      <c r="O109" s="446"/>
      <c r="P109" s="446"/>
      <c r="Q109" s="446"/>
      <c r="R109" s="446"/>
      <c r="S109" s="446"/>
      <c r="T109" s="446"/>
      <c r="U109" s="446"/>
      <c r="V109" s="446"/>
      <c r="W109" s="446"/>
      <c r="X109" s="446"/>
      <c r="Y109" s="446"/>
      <c r="Z109" s="446"/>
    </row>
    <row r="110" spans="1:29" ht="14.25" customHeight="1">
      <c r="B110" s="211"/>
      <c r="D110" s="177"/>
      <c r="H110" s="189"/>
      <c r="I110" s="446"/>
      <c r="J110" s="446"/>
      <c r="K110" s="446"/>
      <c r="L110" s="446"/>
      <c r="M110" s="446"/>
      <c r="N110" s="446"/>
      <c r="O110" s="446"/>
      <c r="P110" s="446"/>
      <c r="Q110" s="446"/>
      <c r="R110" s="446"/>
      <c r="S110" s="446"/>
      <c r="T110" s="446"/>
      <c r="U110" s="446"/>
      <c r="V110" s="446"/>
      <c r="W110" s="446"/>
      <c r="X110" s="446"/>
      <c r="Y110" s="446"/>
      <c r="Z110" s="446"/>
    </row>
    <row r="111" spans="1:29" ht="14.25" customHeight="1">
      <c r="B111" s="211"/>
      <c r="D111" s="177"/>
      <c r="H111" s="189"/>
      <c r="I111" s="446"/>
      <c r="J111" s="446"/>
      <c r="K111" s="446"/>
      <c r="L111" s="446"/>
      <c r="M111" s="446"/>
      <c r="N111" s="446"/>
      <c r="O111" s="446"/>
      <c r="P111" s="446"/>
      <c r="Q111" s="446"/>
      <c r="R111" s="446"/>
      <c r="S111" s="446"/>
      <c r="T111" s="446"/>
      <c r="U111" s="446"/>
      <c r="V111" s="446"/>
      <c r="W111" s="446"/>
      <c r="X111" s="446"/>
      <c r="Y111" s="446"/>
      <c r="Z111" s="446"/>
    </row>
    <row r="112" spans="1:29" ht="14.25" customHeight="1">
      <c r="B112" s="211"/>
      <c r="D112" s="177"/>
      <c r="H112" s="189"/>
      <c r="I112" s="446"/>
      <c r="J112" s="446"/>
      <c r="K112" s="446"/>
      <c r="L112" s="446"/>
      <c r="M112" s="446"/>
      <c r="N112" s="446"/>
      <c r="O112" s="446"/>
      <c r="P112" s="446"/>
      <c r="Q112" s="446"/>
      <c r="R112" s="446"/>
      <c r="S112" s="446"/>
      <c r="T112" s="446"/>
      <c r="U112" s="446"/>
      <c r="V112" s="446"/>
      <c r="W112" s="446"/>
      <c r="X112" s="446"/>
      <c r="Y112" s="446"/>
      <c r="Z112" s="446"/>
    </row>
    <row r="113" spans="2:26" ht="14.25" customHeight="1">
      <c r="B113" s="211"/>
      <c r="D113" s="177"/>
      <c r="H113" s="189"/>
      <c r="I113" s="446"/>
      <c r="J113" s="446"/>
      <c r="K113" s="446"/>
      <c r="L113" s="446"/>
      <c r="M113" s="446"/>
      <c r="N113" s="446"/>
      <c r="O113" s="446"/>
      <c r="P113" s="446"/>
      <c r="Q113" s="446"/>
      <c r="R113" s="446"/>
      <c r="S113" s="446"/>
      <c r="T113" s="446"/>
      <c r="U113" s="446"/>
      <c r="V113" s="446"/>
      <c r="W113" s="446"/>
      <c r="X113" s="446"/>
      <c r="Y113" s="446"/>
      <c r="Z113" s="446"/>
    </row>
    <row r="114" spans="2:26" ht="14.25" customHeight="1">
      <c r="B114" s="211"/>
      <c r="D114" s="177"/>
      <c r="H114" s="189"/>
      <c r="I114" s="446"/>
      <c r="J114" s="446"/>
      <c r="K114" s="446"/>
      <c r="L114" s="446"/>
      <c r="M114" s="446"/>
      <c r="N114" s="446"/>
      <c r="O114" s="446"/>
      <c r="P114" s="446"/>
      <c r="Q114" s="446"/>
      <c r="R114" s="446"/>
      <c r="S114" s="446"/>
      <c r="T114" s="446"/>
      <c r="U114" s="446"/>
      <c r="V114" s="446"/>
      <c r="W114" s="446"/>
      <c r="X114" s="446"/>
      <c r="Y114" s="446"/>
      <c r="Z114" s="446"/>
    </row>
    <row r="115" spans="2:26" ht="14.25" customHeight="1">
      <c r="B115" s="211"/>
      <c r="D115" s="177"/>
      <c r="H115" s="189"/>
      <c r="I115" s="446"/>
      <c r="J115" s="446"/>
      <c r="K115" s="446"/>
      <c r="L115" s="446"/>
      <c r="M115" s="446"/>
      <c r="N115" s="446"/>
      <c r="O115" s="446"/>
      <c r="P115" s="446"/>
      <c r="Q115" s="446"/>
      <c r="R115" s="446"/>
      <c r="S115" s="446"/>
      <c r="T115" s="446"/>
      <c r="U115" s="446"/>
      <c r="V115" s="446"/>
      <c r="W115" s="446"/>
      <c r="X115" s="446"/>
      <c r="Y115" s="446"/>
      <c r="Z115" s="446"/>
    </row>
    <row r="116" spans="2:26" ht="14.25" customHeight="1">
      <c r="B116" s="211"/>
      <c r="D116" s="177"/>
      <c r="H116" s="189"/>
      <c r="I116" s="446"/>
      <c r="J116" s="446"/>
      <c r="K116" s="446"/>
      <c r="L116" s="446"/>
      <c r="M116" s="446"/>
      <c r="N116" s="446"/>
      <c r="O116" s="446"/>
      <c r="P116" s="446"/>
      <c r="Q116" s="446"/>
      <c r="R116" s="446"/>
      <c r="S116" s="446"/>
      <c r="T116" s="446"/>
      <c r="U116" s="446"/>
      <c r="V116" s="446"/>
      <c r="W116" s="446"/>
      <c r="X116" s="446"/>
      <c r="Y116" s="446"/>
      <c r="Z116" s="446"/>
    </row>
    <row r="117" spans="2:26" ht="14.25" customHeight="1">
      <c r="B117" s="211"/>
      <c r="D117" s="177"/>
      <c r="H117" s="189"/>
      <c r="I117" s="446"/>
      <c r="J117" s="446"/>
      <c r="K117" s="446"/>
      <c r="L117" s="446"/>
      <c r="M117" s="446"/>
      <c r="N117" s="446"/>
      <c r="O117" s="446"/>
      <c r="P117" s="446"/>
      <c r="Q117" s="446"/>
      <c r="R117" s="446"/>
      <c r="S117" s="446"/>
      <c r="T117" s="446"/>
      <c r="U117" s="446"/>
      <c r="V117" s="446"/>
      <c r="W117" s="446"/>
      <c r="X117" s="446"/>
      <c r="Y117" s="446"/>
      <c r="Z117" s="446"/>
    </row>
    <row r="118" spans="2:26" ht="14.25" customHeight="1">
      <c r="B118" s="211"/>
      <c r="D118" s="177"/>
      <c r="H118" s="189"/>
      <c r="I118" s="446"/>
      <c r="J118" s="446"/>
      <c r="K118" s="446"/>
      <c r="L118" s="446"/>
      <c r="M118" s="446"/>
      <c r="N118" s="446"/>
      <c r="O118" s="446"/>
      <c r="P118" s="446"/>
      <c r="Q118" s="446"/>
      <c r="R118" s="446"/>
      <c r="S118" s="446"/>
      <c r="T118" s="446"/>
      <c r="U118" s="446"/>
      <c r="V118" s="446"/>
      <c r="W118" s="446"/>
      <c r="X118" s="446"/>
      <c r="Y118" s="446"/>
      <c r="Z118" s="446"/>
    </row>
    <row r="119" spans="2:26" ht="14.25" customHeight="1">
      <c r="B119" s="211"/>
      <c r="D119" s="177"/>
      <c r="H119" s="189"/>
      <c r="I119" s="446"/>
      <c r="J119" s="446"/>
      <c r="K119" s="446"/>
      <c r="L119" s="446"/>
      <c r="M119" s="446"/>
      <c r="N119" s="446"/>
      <c r="O119" s="446"/>
      <c r="P119" s="446"/>
      <c r="Q119" s="446"/>
      <c r="R119" s="446"/>
      <c r="S119" s="446"/>
      <c r="T119" s="446"/>
      <c r="U119" s="446"/>
      <c r="V119" s="446"/>
      <c r="W119" s="446"/>
      <c r="X119" s="446"/>
      <c r="Y119" s="446"/>
      <c r="Z119" s="446"/>
    </row>
    <row r="120" spans="2:26" ht="14.25" customHeight="1">
      <c r="B120" s="211"/>
      <c r="D120" s="177"/>
      <c r="H120" s="189"/>
      <c r="I120" s="446"/>
      <c r="J120" s="446"/>
      <c r="K120" s="446"/>
      <c r="L120" s="446"/>
      <c r="M120" s="446"/>
      <c r="N120" s="446"/>
      <c r="O120" s="446"/>
      <c r="P120" s="446"/>
      <c r="Q120" s="446"/>
      <c r="R120" s="446"/>
      <c r="S120" s="446"/>
      <c r="T120" s="446"/>
      <c r="U120" s="446"/>
      <c r="V120" s="446"/>
      <c r="W120" s="446"/>
      <c r="X120" s="446"/>
      <c r="Y120" s="446"/>
      <c r="Z120" s="446"/>
    </row>
    <row r="121" spans="2:26" ht="14.25" customHeight="1">
      <c r="B121" s="211"/>
      <c r="D121" s="177"/>
      <c r="H121" s="189"/>
      <c r="I121" s="446"/>
      <c r="J121" s="446"/>
      <c r="K121" s="446"/>
      <c r="L121" s="446"/>
      <c r="M121" s="446"/>
      <c r="N121" s="446"/>
      <c r="O121" s="446"/>
      <c r="P121" s="446"/>
      <c r="Q121" s="446"/>
      <c r="R121" s="446"/>
      <c r="S121" s="446"/>
      <c r="T121" s="446"/>
      <c r="U121" s="446"/>
      <c r="V121" s="446"/>
      <c r="W121" s="446"/>
      <c r="X121" s="446"/>
      <c r="Y121" s="446"/>
      <c r="Z121" s="446"/>
    </row>
    <row r="122" spans="2:26" ht="14.25" customHeight="1">
      <c r="B122" s="211"/>
      <c r="D122" s="177"/>
      <c r="H122" s="189"/>
      <c r="I122" s="446"/>
      <c r="J122" s="446"/>
      <c r="K122" s="446"/>
      <c r="L122" s="446"/>
      <c r="M122" s="446"/>
      <c r="N122" s="446"/>
      <c r="O122" s="446"/>
      <c r="P122" s="446"/>
      <c r="Q122" s="446"/>
      <c r="R122" s="446"/>
      <c r="S122" s="446"/>
      <c r="T122" s="446"/>
      <c r="U122" s="446"/>
      <c r="V122" s="446"/>
      <c r="W122" s="446"/>
      <c r="X122" s="446"/>
      <c r="Y122" s="446"/>
      <c r="Z122" s="446"/>
    </row>
    <row r="123" spans="2:26" ht="14.25" customHeight="1">
      <c r="B123" s="211"/>
      <c r="D123" s="177"/>
      <c r="H123" s="189"/>
      <c r="I123" s="446"/>
      <c r="J123" s="446"/>
      <c r="K123" s="446"/>
      <c r="L123" s="446"/>
      <c r="M123" s="446"/>
      <c r="N123" s="446"/>
      <c r="O123" s="446"/>
      <c r="P123" s="446"/>
      <c r="Q123" s="446"/>
      <c r="R123" s="446"/>
      <c r="S123" s="446"/>
      <c r="T123" s="446"/>
      <c r="U123" s="446"/>
      <c r="V123" s="446"/>
      <c r="W123" s="446"/>
      <c r="X123" s="446"/>
      <c r="Y123" s="446"/>
      <c r="Z123" s="446"/>
    </row>
    <row r="124" spans="2:26" ht="14.25" customHeight="1">
      <c r="B124" s="211"/>
      <c r="D124" s="177"/>
      <c r="H124" s="189"/>
      <c r="I124" s="446"/>
      <c r="J124" s="446"/>
      <c r="K124" s="446"/>
      <c r="L124" s="446"/>
      <c r="M124" s="446"/>
      <c r="N124" s="446"/>
      <c r="O124" s="446"/>
      <c r="P124" s="446"/>
      <c r="Q124" s="446"/>
      <c r="R124" s="446"/>
      <c r="S124" s="446"/>
      <c r="T124" s="446"/>
      <c r="U124" s="446"/>
      <c r="V124" s="446"/>
      <c r="W124" s="446"/>
      <c r="X124" s="446"/>
      <c r="Y124" s="446"/>
      <c r="Z124" s="446"/>
    </row>
    <row r="125" spans="2:26" ht="14.25" customHeight="1">
      <c r="B125" s="211"/>
      <c r="D125" s="177"/>
      <c r="H125" s="189"/>
      <c r="I125" s="446"/>
      <c r="J125" s="446"/>
      <c r="K125" s="446"/>
      <c r="L125" s="446"/>
      <c r="M125" s="446"/>
      <c r="N125" s="446"/>
      <c r="O125" s="446"/>
      <c r="P125" s="446"/>
      <c r="Q125" s="446"/>
      <c r="R125" s="446"/>
      <c r="S125" s="446"/>
      <c r="T125" s="446"/>
      <c r="U125" s="446"/>
      <c r="V125" s="446"/>
      <c r="W125" s="446"/>
      <c r="X125" s="446"/>
      <c r="Y125" s="446"/>
      <c r="Z125" s="446"/>
    </row>
    <row r="126" spans="2:26" ht="14.25" customHeight="1">
      <c r="B126" s="211"/>
      <c r="D126" s="177"/>
      <c r="H126" s="189"/>
      <c r="I126" s="446"/>
      <c r="J126" s="446"/>
      <c r="K126" s="446"/>
      <c r="L126" s="446"/>
      <c r="M126" s="446"/>
      <c r="N126" s="446"/>
      <c r="O126" s="446"/>
      <c r="P126" s="446"/>
      <c r="Q126" s="446"/>
      <c r="R126" s="446"/>
      <c r="S126" s="446"/>
      <c r="T126" s="446"/>
      <c r="U126" s="446"/>
      <c r="V126" s="446"/>
      <c r="W126" s="446"/>
      <c r="X126" s="446"/>
      <c r="Y126" s="446"/>
      <c r="Z126" s="446"/>
    </row>
    <row r="127" spans="2:26" ht="14.25" customHeight="1">
      <c r="B127" s="211"/>
      <c r="D127" s="177"/>
      <c r="H127" s="189"/>
      <c r="I127" s="446"/>
      <c r="J127" s="446"/>
      <c r="K127" s="446"/>
      <c r="L127" s="446"/>
      <c r="M127" s="446"/>
      <c r="N127" s="446"/>
      <c r="O127" s="446"/>
      <c r="P127" s="446"/>
      <c r="Q127" s="446"/>
      <c r="R127" s="446"/>
      <c r="S127" s="446"/>
      <c r="T127" s="446"/>
      <c r="U127" s="446"/>
      <c r="V127" s="446"/>
      <c r="W127" s="446"/>
      <c r="X127" s="446"/>
      <c r="Y127" s="446"/>
      <c r="Z127" s="446"/>
    </row>
    <row r="128" spans="2:26" ht="14.25" customHeight="1">
      <c r="B128" s="211"/>
      <c r="D128" s="177"/>
      <c r="H128" s="189"/>
      <c r="I128" s="446"/>
      <c r="J128" s="446"/>
      <c r="K128" s="446"/>
      <c r="L128" s="446"/>
      <c r="M128" s="446"/>
      <c r="N128" s="446"/>
      <c r="O128" s="446"/>
      <c r="P128" s="446"/>
      <c r="Q128" s="446"/>
      <c r="R128" s="446"/>
      <c r="S128" s="446"/>
      <c r="T128" s="446"/>
      <c r="U128" s="446"/>
      <c r="V128" s="446"/>
      <c r="W128" s="446"/>
      <c r="X128" s="446"/>
      <c r="Y128" s="446"/>
      <c r="Z128" s="446"/>
    </row>
    <row r="129" spans="2:26" ht="14.25" customHeight="1">
      <c r="B129" s="211"/>
      <c r="D129" s="177"/>
      <c r="H129" s="189"/>
      <c r="I129" s="446"/>
      <c r="J129" s="446"/>
      <c r="K129" s="446"/>
      <c r="L129" s="446"/>
      <c r="M129" s="446"/>
      <c r="N129" s="446"/>
      <c r="O129" s="446"/>
      <c r="P129" s="446"/>
      <c r="Q129" s="446"/>
      <c r="R129" s="446"/>
      <c r="S129" s="446"/>
      <c r="T129" s="446"/>
      <c r="U129" s="446"/>
      <c r="V129" s="446"/>
      <c r="W129" s="446"/>
      <c r="X129" s="446"/>
      <c r="Y129" s="446"/>
      <c r="Z129" s="446"/>
    </row>
    <row r="130" spans="2:26" ht="14.25" customHeight="1">
      <c r="B130" s="211"/>
      <c r="D130" s="177"/>
      <c r="H130" s="189"/>
      <c r="I130" s="446"/>
      <c r="J130" s="446"/>
      <c r="K130" s="446"/>
      <c r="L130" s="446"/>
      <c r="M130" s="446"/>
      <c r="N130" s="446"/>
      <c r="O130" s="446"/>
      <c r="P130" s="446"/>
      <c r="Q130" s="446"/>
      <c r="R130" s="446"/>
      <c r="S130" s="446"/>
      <c r="T130" s="446"/>
      <c r="U130" s="446"/>
      <c r="V130" s="446"/>
      <c r="W130" s="446"/>
      <c r="X130" s="446"/>
      <c r="Y130" s="446"/>
      <c r="Z130" s="446"/>
    </row>
    <row r="131" spans="2:26" ht="14.25" customHeight="1">
      <c r="B131" s="211"/>
      <c r="D131" s="177"/>
      <c r="H131" s="189"/>
      <c r="I131" s="446"/>
      <c r="J131" s="446"/>
      <c r="K131" s="446"/>
      <c r="L131" s="446"/>
      <c r="M131" s="446"/>
      <c r="N131" s="446"/>
      <c r="O131" s="446"/>
      <c r="P131" s="446"/>
      <c r="Q131" s="446"/>
      <c r="R131" s="446"/>
      <c r="S131" s="446"/>
      <c r="T131" s="446"/>
      <c r="U131" s="446"/>
      <c r="V131" s="446"/>
      <c r="W131" s="446"/>
      <c r="X131" s="446"/>
      <c r="Y131" s="446"/>
      <c r="Z131" s="446"/>
    </row>
    <row r="132" spans="2:26" ht="14.25" customHeight="1">
      <c r="B132" s="211"/>
      <c r="D132" s="177"/>
      <c r="H132" s="189"/>
      <c r="I132" s="446"/>
      <c r="J132" s="446"/>
      <c r="K132" s="446"/>
      <c r="L132" s="446"/>
      <c r="M132" s="446"/>
      <c r="N132" s="446"/>
      <c r="O132" s="446"/>
      <c r="P132" s="446"/>
      <c r="Q132" s="446"/>
      <c r="R132" s="446"/>
      <c r="S132" s="446"/>
      <c r="T132" s="446"/>
      <c r="U132" s="446"/>
      <c r="V132" s="446"/>
      <c r="W132" s="446"/>
      <c r="X132" s="446"/>
      <c r="Y132" s="446"/>
      <c r="Z132" s="446"/>
    </row>
    <row r="133" spans="2:26" ht="14.25" customHeight="1">
      <c r="B133" s="211"/>
      <c r="D133" s="177"/>
      <c r="H133" s="189"/>
      <c r="I133" s="446"/>
      <c r="J133" s="446"/>
      <c r="K133" s="446"/>
      <c r="L133" s="446"/>
      <c r="M133" s="446"/>
      <c r="N133" s="446"/>
      <c r="O133" s="446"/>
      <c r="P133" s="446"/>
      <c r="Q133" s="446"/>
      <c r="R133" s="446"/>
      <c r="S133" s="446"/>
      <c r="T133" s="446"/>
      <c r="U133" s="446"/>
      <c r="V133" s="446"/>
      <c r="W133" s="446"/>
      <c r="X133" s="446"/>
      <c r="Y133" s="446"/>
      <c r="Z133" s="446"/>
    </row>
    <row r="134" spans="2:26" ht="14.25" customHeight="1">
      <c r="B134" s="211"/>
      <c r="D134" s="177"/>
      <c r="H134" s="189"/>
      <c r="I134" s="446"/>
      <c r="J134" s="446"/>
      <c r="K134" s="446"/>
      <c r="L134" s="446"/>
      <c r="M134" s="446"/>
      <c r="N134" s="446"/>
      <c r="O134" s="446"/>
      <c r="P134" s="446"/>
      <c r="Q134" s="446"/>
      <c r="R134" s="446"/>
      <c r="S134" s="446"/>
      <c r="T134" s="446"/>
      <c r="U134" s="446"/>
      <c r="V134" s="446"/>
      <c r="W134" s="446"/>
      <c r="X134" s="446"/>
      <c r="Y134" s="446"/>
      <c r="Z134" s="446"/>
    </row>
    <row r="135" spans="2:26" ht="14.25" customHeight="1">
      <c r="B135" s="211"/>
      <c r="D135" s="177"/>
      <c r="H135" s="189"/>
      <c r="I135" s="446"/>
      <c r="J135" s="446"/>
      <c r="K135" s="446"/>
      <c r="L135" s="446"/>
      <c r="M135" s="446"/>
      <c r="N135" s="446"/>
      <c r="O135" s="446"/>
      <c r="P135" s="446"/>
      <c r="Q135" s="446"/>
      <c r="R135" s="446"/>
      <c r="S135" s="446"/>
      <c r="T135" s="446"/>
      <c r="U135" s="446"/>
      <c r="V135" s="446"/>
      <c r="W135" s="446"/>
      <c r="X135" s="446"/>
      <c r="Y135" s="446"/>
      <c r="Z135" s="446"/>
    </row>
    <row r="136" spans="2:26" ht="14.25" customHeight="1">
      <c r="B136" s="211"/>
      <c r="D136" s="177"/>
      <c r="H136" s="189"/>
      <c r="I136" s="446"/>
      <c r="J136" s="446"/>
      <c r="K136" s="446"/>
      <c r="L136" s="446"/>
      <c r="M136" s="446"/>
      <c r="N136" s="446"/>
      <c r="O136" s="446"/>
      <c r="P136" s="446"/>
      <c r="Q136" s="446"/>
      <c r="R136" s="446"/>
      <c r="S136" s="446"/>
      <c r="T136" s="446"/>
      <c r="U136" s="446"/>
      <c r="V136" s="446"/>
      <c r="W136" s="446"/>
      <c r="X136" s="446"/>
      <c r="Y136" s="446"/>
      <c r="Z136" s="446"/>
    </row>
    <row r="137" spans="2:26" ht="14.25" customHeight="1">
      <c r="B137" s="211"/>
      <c r="D137" s="177"/>
      <c r="H137" s="189"/>
      <c r="I137" s="446"/>
      <c r="J137" s="446"/>
      <c r="K137" s="446"/>
      <c r="L137" s="446"/>
      <c r="M137" s="446"/>
      <c r="N137" s="446"/>
      <c r="O137" s="446"/>
      <c r="P137" s="446"/>
      <c r="Q137" s="446"/>
      <c r="R137" s="446"/>
      <c r="S137" s="446"/>
      <c r="T137" s="446"/>
      <c r="U137" s="446"/>
      <c r="V137" s="446"/>
      <c r="W137" s="446"/>
      <c r="X137" s="446"/>
      <c r="Y137" s="446"/>
      <c r="Z137" s="446"/>
    </row>
    <row r="138" spans="2:26" ht="14.25" customHeight="1">
      <c r="B138" s="211"/>
      <c r="D138" s="177"/>
      <c r="H138" s="189"/>
      <c r="I138" s="446"/>
      <c r="J138" s="446"/>
      <c r="K138" s="446"/>
      <c r="L138" s="446"/>
      <c r="M138" s="446"/>
      <c r="N138" s="446"/>
      <c r="O138" s="446"/>
      <c r="P138" s="446"/>
      <c r="Q138" s="446"/>
      <c r="R138" s="446"/>
      <c r="S138" s="446"/>
      <c r="T138" s="446"/>
      <c r="U138" s="446"/>
      <c r="V138" s="446"/>
      <c r="W138" s="446"/>
      <c r="X138" s="446"/>
      <c r="Y138" s="446"/>
      <c r="Z138" s="446"/>
    </row>
    <row r="139" spans="2:26" ht="14.25" customHeight="1">
      <c r="B139" s="211"/>
      <c r="D139" s="177"/>
      <c r="H139" s="189"/>
      <c r="I139" s="446"/>
      <c r="J139" s="446"/>
      <c r="K139" s="446"/>
      <c r="L139" s="446"/>
      <c r="M139" s="446"/>
      <c r="N139" s="446"/>
      <c r="O139" s="446"/>
      <c r="P139" s="446"/>
      <c r="Q139" s="446"/>
      <c r="R139" s="446"/>
      <c r="S139" s="446"/>
      <c r="T139" s="446"/>
      <c r="U139" s="446"/>
      <c r="V139" s="446"/>
      <c r="W139" s="446"/>
      <c r="X139" s="446"/>
      <c r="Y139" s="446"/>
      <c r="Z139" s="446"/>
    </row>
    <row r="140" spans="2:26" ht="14.25" customHeight="1">
      <c r="B140" s="211"/>
      <c r="D140" s="177"/>
      <c r="H140" s="189"/>
      <c r="I140" s="446"/>
      <c r="J140" s="446"/>
      <c r="K140" s="446"/>
      <c r="L140" s="446"/>
      <c r="M140" s="446"/>
      <c r="N140" s="446"/>
      <c r="O140" s="446"/>
      <c r="P140" s="446"/>
      <c r="Q140" s="446"/>
      <c r="R140" s="446"/>
      <c r="S140" s="446"/>
      <c r="T140" s="446"/>
      <c r="U140" s="446"/>
      <c r="V140" s="446"/>
      <c r="W140" s="446"/>
      <c r="X140" s="446"/>
      <c r="Y140" s="446"/>
      <c r="Z140" s="446"/>
    </row>
    <row r="141" spans="2:26" ht="14.25" customHeight="1">
      <c r="B141" s="211"/>
      <c r="D141" s="177"/>
      <c r="H141" s="189"/>
      <c r="I141" s="446"/>
      <c r="J141" s="446"/>
      <c r="K141" s="446"/>
      <c r="L141" s="446"/>
      <c r="M141" s="446"/>
      <c r="N141" s="446"/>
      <c r="O141" s="446"/>
      <c r="P141" s="446"/>
      <c r="Q141" s="446"/>
      <c r="R141" s="446"/>
      <c r="S141" s="446"/>
      <c r="T141" s="446"/>
      <c r="U141" s="446"/>
      <c r="V141" s="446"/>
      <c r="W141" s="446"/>
      <c r="X141" s="446"/>
      <c r="Y141" s="446"/>
      <c r="Z141" s="446"/>
    </row>
    <row r="142" spans="2:26" ht="14.25" customHeight="1">
      <c r="B142" s="211"/>
      <c r="D142" s="177"/>
      <c r="H142" s="189"/>
      <c r="I142" s="446"/>
      <c r="J142" s="446"/>
      <c r="K142" s="446"/>
      <c r="L142" s="446"/>
      <c r="M142" s="446"/>
      <c r="N142" s="446"/>
      <c r="O142" s="446"/>
      <c r="P142" s="446"/>
      <c r="Q142" s="446"/>
      <c r="R142" s="446"/>
      <c r="S142" s="446"/>
      <c r="T142" s="446"/>
      <c r="U142" s="446"/>
      <c r="V142" s="446"/>
      <c r="W142" s="446"/>
      <c r="X142" s="446"/>
      <c r="Y142" s="446"/>
      <c r="Z142" s="446"/>
    </row>
    <row r="143" spans="2:26" ht="14.25" customHeight="1">
      <c r="B143" s="211"/>
      <c r="D143" s="177"/>
      <c r="H143" s="189"/>
      <c r="I143" s="446"/>
      <c r="J143" s="446"/>
      <c r="K143" s="446"/>
      <c r="L143" s="446"/>
      <c r="M143" s="446"/>
      <c r="N143" s="446"/>
      <c r="O143" s="446"/>
      <c r="P143" s="446"/>
      <c r="Q143" s="446"/>
      <c r="R143" s="446"/>
      <c r="S143" s="446"/>
      <c r="T143" s="446"/>
      <c r="U143" s="446"/>
      <c r="V143" s="446"/>
      <c r="W143" s="446"/>
      <c r="X143" s="446"/>
      <c r="Y143" s="446"/>
      <c r="Z143" s="446"/>
    </row>
    <row r="144" spans="2:26" ht="14.25" customHeight="1">
      <c r="B144" s="211"/>
      <c r="D144" s="177"/>
      <c r="H144" s="189"/>
      <c r="I144" s="446"/>
      <c r="J144" s="446"/>
      <c r="K144" s="446"/>
      <c r="L144" s="446"/>
      <c r="M144" s="446"/>
      <c r="N144" s="446"/>
      <c r="O144" s="446"/>
      <c r="P144" s="446"/>
      <c r="Q144" s="446"/>
      <c r="R144" s="446"/>
      <c r="S144" s="446"/>
      <c r="T144" s="446"/>
      <c r="U144" s="446"/>
      <c r="V144" s="446"/>
      <c r="W144" s="446"/>
      <c r="X144" s="446"/>
      <c r="Y144" s="446"/>
      <c r="Z144" s="446"/>
    </row>
    <row r="145" spans="2:26" ht="14.25" customHeight="1">
      <c r="B145" s="211"/>
      <c r="D145" s="177"/>
      <c r="H145" s="189"/>
      <c r="I145" s="446"/>
      <c r="J145" s="446"/>
      <c r="K145" s="446"/>
      <c r="L145" s="446"/>
      <c r="M145" s="446"/>
      <c r="N145" s="446"/>
      <c r="O145" s="446"/>
      <c r="P145" s="446"/>
      <c r="Q145" s="446"/>
      <c r="R145" s="446"/>
      <c r="S145" s="446"/>
      <c r="T145" s="446"/>
      <c r="U145" s="446"/>
      <c r="V145" s="446"/>
      <c r="W145" s="446"/>
      <c r="X145" s="446"/>
      <c r="Y145" s="446"/>
      <c r="Z145" s="446"/>
    </row>
    <row r="146" spans="2:26" ht="14.25" customHeight="1">
      <c r="B146" s="211"/>
      <c r="D146" s="177"/>
      <c r="H146" s="189"/>
      <c r="I146" s="446"/>
      <c r="J146" s="446"/>
      <c r="K146" s="446"/>
      <c r="L146" s="446"/>
      <c r="M146" s="446"/>
      <c r="N146" s="446"/>
      <c r="O146" s="446"/>
      <c r="P146" s="446"/>
      <c r="Q146" s="446"/>
      <c r="R146" s="446"/>
      <c r="S146" s="446"/>
      <c r="T146" s="446"/>
      <c r="U146" s="446"/>
      <c r="V146" s="446"/>
      <c r="W146" s="446"/>
      <c r="X146" s="446"/>
      <c r="Y146" s="446"/>
      <c r="Z146" s="446"/>
    </row>
    <row r="147" spans="2:26" ht="14.25" customHeight="1">
      <c r="B147" s="211"/>
      <c r="D147" s="177"/>
      <c r="H147" s="189"/>
      <c r="I147" s="446"/>
      <c r="J147" s="446"/>
      <c r="K147" s="446"/>
      <c r="L147" s="446"/>
      <c r="M147" s="446"/>
      <c r="N147" s="446"/>
      <c r="O147" s="446"/>
      <c r="P147" s="446"/>
      <c r="Q147" s="446"/>
      <c r="R147" s="446"/>
      <c r="S147" s="446"/>
      <c r="T147" s="446"/>
      <c r="U147" s="446"/>
      <c r="V147" s="446"/>
      <c r="W147" s="446"/>
      <c r="X147" s="446"/>
      <c r="Y147" s="446"/>
      <c r="Z147" s="446"/>
    </row>
    <row r="148" spans="2:26" ht="14.25" customHeight="1">
      <c r="B148" s="211"/>
      <c r="D148" s="177"/>
      <c r="H148" s="189"/>
      <c r="I148" s="446"/>
      <c r="J148" s="446"/>
      <c r="K148" s="446"/>
      <c r="L148" s="446"/>
      <c r="M148" s="446"/>
      <c r="N148" s="446"/>
      <c r="O148" s="446"/>
      <c r="P148" s="446"/>
      <c r="Q148" s="446"/>
      <c r="R148" s="446"/>
      <c r="S148" s="446"/>
      <c r="T148" s="446"/>
      <c r="U148" s="446"/>
      <c r="V148" s="446"/>
      <c r="W148" s="446"/>
      <c r="X148" s="446"/>
      <c r="Y148" s="446"/>
      <c r="Z148" s="446"/>
    </row>
    <row r="149" spans="2:26" ht="14.25" customHeight="1">
      <c r="B149" s="211"/>
      <c r="D149" s="177"/>
      <c r="H149" s="189"/>
      <c r="I149" s="446"/>
      <c r="J149" s="446"/>
      <c r="K149" s="446"/>
      <c r="L149" s="446"/>
      <c r="M149" s="446"/>
      <c r="N149" s="446"/>
      <c r="O149" s="446"/>
      <c r="P149" s="446"/>
      <c r="Q149" s="446"/>
      <c r="R149" s="446"/>
      <c r="S149" s="446"/>
      <c r="T149" s="446"/>
      <c r="U149" s="446"/>
      <c r="V149" s="446"/>
      <c r="W149" s="446"/>
      <c r="X149" s="446"/>
      <c r="Y149" s="446"/>
      <c r="Z149" s="446"/>
    </row>
    <row r="150" spans="2:26" ht="14.25" customHeight="1">
      <c r="B150" s="211"/>
      <c r="D150" s="177"/>
      <c r="H150" s="189"/>
      <c r="I150" s="446"/>
      <c r="J150" s="446"/>
      <c r="K150" s="446"/>
      <c r="L150" s="446"/>
      <c r="M150" s="446"/>
      <c r="N150" s="446"/>
      <c r="O150" s="446"/>
      <c r="P150" s="446"/>
      <c r="Q150" s="446"/>
      <c r="R150" s="446"/>
      <c r="S150" s="446"/>
      <c r="T150" s="446"/>
      <c r="U150" s="446"/>
      <c r="V150" s="446"/>
      <c r="W150" s="446"/>
      <c r="X150" s="446"/>
      <c r="Y150" s="446"/>
      <c r="Z150" s="446"/>
    </row>
    <row r="151" spans="2:26" ht="14.25" customHeight="1">
      <c r="B151" s="211"/>
      <c r="D151" s="177"/>
      <c r="H151" s="189"/>
      <c r="I151" s="446"/>
      <c r="J151" s="446"/>
      <c r="K151" s="446"/>
      <c r="L151" s="446"/>
      <c r="M151" s="446"/>
      <c r="N151" s="446"/>
      <c r="O151" s="446"/>
      <c r="P151" s="446"/>
      <c r="Q151" s="446"/>
      <c r="R151" s="446"/>
      <c r="S151" s="446"/>
      <c r="T151" s="446"/>
      <c r="U151" s="446"/>
      <c r="V151" s="446"/>
      <c r="W151" s="446"/>
      <c r="X151" s="446"/>
      <c r="Y151" s="446"/>
      <c r="Z151" s="446"/>
    </row>
    <row r="152" spans="2:26" ht="14.25" customHeight="1">
      <c r="B152" s="211"/>
      <c r="D152" s="177"/>
      <c r="H152" s="189"/>
      <c r="I152" s="446"/>
      <c r="J152" s="446"/>
      <c r="K152" s="446"/>
      <c r="L152" s="446"/>
      <c r="M152" s="446"/>
      <c r="N152" s="446"/>
      <c r="O152" s="446"/>
      <c r="P152" s="446"/>
      <c r="Q152" s="446"/>
      <c r="R152" s="446"/>
      <c r="S152" s="446"/>
      <c r="T152" s="446"/>
      <c r="U152" s="446"/>
      <c r="V152" s="446"/>
      <c r="W152" s="446"/>
      <c r="X152" s="446"/>
      <c r="Y152" s="446"/>
      <c r="Z152" s="446"/>
    </row>
    <row r="153" spans="2:26" ht="14.25" customHeight="1">
      <c r="B153" s="211"/>
      <c r="D153" s="177"/>
      <c r="H153" s="189"/>
      <c r="I153" s="446"/>
      <c r="J153" s="446"/>
      <c r="K153" s="446"/>
      <c r="L153" s="446"/>
      <c r="M153" s="446"/>
      <c r="N153" s="446"/>
      <c r="O153" s="446"/>
      <c r="P153" s="446"/>
      <c r="Q153" s="446"/>
      <c r="R153" s="446"/>
      <c r="S153" s="446"/>
      <c r="T153" s="446"/>
      <c r="U153" s="446"/>
      <c r="V153" s="446"/>
      <c r="W153" s="446"/>
      <c r="X153" s="446"/>
      <c r="Y153" s="446"/>
      <c r="Z153" s="446"/>
    </row>
    <row r="154" spans="2:26" ht="14.25" customHeight="1">
      <c r="B154" s="211"/>
      <c r="D154" s="177"/>
      <c r="H154" s="189"/>
      <c r="I154" s="446"/>
      <c r="J154" s="446"/>
      <c r="K154" s="446"/>
      <c r="L154" s="446"/>
      <c r="M154" s="446"/>
      <c r="N154" s="446"/>
      <c r="O154" s="446"/>
      <c r="P154" s="446"/>
      <c r="Q154" s="446"/>
      <c r="R154" s="446"/>
      <c r="S154" s="446"/>
      <c r="T154" s="446"/>
      <c r="U154" s="446"/>
      <c r="V154" s="446"/>
      <c r="W154" s="446"/>
      <c r="X154" s="446"/>
      <c r="Y154" s="446"/>
      <c r="Z154" s="446"/>
    </row>
    <row r="155" spans="2:26" ht="14.25" customHeight="1">
      <c r="B155" s="211"/>
      <c r="D155" s="177"/>
      <c r="H155" s="189"/>
      <c r="I155" s="446"/>
      <c r="J155" s="446"/>
      <c r="K155" s="446"/>
      <c r="L155" s="446"/>
      <c r="M155" s="446"/>
      <c r="N155" s="446"/>
      <c r="O155" s="446"/>
      <c r="P155" s="446"/>
      <c r="Q155" s="446"/>
      <c r="R155" s="446"/>
      <c r="S155" s="446"/>
      <c r="T155" s="446"/>
      <c r="U155" s="446"/>
      <c r="V155" s="446"/>
      <c r="W155" s="446"/>
      <c r="X155" s="446"/>
      <c r="Y155" s="446"/>
      <c r="Z155" s="446"/>
    </row>
    <row r="156" spans="2:26" ht="14.25" customHeight="1">
      <c r="B156" s="211"/>
      <c r="D156" s="177"/>
      <c r="H156" s="189"/>
      <c r="I156" s="446"/>
      <c r="J156" s="446"/>
      <c r="K156" s="446"/>
      <c r="L156" s="446"/>
      <c r="M156" s="446"/>
      <c r="N156" s="446"/>
      <c r="O156" s="446"/>
      <c r="P156" s="446"/>
      <c r="Q156" s="446"/>
      <c r="R156" s="446"/>
      <c r="S156" s="446"/>
      <c r="T156" s="446"/>
      <c r="U156" s="446"/>
      <c r="V156" s="446"/>
      <c r="W156" s="446"/>
      <c r="X156" s="446"/>
      <c r="Y156" s="446"/>
      <c r="Z156" s="446"/>
    </row>
    <row r="157" spans="2:26" ht="14.25" customHeight="1">
      <c r="B157" s="211"/>
      <c r="D157" s="177"/>
      <c r="H157" s="189"/>
      <c r="I157" s="446"/>
      <c r="J157" s="446"/>
      <c r="K157" s="446"/>
      <c r="L157" s="446"/>
      <c r="M157" s="446"/>
      <c r="N157" s="446"/>
      <c r="O157" s="446"/>
      <c r="P157" s="446"/>
      <c r="Q157" s="446"/>
      <c r="R157" s="446"/>
      <c r="S157" s="446"/>
      <c r="T157" s="446"/>
      <c r="U157" s="446"/>
      <c r="V157" s="446"/>
      <c r="W157" s="446"/>
      <c r="X157" s="446"/>
      <c r="Y157" s="446"/>
      <c r="Z157" s="446"/>
    </row>
    <row r="158" spans="2:26" ht="14.25" customHeight="1">
      <c r="B158" s="211"/>
      <c r="D158" s="177"/>
      <c r="H158" s="189"/>
      <c r="I158" s="446"/>
      <c r="J158" s="446"/>
      <c r="K158" s="446"/>
      <c r="L158" s="446"/>
      <c r="M158" s="446"/>
      <c r="N158" s="446"/>
      <c r="O158" s="446"/>
      <c r="P158" s="446"/>
      <c r="Q158" s="446"/>
      <c r="R158" s="446"/>
      <c r="S158" s="446"/>
      <c r="T158" s="446"/>
      <c r="U158" s="446"/>
      <c r="V158" s="446"/>
      <c r="W158" s="446"/>
      <c r="X158" s="446"/>
      <c r="Y158" s="446"/>
      <c r="Z158" s="446"/>
    </row>
    <row r="159" spans="2:26" ht="14.25" customHeight="1">
      <c r="B159" s="211"/>
      <c r="D159" s="177"/>
      <c r="H159" s="189"/>
      <c r="I159" s="446"/>
      <c r="J159" s="446"/>
      <c r="K159" s="446"/>
      <c r="L159" s="446"/>
      <c r="M159" s="446"/>
      <c r="N159" s="446"/>
      <c r="O159" s="446"/>
      <c r="P159" s="446"/>
      <c r="Q159" s="446"/>
      <c r="R159" s="446"/>
      <c r="S159" s="446"/>
      <c r="T159" s="446"/>
      <c r="U159" s="446"/>
      <c r="V159" s="446"/>
      <c r="W159" s="446"/>
      <c r="X159" s="446"/>
      <c r="Y159" s="446"/>
      <c r="Z159" s="446"/>
    </row>
    <row r="160" spans="2:26" ht="14.25" customHeight="1">
      <c r="B160" s="211"/>
      <c r="D160" s="177"/>
      <c r="H160" s="189"/>
      <c r="I160" s="446"/>
      <c r="J160" s="446"/>
      <c r="K160" s="446"/>
      <c r="L160" s="446"/>
      <c r="M160" s="446"/>
      <c r="N160" s="446"/>
      <c r="O160" s="446"/>
      <c r="P160" s="446"/>
      <c r="Q160" s="446"/>
      <c r="R160" s="446"/>
      <c r="S160" s="446"/>
      <c r="T160" s="446"/>
      <c r="U160" s="446"/>
      <c r="V160" s="446"/>
      <c r="W160" s="446"/>
      <c r="X160" s="446"/>
      <c r="Y160" s="446"/>
      <c r="Z160" s="446"/>
    </row>
    <row r="161" spans="2:26" ht="14.25" customHeight="1">
      <c r="B161" s="211"/>
      <c r="D161" s="177"/>
      <c r="H161" s="189"/>
      <c r="I161" s="446"/>
      <c r="J161" s="446"/>
      <c r="K161" s="446"/>
      <c r="L161" s="446"/>
      <c r="M161" s="446"/>
      <c r="N161" s="446"/>
      <c r="O161" s="446"/>
      <c r="P161" s="446"/>
      <c r="Q161" s="446"/>
      <c r="R161" s="446"/>
      <c r="S161" s="446"/>
      <c r="T161" s="446"/>
      <c r="U161" s="446"/>
      <c r="V161" s="446"/>
      <c r="W161" s="446"/>
      <c r="X161" s="446"/>
      <c r="Y161" s="446"/>
      <c r="Z161" s="446"/>
    </row>
    <row r="162" spans="2:26" ht="14.25" customHeight="1">
      <c r="B162" s="211"/>
      <c r="D162" s="177"/>
      <c r="H162" s="189"/>
      <c r="I162" s="446"/>
      <c r="J162" s="446"/>
      <c r="K162" s="446"/>
      <c r="L162" s="446"/>
      <c r="M162" s="446"/>
      <c r="N162" s="446"/>
      <c r="O162" s="446"/>
      <c r="P162" s="446"/>
      <c r="Q162" s="446"/>
      <c r="R162" s="446"/>
      <c r="S162" s="446"/>
      <c r="T162" s="446"/>
      <c r="U162" s="446"/>
      <c r="V162" s="446"/>
      <c r="W162" s="446"/>
      <c r="X162" s="446"/>
      <c r="Y162" s="446"/>
      <c r="Z162" s="446"/>
    </row>
    <row r="163" spans="2:26" ht="14.25" customHeight="1">
      <c r="B163" s="211"/>
      <c r="D163" s="177"/>
      <c r="H163" s="189"/>
      <c r="I163" s="446"/>
      <c r="J163" s="446"/>
      <c r="K163" s="446"/>
      <c r="L163" s="446"/>
      <c r="M163" s="446"/>
      <c r="N163" s="446"/>
      <c r="O163" s="446"/>
      <c r="P163" s="446"/>
      <c r="Q163" s="446"/>
      <c r="R163" s="446"/>
      <c r="S163" s="446"/>
      <c r="T163" s="446"/>
      <c r="U163" s="446"/>
      <c r="V163" s="446"/>
      <c r="W163" s="446"/>
      <c r="X163" s="446"/>
      <c r="Y163" s="446"/>
      <c r="Z163" s="446"/>
    </row>
    <row r="164" spans="2:26" ht="14.25" customHeight="1">
      <c r="B164" s="211"/>
      <c r="D164" s="177"/>
      <c r="H164" s="189"/>
      <c r="I164" s="446"/>
      <c r="J164" s="446"/>
      <c r="K164" s="446"/>
      <c r="L164" s="446"/>
      <c r="M164" s="446"/>
      <c r="N164" s="446"/>
      <c r="O164" s="446"/>
      <c r="P164" s="446"/>
      <c r="Q164" s="446"/>
      <c r="R164" s="446"/>
      <c r="S164" s="446"/>
      <c r="T164" s="446"/>
      <c r="U164" s="446"/>
      <c r="V164" s="446"/>
      <c r="W164" s="446"/>
      <c r="X164" s="446"/>
      <c r="Y164" s="446"/>
      <c r="Z164" s="446"/>
    </row>
    <row r="165" spans="2:26" ht="14.25" customHeight="1">
      <c r="B165" s="211"/>
      <c r="D165" s="177"/>
      <c r="H165" s="189"/>
      <c r="I165" s="446"/>
      <c r="J165" s="446"/>
      <c r="K165" s="446"/>
      <c r="L165" s="446"/>
      <c r="M165" s="446"/>
      <c r="N165" s="446"/>
      <c r="O165" s="446"/>
      <c r="P165" s="446"/>
      <c r="Q165" s="446"/>
      <c r="R165" s="446"/>
      <c r="S165" s="446"/>
      <c r="T165" s="446"/>
      <c r="U165" s="446"/>
      <c r="V165" s="446"/>
      <c r="W165" s="446"/>
      <c r="X165" s="446"/>
      <c r="Y165" s="446"/>
      <c r="Z165" s="446"/>
    </row>
    <row r="166" spans="2:26" ht="14.25" customHeight="1">
      <c r="B166" s="211"/>
      <c r="D166" s="177"/>
      <c r="H166" s="189"/>
      <c r="I166" s="446"/>
      <c r="J166" s="446"/>
      <c r="K166" s="446"/>
      <c r="L166" s="446"/>
      <c r="M166" s="446"/>
      <c r="N166" s="446"/>
      <c r="O166" s="446"/>
      <c r="P166" s="446"/>
      <c r="Q166" s="446"/>
      <c r="R166" s="446"/>
      <c r="S166" s="446"/>
      <c r="T166" s="446"/>
      <c r="U166" s="446"/>
      <c r="V166" s="446"/>
      <c r="W166" s="446"/>
      <c r="X166" s="446"/>
      <c r="Y166" s="446"/>
      <c r="Z166" s="446"/>
    </row>
    <row r="167" spans="2:26" ht="14.25" customHeight="1">
      <c r="B167" s="211"/>
      <c r="D167" s="177"/>
      <c r="H167" s="189"/>
      <c r="I167" s="446"/>
      <c r="J167" s="446"/>
      <c r="K167" s="446"/>
      <c r="L167" s="446"/>
      <c r="M167" s="446"/>
      <c r="N167" s="446"/>
      <c r="O167" s="446"/>
      <c r="P167" s="446"/>
      <c r="Q167" s="446"/>
      <c r="R167" s="446"/>
      <c r="S167" s="446"/>
      <c r="T167" s="446"/>
      <c r="U167" s="446"/>
      <c r="V167" s="446"/>
      <c r="W167" s="446"/>
      <c r="X167" s="446"/>
      <c r="Y167" s="446"/>
      <c r="Z167" s="446"/>
    </row>
    <row r="168" spans="2:26" ht="14.25" customHeight="1">
      <c r="B168" s="211"/>
      <c r="D168" s="177"/>
      <c r="H168" s="189"/>
      <c r="I168" s="446"/>
      <c r="J168" s="446"/>
      <c r="K168" s="446"/>
      <c r="L168" s="446"/>
      <c r="M168" s="446"/>
      <c r="N168" s="446"/>
      <c r="O168" s="446"/>
      <c r="P168" s="446"/>
      <c r="Q168" s="446"/>
      <c r="R168" s="446"/>
      <c r="S168" s="446"/>
      <c r="T168" s="446"/>
      <c r="U168" s="446"/>
      <c r="V168" s="446"/>
      <c r="W168" s="446"/>
      <c r="X168" s="446"/>
      <c r="Y168" s="446"/>
      <c r="Z168" s="446"/>
    </row>
    <row r="169" spans="2:26" ht="14.25" customHeight="1">
      <c r="B169" s="211"/>
      <c r="D169" s="177"/>
      <c r="H169" s="189"/>
      <c r="I169" s="446"/>
      <c r="J169" s="446"/>
      <c r="K169" s="446"/>
      <c r="L169" s="446"/>
      <c r="M169" s="446"/>
      <c r="N169" s="446"/>
      <c r="O169" s="446"/>
      <c r="P169" s="446"/>
      <c r="Q169" s="446"/>
      <c r="R169" s="446"/>
      <c r="S169" s="446"/>
      <c r="T169" s="446"/>
      <c r="U169" s="446"/>
      <c r="V169" s="446"/>
      <c r="W169" s="446"/>
      <c r="X169" s="446"/>
      <c r="Y169" s="446"/>
      <c r="Z169" s="446"/>
    </row>
    <row r="170" spans="2:26" ht="14.25" customHeight="1">
      <c r="B170" s="211"/>
      <c r="D170" s="177"/>
      <c r="H170" s="189"/>
      <c r="I170" s="446"/>
      <c r="J170" s="446"/>
      <c r="K170" s="446"/>
      <c r="L170" s="446"/>
      <c r="M170" s="446"/>
      <c r="N170" s="446"/>
      <c r="O170" s="446"/>
      <c r="P170" s="446"/>
      <c r="Q170" s="446"/>
      <c r="R170" s="446"/>
      <c r="S170" s="446"/>
      <c r="T170" s="446"/>
      <c r="U170" s="446"/>
      <c r="V170" s="446"/>
      <c r="W170" s="446"/>
      <c r="X170" s="446"/>
      <c r="Y170" s="446"/>
      <c r="Z170" s="446"/>
    </row>
    <row r="171" spans="2:26" ht="14.25" customHeight="1">
      <c r="B171" s="211"/>
      <c r="D171" s="177"/>
      <c r="H171" s="189"/>
      <c r="I171" s="446"/>
      <c r="J171" s="446"/>
      <c r="K171" s="446"/>
      <c r="L171" s="446"/>
      <c r="M171" s="446"/>
      <c r="N171" s="446"/>
      <c r="O171" s="446"/>
      <c r="P171" s="446"/>
      <c r="Q171" s="446"/>
      <c r="R171" s="446"/>
      <c r="S171" s="446"/>
      <c r="T171" s="446"/>
      <c r="U171" s="446"/>
      <c r="V171" s="446"/>
      <c r="W171" s="446"/>
      <c r="X171" s="446"/>
      <c r="Y171" s="446"/>
      <c r="Z171" s="446"/>
    </row>
    <row r="172" spans="2:26" ht="14.25" customHeight="1">
      <c r="B172" s="211"/>
      <c r="D172" s="177"/>
      <c r="H172" s="189"/>
      <c r="I172" s="446"/>
      <c r="J172" s="446"/>
      <c r="K172" s="446"/>
      <c r="L172" s="446"/>
      <c r="M172" s="446"/>
      <c r="N172" s="446"/>
      <c r="O172" s="446"/>
      <c r="P172" s="446"/>
      <c r="Q172" s="446"/>
      <c r="R172" s="446"/>
      <c r="S172" s="446"/>
      <c r="T172" s="446"/>
      <c r="U172" s="446"/>
      <c r="V172" s="446"/>
      <c r="W172" s="446"/>
      <c r="X172" s="446"/>
      <c r="Y172" s="446"/>
      <c r="Z172" s="446"/>
    </row>
    <row r="173" spans="2:26" ht="14.25" customHeight="1">
      <c r="B173" s="211"/>
      <c r="D173" s="177"/>
      <c r="H173" s="189"/>
      <c r="I173" s="446"/>
      <c r="J173" s="446"/>
      <c r="K173" s="446"/>
      <c r="L173" s="446"/>
      <c r="M173" s="446"/>
      <c r="N173" s="446"/>
      <c r="O173" s="446"/>
      <c r="P173" s="446"/>
      <c r="Q173" s="446"/>
      <c r="R173" s="446"/>
      <c r="S173" s="446"/>
      <c r="T173" s="446"/>
      <c r="U173" s="446"/>
      <c r="V173" s="446"/>
      <c r="W173" s="446"/>
      <c r="X173" s="446"/>
      <c r="Y173" s="446"/>
      <c r="Z173" s="446"/>
    </row>
    <row r="174" spans="2:26" ht="14.25" customHeight="1">
      <c r="B174" s="211"/>
      <c r="D174" s="177"/>
      <c r="H174" s="189"/>
      <c r="I174" s="446"/>
      <c r="J174" s="446"/>
      <c r="K174" s="446"/>
      <c r="L174" s="446"/>
      <c r="M174" s="446"/>
      <c r="N174" s="446"/>
      <c r="O174" s="446"/>
      <c r="P174" s="446"/>
      <c r="Q174" s="446"/>
      <c r="R174" s="446"/>
      <c r="S174" s="446"/>
      <c r="T174" s="446"/>
      <c r="U174" s="446"/>
      <c r="V174" s="446"/>
      <c r="W174" s="446"/>
      <c r="X174" s="446"/>
      <c r="Y174" s="446"/>
      <c r="Z174" s="446"/>
    </row>
    <row r="175" spans="2:26" ht="14.25" customHeight="1">
      <c r="B175" s="211"/>
      <c r="D175" s="177"/>
      <c r="H175" s="189"/>
      <c r="I175" s="446"/>
      <c r="J175" s="446"/>
      <c r="K175" s="446"/>
      <c r="L175" s="446"/>
      <c r="M175" s="446"/>
      <c r="N175" s="446"/>
      <c r="O175" s="446"/>
      <c r="P175" s="446"/>
      <c r="Q175" s="446"/>
      <c r="R175" s="446"/>
      <c r="S175" s="446"/>
      <c r="T175" s="446"/>
      <c r="U175" s="446"/>
      <c r="V175" s="446"/>
      <c r="W175" s="446"/>
      <c r="X175" s="446"/>
      <c r="Y175" s="446"/>
      <c r="Z175" s="446"/>
    </row>
    <row r="176" spans="2:26" ht="14.25" customHeight="1">
      <c r="B176" s="211"/>
      <c r="D176" s="177"/>
      <c r="H176" s="189"/>
      <c r="I176" s="446"/>
      <c r="J176" s="446"/>
      <c r="K176" s="446"/>
      <c r="L176" s="446"/>
      <c r="M176" s="446"/>
      <c r="N176" s="446"/>
      <c r="O176" s="446"/>
      <c r="P176" s="446"/>
      <c r="Q176" s="446"/>
      <c r="R176" s="446"/>
      <c r="S176" s="446"/>
      <c r="T176" s="446"/>
      <c r="U176" s="446"/>
      <c r="V176" s="446"/>
      <c r="W176" s="446"/>
      <c r="X176" s="446"/>
      <c r="Y176" s="446"/>
      <c r="Z176" s="446"/>
    </row>
    <row r="177" spans="2:26" ht="14.25" customHeight="1">
      <c r="B177" s="211"/>
      <c r="D177" s="177"/>
      <c r="H177" s="189"/>
      <c r="I177" s="446"/>
      <c r="J177" s="446"/>
      <c r="K177" s="446"/>
      <c r="L177" s="446"/>
      <c r="M177" s="446"/>
      <c r="N177" s="446"/>
      <c r="O177" s="446"/>
      <c r="P177" s="446"/>
      <c r="Q177" s="446"/>
      <c r="R177" s="446"/>
      <c r="S177" s="446"/>
      <c r="T177" s="446"/>
      <c r="U177" s="446"/>
      <c r="V177" s="446"/>
      <c r="W177" s="446"/>
      <c r="X177" s="446"/>
      <c r="Y177" s="446"/>
      <c r="Z177" s="446"/>
    </row>
    <row r="178" spans="2:26" ht="14.25" customHeight="1">
      <c r="B178" s="211"/>
      <c r="D178" s="177"/>
      <c r="H178" s="189"/>
      <c r="I178" s="446"/>
      <c r="J178" s="446"/>
      <c r="K178" s="446"/>
      <c r="L178" s="446"/>
      <c r="M178" s="446"/>
      <c r="N178" s="446"/>
      <c r="O178" s="446"/>
      <c r="P178" s="446"/>
      <c r="Q178" s="446"/>
      <c r="R178" s="446"/>
      <c r="S178" s="446"/>
      <c r="T178" s="446"/>
      <c r="U178" s="446"/>
      <c r="V178" s="446"/>
      <c r="W178" s="446"/>
      <c r="X178" s="446"/>
      <c r="Y178" s="446"/>
      <c r="Z178" s="446"/>
    </row>
    <row r="179" spans="2:26" ht="14.25" customHeight="1">
      <c r="B179" s="211"/>
      <c r="D179" s="177"/>
      <c r="H179" s="189"/>
      <c r="I179" s="446"/>
      <c r="J179" s="446"/>
      <c r="K179" s="446"/>
      <c r="L179" s="446"/>
      <c r="M179" s="446"/>
      <c r="N179" s="446"/>
      <c r="O179" s="446"/>
      <c r="P179" s="446"/>
      <c r="Q179" s="446"/>
      <c r="R179" s="446"/>
      <c r="S179" s="446"/>
      <c r="T179" s="446"/>
      <c r="U179" s="446"/>
      <c r="V179" s="446"/>
      <c r="W179" s="446"/>
      <c r="X179" s="446"/>
      <c r="Y179" s="446"/>
      <c r="Z179" s="446"/>
    </row>
    <row r="180" spans="2:26" ht="14.25" customHeight="1">
      <c r="B180" s="211"/>
      <c r="D180" s="177"/>
      <c r="H180" s="189"/>
      <c r="I180" s="446"/>
      <c r="J180" s="446"/>
      <c r="K180" s="446"/>
      <c r="L180" s="446"/>
      <c r="M180" s="446"/>
      <c r="N180" s="446"/>
      <c r="O180" s="446"/>
      <c r="P180" s="446"/>
      <c r="Q180" s="446"/>
      <c r="R180" s="446"/>
      <c r="S180" s="446"/>
      <c r="T180" s="446"/>
      <c r="U180" s="446"/>
      <c r="V180" s="446"/>
      <c r="W180" s="446"/>
      <c r="X180" s="446"/>
      <c r="Y180" s="446"/>
      <c r="Z180" s="446"/>
    </row>
    <row r="181" spans="2:26" ht="14.25" customHeight="1">
      <c r="B181" s="211"/>
      <c r="D181" s="177"/>
      <c r="H181" s="189"/>
      <c r="I181" s="446"/>
      <c r="J181" s="446"/>
      <c r="K181" s="446"/>
      <c r="L181" s="446"/>
      <c r="M181" s="446"/>
      <c r="N181" s="446"/>
      <c r="O181" s="446"/>
      <c r="P181" s="446"/>
      <c r="Q181" s="446"/>
      <c r="R181" s="446"/>
      <c r="S181" s="446"/>
      <c r="T181" s="446"/>
      <c r="U181" s="446"/>
      <c r="V181" s="446"/>
      <c r="W181" s="446"/>
      <c r="X181" s="446"/>
      <c r="Y181" s="446"/>
      <c r="Z181" s="446"/>
    </row>
    <row r="182" spans="2:26" ht="14.25" customHeight="1">
      <c r="B182" s="211"/>
      <c r="D182" s="177"/>
      <c r="H182" s="189"/>
      <c r="I182" s="446"/>
      <c r="J182" s="446"/>
      <c r="K182" s="446"/>
      <c r="L182" s="446"/>
      <c r="M182" s="446"/>
      <c r="N182" s="446"/>
      <c r="O182" s="446"/>
      <c r="P182" s="446"/>
      <c r="Q182" s="446"/>
      <c r="R182" s="446"/>
      <c r="S182" s="446"/>
      <c r="T182" s="446"/>
      <c r="U182" s="446"/>
      <c r="V182" s="446"/>
      <c r="W182" s="446"/>
      <c r="X182" s="446"/>
      <c r="Y182" s="446"/>
      <c r="Z182" s="446"/>
    </row>
    <row r="183" spans="2:26" ht="14.25" customHeight="1">
      <c r="B183" s="211"/>
      <c r="D183" s="177"/>
      <c r="H183" s="189"/>
      <c r="I183" s="446"/>
      <c r="J183" s="446"/>
      <c r="K183" s="446"/>
      <c r="L183" s="446"/>
      <c r="M183" s="446"/>
      <c r="N183" s="446"/>
      <c r="O183" s="446"/>
      <c r="P183" s="446"/>
      <c r="Q183" s="446"/>
      <c r="R183" s="446"/>
      <c r="S183" s="446"/>
      <c r="T183" s="446"/>
      <c r="U183" s="446"/>
      <c r="V183" s="446"/>
      <c r="W183" s="446"/>
      <c r="X183" s="446"/>
      <c r="Y183" s="446"/>
      <c r="Z183" s="446"/>
    </row>
    <row r="184" spans="2:26" ht="14.25" customHeight="1">
      <c r="B184" s="211"/>
      <c r="D184" s="177"/>
      <c r="H184" s="189"/>
      <c r="I184" s="446"/>
      <c r="J184" s="446"/>
      <c r="K184" s="446"/>
      <c r="L184" s="446"/>
      <c r="M184" s="446"/>
      <c r="N184" s="446"/>
      <c r="O184" s="446"/>
      <c r="P184" s="446"/>
      <c r="Q184" s="446"/>
      <c r="R184" s="446"/>
      <c r="S184" s="446"/>
      <c r="T184" s="446"/>
      <c r="U184" s="446"/>
      <c r="V184" s="446"/>
      <c r="W184" s="446"/>
      <c r="X184" s="446"/>
      <c r="Y184" s="446"/>
      <c r="Z184" s="446"/>
    </row>
    <row r="185" spans="2:26" ht="14.25" customHeight="1">
      <c r="B185" s="211"/>
      <c r="D185" s="177"/>
      <c r="H185" s="189"/>
      <c r="I185" s="446"/>
      <c r="J185" s="446"/>
      <c r="K185" s="446"/>
      <c r="L185" s="446"/>
      <c r="M185" s="446"/>
      <c r="N185" s="446"/>
      <c r="O185" s="446"/>
      <c r="P185" s="446"/>
      <c r="Q185" s="446"/>
      <c r="R185" s="446"/>
      <c r="S185" s="446"/>
      <c r="T185" s="446"/>
      <c r="U185" s="446"/>
      <c r="V185" s="446"/>
      <c r="W185" s="446"/>
      <c r="X185" s="446"/>
      <c r="Y185" s="446"/>
      <c r="Z185" s="446"/>
    </row>
    <row r="186" spans="2:26" ht="14.25" customHeight="1">
      <c r="B186" s="211"/>
      <c r="D186" s="177"/>
      <c r="H186" s="189"/>
      <c r="I186" s="446"/>
      <c r="J186" s="446"/>
      <c r="K186" s="446"/>
      <c r="L186" s="446"/>
      <c r="M186" s="446"/>
      <c r="N186" s="446"/>
      <c r="O186" s="446"/>
      <c r="P186" s="446"/>
      <c r="Q186" s="446"/>
      <c r="R186" s="446"/>
      <c r="S186" s="446"/>
      <c r="T186" s="446"/>
      <c r="U186" s="446"/>
      <c r="V186" s="446"/>
      <c r="W186" s="446"/>
      <c r="X186" s="446"/>
      <c r="Y186" s="446"/>
      <c r="Z186" s="446"/>
    </row>
    <row r="187" spans="2:26" ht="14.25" customHeight="1">
      <c r="B187" s="211"/>
      <c r="D187" s="177"/>
      <c r="H187" s="189"/>
      <c r="I187" s="446"/>
      <c r="J187" s="446"/>
      <c r="K187" s="446"/>
      <c r="L187" s="446"/>
      <c r="M187" s="446"/>
      <c r="N187" s="446"/>
      <c r="O187" s="446"/>
      <c r="P187" s="446"/>
      <c r="Q187" s="446"/>
      <c r="R187" s="446"/>
      <c r="S187" s="446"/>
      <c r="T187" s="446"/>
      <c r="U187" s="446"/>
      <c r="V187" s="446"/>
      <c r="W187" s="446"/>
      <c r="X187" s="446"/>
      <c r="Y187" s="446"/>
      <c r="Z187" s="446"/>
    </row>
    <row r="188" spans="2:26" ht="14.25" customHeight="1">
      <c r="B188" s="211"/>
      <c r="D188" s="177"/>
      <c r="H188" s="189"/>
      <c r="I188" s="446"/>
      <c r="J188" s="446"/>
      <c r="K188" s="446"/>
      <c r="L188" s="446"/>
      <c r="M188" s="446"/>
      <c r="N188" s="446"/>
      <c r="O188" s="446"/>
      <c r="P188" s="446"/>
      <c r="Q188" s="446"/>
      <c r="R188" s="446"/>
      <c r="S188" s="446"/>
      <c r="T188" s="446"/>
      <c r="U188" s="446"/>
      <c r="V188" s="446"/>
      <c r="W188" s="446"/>
      <c r="X188" s="446"/>
      <c r="Y188" s="446"/>
      <c r="Z188" s="446"/>
    </row>
    <row r="189" spans="2:26" ht="14.25" customHeight="1">
      <c r="B189" s="211"/>
      <c r="D189" s="177"/>
      <c r="H189" s="189"/>
      <c r="I189" s="446"/>
      <c r="J189" s="446"/>
      <c r="K189" s="446"/>
      <c r="L189" s="446"/>
      <c r="M189" s="446"/>
      <c r="N189" s="446"/>
      <c r="O189" s="446"/>
      <c r="P189" s="446"/>
      <c r="Q189" s="446"/>
      <c r="R189" s="446"/>
      <c r="S189" s="446"/>
      <c r="T189" s="446"/>
      <c r="U189" s="446"/>
      <c r="V189" s="446"/>
      <c r="W189" s="446"/>
      <c r="X189" s="446"/>
      <c r="Y189" s="446"/>
      <c r="Z189" s="446"/>
    </row>
    <row r="190" spans="2:26" ht="14.25" customHeight="1">
      <c r="B190" s="211"/>
      <c r="D190" s="177"/>
      <c r="H190" s="189"/>
      <c r="I190" s="446"/>
      <c r="J190" s="446"/>
      <c r="K190" s="446"/>
      <c r="L190" s="446"/>
      <c r="M190" s="446"/>
      <c r="N190" s="446"/>
      <c r="O190" s="446"/>
      <c r="P190" s="446"/>
      <c r="Q190" s="446"/>
      <c r="R190" s="446"/>
      <c r="S190" s="446"/>
      <c r="T190" s="446"/>
      <c r="U190" s="446"/>
      <c r="V190" s="446"/>
      <c r="W190" s="446"/>
      <c r="X190" s="446"/>
      <c r="Y190" s="446"/>
      <c r="Z190" s="446"/>
    </row>
    <row r="191" spans="2:26" ht="14.25" customHeight="1">
      <c r="B191" s="211"/>
      <c r="D191" s="177"/>
      <c r="H191" s="189"/>
      <c r="I191" s="446"/>
      <c r="J191" s="446"/>
      <c r="K191" s="446"/>
      <c r="L191" s="446"/>
      <c r="M191" s="446"/>
      <c r="N191" s="446"/>
      <c r="O191" s="446"/>
      <c r="P191" s="446"/>
      <c r="Q191" s="446"/>
      <c r="R191" s="446"/>
      <c r="S191" s="446"/>
      <c r="T191" s="446"/>
      <c r="U191" s="446"/>
      <c r="V191" s="446"/>
      <c r="W191" s="446"/>
      <c r="X191" s="446"/>
      <c r="Y191" s="446"/>
      <c r="Z191" s="446"/>
    </row>
    <row r="192" spans="2:26" ht="14.25" customHeight="1">
      <c r="B192" s="211"/>
      <c r="D192" s="177"/>
      <c r="H192" s="189"/>
      <c r="I192" s="446"/>
      <c r="J192" s="446"/>
      <c r="K192" s="446"/>
      <c r="L192" s="446"/>
      <c r="M192" s="446"/>
      <c r="N192" s="446"/>
      <c r="O192" s="446"/>
      <c r="P192" s="446"/>
      <c r="Q192" s="446"/>
      <c r="R192" s="446"/>
      <c r="S192" s="446"/>
      <c r="T192" s="446"/>
      <c r="U192" s="446"/>
      <c r="V192" s="446"/>
      <c r="W192" s="446"/>
      <c r="X192" s="446"/>
      <c r="Y192" s="446"/>
      <c r="Z192" s="446"/>
    </row>
    <row r="193" spans="2:26" ht="14.25" customHeight="1">
      <c r="B193" s="211"/>
      <c r="D193" s="177"/>
      <c r="H193" s="189"/>
      <c r="I193" s="446"/>
      <c r="J193" s="446"/>
      <c r="K193" s="446"/>
      <c r="L193" s="446"/>
      <c r="M193" s="446"/>
      <c r="N193" s="446"/>
      <c r="O193" s="446"/>
      <c r="P193" s="446"/>
      <c r="Q193" s="446"/>
      <c r="R193" s="446"/>
      <c r="S193" s="446"/>
      <c r="T193" s="446"/>
      <c r="U193" s="446"/>
      <c r="V193" s="446"/>
      <c r="W193" s="446"/>
      <c r="X193" s="446"/>
      <c r="Y193" s="446"/>
      <c r="Z193" s="446"/>
    </row>
    <row r="194" spans="2:26" ht="14.25" customHeight="1">
      <c r="B194" s="211"/>
      <c r="D194" s="177"/>
      <c r="H194" s="189"/>
      <c r="I194" s="446"/>
      <c r="J194" s="446"/>
      <c r="K194" s="446"/>
      <c r="L194" s="446"/>
      <c r="M194" s="446"/>
      <c r="N194" s="446"/>
      <c r="O194" s="446"/>
      <c r="P194" s="446"/>
      <c r="Q194" s="446"/>
      <c r="R194" s="446"/>
      <c r="S194" s="446"/>
      <c r="T194" s="446"/>
      <c r="U194" s="446"/>
      <c r="V194" s="446"/>
      <c r="W194" s="446"/>
      <c r="X194" s="446"/>
      <c r="Y194" s="446"/>
      <c r="Z194" s="446"/>
    </row>
    <row r="195" spans="2:26" ht="14.25" customHeight="1">
      <c r="B195" s="211"/>
      <c r="D195" s="177"/>
      <c r="H195" s="189"/>
      <c r="I195" s="446"/>
      <c r="J195" s="446"/>
      <c r="K195" s="446"/>
      <c r="L195" s="446"/>
      <c r="M195" s="446"/>
      <c r="N195" s="446"/>
      <c r="O195" s="446"/>
      <c r="P195" s="446"/>
      <c r="Q195" s="446"/>
      <c r="R195" s="446"/>
      <c r="S195" s="446"/>
      <c r="T195" s="446"/>
      <c r="U195" s="446"/>
      <c r="V195" s="446"/>
      <c r="W195" s="446"/>
      <c r="X195" s="446"/>
      <c r="Y195" s="446"/>
      <c r="Z195" s="446"/>
    </row>
    <row r="196" spans="2:26" ht="14.25" customHeight="1">
      <c r="B196" s="211"/>
      <c r="D196" s="177"/>
      <c r="H196" s="189"/>
      <c r="I196" s="446"/>
      <c r="J196" s="446"/>
      <c r="K196" s="446"/>
      <c r="L196" s="446"/>
      <c r="M196" s="446"/>
      <c r="N196" s="446"/>
      <c r="O196" s="446"/>
      <c r="P196" s="446"/>
      <c r="Q196" s="446"/>
      <c r="R196" s="446"/>
      <c r="S196" s="446"/>
      <c r="T196" s="446"/>
      <c r="U196" s="446"/>
      <c r="V196" s="446"/>
      <c r="W196" s="446"/>
      <c r="X196" s="446"/>
      <c r="Y196" s="446"/>
      <c r="Z196" s="446"/>
    </row>
    <row r="197" spans="2:26" ht="14.25" customHeight="1">
      <c r="B197" s="211"/>
      <c r="D197" s="177"/>
      <c r="H197" s="189"/>
      <c r="I197" s="446"/>
      <c r="J197" s="446"/>
      <c r="K197" s="446"/>
      <c r="L197" s="446"/>
      <c r="M197" s="446"/>
      <c r="N197" s="446"/>
      <c r="O197" s="446"/>
      <c r="P197" s="446"/>
      <c r="Q197" s="446"/>
      <c r="R197" s="446"/>
      <c r="S197" s="446"/>
      <c r="T197" s="446"/>
      <c r="U197" s="446"/>
      <c r="V197" s="446"/>
      <c r="W197" s="446"/>
      <c r="X197" s="446"/>
      <c r="Y197" s="446"/>
      <c r="Z197" s="446"/>
    </row>
    <row r="198" spans="2:26" ht="14.25" customHeight="1">
      <c r="B198" s="211"/>
      <c r="D198" s="177"/>
      <c r="H198" s="189"/>
      <c r="I198" s="446"/>
      <c r="J198" s="446"/>
      <c r="K198" s="446"/>
      <c r="L198" s="446"/>
      <c r="M198" s="446"/>
      <c r="N198" s="446"/>
      <c r="O198" s="446"/>
      <c r="P198" s="446"/>
      <c r="Q198" s="446"/>
      <c r="R198" s="446"/>
      <c r="S198" s="446"/>
      <c r="T198" s="446"/>
      <c r="U198" s="446"/>
      <c r="V198" s="446"/>
      <c r="W198" s="446"/>
      <c r="X198" s="446"/>
      <c r="Y198" s="446"/>
      <c r="Z198" s="446"/>
    </row>
    <row r="199" spans="2:26" ht="14.25" customHeight="1">
      <c r="B199" s="211"/>
      <c r="D199" s="177"/>
      <c r="H199" s="189"/>
      <c r="I199" s="446"/>
      <c r="J199" s="446"/>
      <c r="K199" s="446"/>
      <c r="L199" s="446"/>
      <c r="M199" s="446"/>
      <c r="N199" s="446"/>
      <c r="O199" s="446"/>
      <c r="P199" s="446"/>
      <c r="Q199" s="446"/>
      <c r="R199" s="446"/>
      <c r="S199" s="446"/>
      <c r="T199" s="446"/>
      <c r="U199" s="446"/>
      <c r="V199" s="446"/>
      <c r="W199" s="446"/>
      <c r="X199" s="446"/>
      <c r="Y199" s="446"/>
      <c r="Z199" s="446"/>
    </row>
    <row r="200" spans="2:26" ht="14.25" customHeight="1">
      <c r="B200" s="211"/>
      <c r="D200" s="177"/>
      <c r="H200" s="189"/>
      <c r="I200" s="446"/>
      <c r="J200" s="446"/>
      <c r="K200" s="446"/>
      <c r="L200" s="446"/>
      <c r="M200" s="446"/>
      <c r="N200" s="446"/>
      <c r="O200" s="446"/>
      <c r="P200" s="446"/>
      <c r="Q200" s="446"/>
      <c r="R200" s="446"/>
      <c r="S200" s="446"/>
      <c r="T200" s="446"/>
      <c r="U200" s="446"/>
      <c r="V200" s="446"/>
      <c r="W200" s="446"/>
      <c r="X200" s="446"/>
      <c r="Y200" s="446"/>
      <c r="Z200" s="446"/>
    </row>
    <row r="201" spans="2:26" ht="14.25" customHeight="1">
      <c r="B201" s="211"/>
      <c r="D201" s="177"/>
      <c r="H201" s="189"/>
      <c r="I201" s="446"/>
      <c r="J201" s="446"/>
      <c r="K201" s="446"/>
      <c r="L201" s="446"/>
      <c r="M201" s="446"/>
      <c r="N201" s="446"/>
      <c r="O201" s="446"/>
      <c r="P201" s="446"/>
      <c r="Q201" s="446"/>
      <c r="R201" s="446"/>
      <c r="S201" s="446"/>
      <c r="T201" s="446"/>
      <c r="U201" s="446"/>
      <c r="V201" s="446"/>
      <c r="W201" s="446"/>
      <c r="X201" s="446"/>
      <c r="Y201" s="446"/>
      <c r="Z201" s="446"/>
    </row>
    <row r="202" spans="2:26" ht="14.25" customHeight="1">
      <c r="B202" s="211"/>
      <c r="D202" s="177"/>
      <c r="H202" s="189"/>
      <c r="I202" s="446"/>
      <c r="J202" s="446"/>
      <c r="K202" s="446"/>
      <c r="L202" s="446"/>
      <c r="M202" s="446"/>
      <c r="N202" s="446"/>
      <c r="O202" s="446"/>
      <c r="P202" s="446"/>
      <c r="Q202" s="446"/>
      <c r="R202" s="446"/>
      <c r="S202" s="446"/>
      <c r="T202" s="446"/>
      <c r="U202" s="446"/>
      <c r="V202" s="446"/>
      <c r="W202" s="446"/>
      <c r="X202" s="446"/>
      <c r="Y202" s="446"/>
      <c r="Z202" s="446"/>
    </row>
    <row r="203" spans="2:26" ht="14.25" customHeight="1">
      <c r="B203" s="211"/>
      <c r="D203" s="177"/>
      <c r="H203" s="189"/>
      <c r="I203" s="446"/>
      <c r="J203" s="446"/>
      <c r="K203" s="446"/>
      <c r="L203" s="446"/>
      <c r="M203" s="446"/>
      <c r="N203" s="446"/>
      <c r="O203" s="446"/>
      <c r="P203" s="446"/>
      <c r="Q203" s="446"/>
      <c r="R203" s="446"/>
      <c r="S203" s="446"/>
      <c r="T203" s="446"/>
      <c r="U203" s="446"/>
      <c r="V203" s="446"/>
      <c r="W203" s="446"/>
      <c r="X203" s="446"/>
      <c r="Y203" s="446"/>
      <c r="Z203" s="446"/>
    </row>
    <row r="204" spans="2:26" ht="14.25" customHeight="1">
      <c r="B204" s="211"/>
      <c r="D204" s="177"/>
      <c r="H204" s="189"/>
      <c r="I204" s="446"/>
      <c r="J204" s="446"/>
      <c r="K204" s="446"/>
      <c r="L204" s="446"/>
      <c r="M204" s="446"/>
      <c r="N204" s="446"/>
      <c r="O204" s="446"/>
      <c r="P204" s="446"/>
      <c r="Q204" s="446"/>
      <c r="R204" s="446"/>
      <c r="S204" s="446"/>
      <c r="T204" s="446"/>
      <c r="U204" s="446"/>
      <c r="V204" s="446"/>
      <c r="W204" s="446"/>
      <c r="X204" s="446"/>
      <c r="Y204" s="446"/>
      <c r="Z204" s="446"/>
    </row>
    <row r="205" spans="2:26" ht="14.25" customHeight="1">
      <c r="B205" s="211"/>
      <c r="D205" s="177"/>
      <c r="H205" s="189"/>
      <c r="I205" s="446"/>
      <c r="J205" s="446"/>
      <c r="K205" s="446"/>
      <c r="L205" s="446"/>
      <c r="M205" s="446"/>
      <c r="N205" s="446"/>
      <c r="O205" s="446"/>
      <c r="P205" s="446"/>
      <c r="Q205" s="446"/>
      <c r="R205" s="446"/>
      <c r="S205" s="446"/>
      <c r="T205" s="446"/>
      <c r="U205" s="446"/>
      <c r="V205" s="446"/>
      <c r="W205" s="446"/>
      <c r="X205" s="446"/>
      <c r="Y205" s="446"/>
      <c r="Z205" s="446"/>
    </row>
    <row r="206" spans="2:26" ht="14.25" customHeight="1">
      <c r="B206" s="211"/>
      <c r="D206" s="177"/>
      <c r="H206" s="189"/>
      <c r="I206" s="446"/>
      <c r="J206" s="446"/>
      <c r="K206" s="446"/>
      <c r="L206" s="446"/>
      <c r="M206" s="446"/>
      <c r="N206" s="446"/>
      <c r="O206" s="446"/>
      <c r="P206" s="446"/>
      <c r="Q206" s="446"/>
      <c r="R206" s="446"/>
      <c r="S206" s="446"/>
      <c r="T206" s="446"/>
      <c r="U206" s="446"/>
      <c r="V206" s="446"/>
      <c r="W206" s="446"/>
      <c r="X206" s="446"/>
      <c r="Y206" s="446"/>
      <c r="Z206" s="446"/>
    </row>
    <row r="207" spans="2:26" ht="14.25" customHeight="1">
      <c r="B207" s="211"/>
      <c r="D207" s="177"/>
      <c r="H207" s="189"/>
      <c r="I207" s="446"/>
      <c r="J207" s="446"/>
      <c r="K207" s="446"/>
      <c r="L207" s="446"/>
      <c r="M207" s="446"/>
      <c r="N207" s="446"/>
      <c r="O207" s="446"/>
      <c r="P207" s="446"/>
      <c r="Q207" s="446"/>
      <c r="R207" s="446"/>
      <c r="S207" s="446"/>
      <c r="T207" s="446"/>
      <c r="U207" s="446"/>
      <c r="V207" s="446"/>
      <c r="W207" s="446"/>
      <c r="X207" s="446"/>
      <c r="Y207" s="446"/>
      <c r="Z207" s="446"/>
    </row>
    <row r="208" spans="2:26" ht="14.25" customHeight="1">
      <c r="B208" s="211"/>
      <c r="D208" s="177"/>
      <c r="H208" s="189"/>
      <c r="I208" s="446"/>
      <c r="J208" s="446"/>
      <c r="K208" s="446"/>
      <c r="L208" s="446"/>
      <c r="M208" s="446"/>
      <c r="N208" s="446"/>
      <c r="O208" s="446"/>
      <c r="P208" s="446"/>
      <c r="Q208" s="446"/>
      <c r="R208" s="446"/>
      <c r="S208" s="446"/>
      <c r="T208" s="446"/>
      <c r="U208" s="446"/>
      <c r="V208" s="446"/>
      <c r="W208" s="446"/>
      <c r="X208" s="446"/>
      <c r="Y208" s="446"/>
      <c r="Z208" s="446"/>
    </row>
    <row r="209" spans="2:26" ht="14.25" customHeight="1">
      <c r="B209" s="211"/>
      <c r="D209" s="177"/>
      <c r="H209" s="189"/>
      <c r="I209" s="446"/>
      <c r="J209" s="446"/>
      <c r="K209" s="446"/>
      <c r="L209" s="446"/>
      <c r="M209" s="446"/>
      <c r="N209" s="446"/>
      <c r="O209" s="446"/>
      <c r="P209" s="446"/>
      <c r="Q209" s="446"/>
      <c r="R209" s="446"/>
      <c r="S209" s="446"/>
      <c r="T209" s="446"/>
      <c r="U209" s="446"/>
      <c r="V209" s="446"/>
      <c r="W209" s="446"/>
      <c r="X209" s="446"/>
      <c r="Y209" s="446"/>
      <c r="Z209" s="446"/>
    </row>
    <row r="210" spans="2:26" ht="14.25" customHeight="1">
      <c r="B210" s="211"/>
      <c r="D210" s="177"/>
      <c r="H210" s="189"/>
      <c r="I210" s="446"/>
      <c r="J210" s="446"/>
      <c r="K210" s="446"/>
      <c r="L210" s="446"/>
      <c r="M210" s="446"/>
      <c r="N210" s="446"/>
      <c r="O210" s="446"/>
      <c r="P210" s="446"/>
      <c r="Q210" s="446"/>
      <c r="R210" s="446"/>
      <c r="S210" s="446"/>
      <c r="T210" s="446"/>
      <c r="U210" s="446"/>
      <c r="V210" s="446"/>
      <c r="W210" s="446"/>
      <c r="X210" s="446"/>
      <c r="Y210" s="446"/>
      <c r="Z210" s="446"/>
    </row>
    <row r="211" spans="2:26" ht="14.25" customHeight="1">
      <c r="B211" s="211"/>
      <c r="D211" s="177"/>
      <c r="H211" s="189"/>
      <c r="I211" s="446"/>
      <c r="J211" s="446"/>
      <c r="K211" s="446"/>
      <c r="L211" s="446"/>
      <c r="M211" s="446"/>
      <c r="N211" s="446"/>
      <c r="O211" s="446"/>
      <c r="P211" s="446"/>
      <c r="Q211" s="446"/>
      <c r="R211" s="446"/>
      <c r="S211" s="446"/>
      <c r="T211" s="446"/>
      <c r="U211" s="446"/>
      <c r="V211" s="446"/>
      <c r="W211" s="446"/>
      <c r="X211" s="446"/>
      <c r="Y211" s="446"/>
      <c r="Z211" s="446"/>
    </row>
    <row r="212" spans="2:26" ht="14.25" customHeight="1">
      <c r="B212" s="211"/>
      <c r="D212" s="177"/>
      <c r="H212" s="189"/>
      <c r="I212" s="446"/>
      <c r="J212" s="446"/>
      <c r="K212" s="446"/>
      <c r="L212" s="446"/>
      <c r="M212" s="446"/>
      <c r="N212" s="446"/>
      <c r="O212" s="446"/>
      <c r="P212" s="446"/>
      <c r="Q212" s="446"/>
      <c r="R212" s="446"/>
      <c r="S212" s="446"/>
      <c r="T212" s="446"/>
      <c r="U212" s="446"/>
      <c r="V212" s="446"/>
      <c r="W212" s="446"/>
      <c r="X212" s="446"/>
      <c r="Y212" s="446"/>
      <c r="Z212" s="446"/>
    </row>
    <row r="213" spans="2:26" ht="14.25" customHeight="1">
      <c r="B213" s="211"/>
      <c r="D213" s="177"/>
      <c r="H213" s="189"/>
      <c r="I213" s="446"/>
      <c r="J213" s="446"/>
      <c r="K213" s="446"/>
      <c r="L213" s="446"/>
      <c r="M213" s="446"/>
      <c r="N213" s="446"/>
      <c r="O213" s="446"/>
      <c r="P213" s="446"/>
      <c r="Q213" s="446"/>
      <c r="R213" s="446"/>
      <c r="S213" s="446"/>
      <c r="T213" s="446"/>
      <c r="U213" s="446"/>
      <c r="V213" s="446"/>
      <c r="W213" s="446"/>
      <c r="X213" s="446"/>
      <c r="Y213" s="446"/>
      <c r="Z213" s="446"/>
    </row>
    <row r="214" spans="2:26" ht="14.25" customHeight="1">
      <c r="B214" s="211"/>
      <c r="D214" s="177"/>
      <c r="H214" s="189"/>
      <c r="I214" s="446"/>
      <c r="J214" s="446"/>
      <c r="K214" s="446"/>
      <c r="L214" s="446"/>
      <c r="M214" s="446"/>
      <c r="N214" s="446"/>
      <c r="O214" s="446"/>
      <c r="P214" s="446"/>
      <c r="Q214" s="446"/>
      <c r="R214" s="446"/>
      <c r="S214" s="446"/>
      <c r="T214" s="446"/>
      <c r="U214" s="446"/>
      <c r="V214" s="446"/>
      <c r="W214" s="446"/>
      <c r="X214" s="446"/>
      <c r="Y214" s="446"/>
      <c r="Z214" s="446"/>
    </row>
    <row r="215" spans="2:26" ht="14.25" customHeight="1">
      <c r="B215" s="211"/>
      <c r="D215" s="177"/>
      <c r="H215" s="189"/>
      <c r="I215" s="446"/>
      <c r="J215" s="446"/>
      <c r="K215" s="446"/>
      <c r="L215" s="446"/>
      <c r="M215" s="446"/>
      <c r="N215" s="446"/>
      <c r="O215" s="446"/>
      <c r="P215" s="446"/>
      <c r="Q215" s="446"/>
      <c r="R215" s="446"/>
      <c r="S215" s="446"/>
      <c r="T215" s="446"/>
      <c r="U215" s="446"/>
      <c r="V215" s="446"/>
      <c r="W215" s="446"/>
      <c r="X215" s="446"/>
      <c r="Y215" s="446"/>
      <c r="Z215" s="446"/>
    </row>
    <row r="216" spans="2:26" ht="14.25" customHeight="1">
      <c r="B216" s="211"/>
      <c r="D216" s="177"/>
      <c r="H216" s="189"/>
      <c r="I216" s="446"/>
      <c r="J216" s="446"/>
      <c r="K216" s="446"/>
      <c r="L216" s="446"/>
      <c r="M216" s="446"/>
      <c r="N216" s="446"/>
      <c r="O216" s="446"/>
      <c r="P216" s="446"/>
      <c r="Q216" s="446"/>
      <c r="R216" s="446"/>
      <c r="S216" s="446"/>
      <c r="T216" s="446"/>
      <c r="U216" s="446"/>
      <c r="V216" s="446"/>
      <c r="W216" s="446"/>
      <c r="X216" s="446"/>
      <c r="Y216" s="446"/>
      <c r="Z216" s="446"/>
    </row>
    <row r="217" spans="2:26" ht="14.25" customHeight="1">
      <c r="B217" s="211"/>
      <c r="D217" s="177"/>
      <c r="H217" s="189"/>
      <c r="I217" s="446"/>
      <c r="J217" s="446"/>
      <c r="K217" s="446"/>
      <c r="L217" s="446"/>
      <c r="M217" s="446"/>
      <c r="N217" s="446"/>
      <c r="O217" s="446"/>
      <c r="P217" s="446"/>
      <c r="Q217" s="446"/>
      <c r="R217" s="446"/>
      <c r="S217" s="446"/>
      <c r="T217" s="446"/>
      <c r="U217" s="446"/>
      <c r="V217" s="446"/>
      <c r="W217" s="446"/>
      <c r="X217" s="446"/>
      <c r="Y217" s="446"/>
      <c r="Z217" s="446"/>
    </row>
    <row r="218" spans="2:26" ht="14.25" customHeight="1">
      <c r="B218" s="211"/>
      <c r="D218" s="177"/>
      <c r="H218" s="189"/>
      <c r="I218" s="446"/>
      <c r="J218" s="446"/>
      <c r="K218" s="446"/>
      <c r="L218" s="446"/>
      <c r="M218" s="446"/>
      <c r="N218" s="446"/>
      <c r="O218" s="446"/>
      <c r="P218" s="446"/>
      <c r="Q218" s="446"/>
      <c r="R218" s="446"/>
      <c r="S218" s="446"/>
      <c r="T218" s="446"/>
      <c r="U218" s="446"/>
      <c r="V218" s="446"/>
      <c r="W218" s="446"/>
      <c r="X218" s="446"/>
      <c r="Y218" s="446"/>
      <c r="Z218" s="446"/>
    </row>
    <row r="219" spans="2:26" ht="14.25" customHeight="1">
      <c r="B219" s="211"/>
      <c r="D219" s="177"/>
      <c r="H219" s="189"/>
      <c r="I219" s="446"/>
      <c r="J219" s="446"/>
      <c r="K219" s="446"/>
      <c r="L219" s="446"/>
      <c r="M219" s="446"/>
      <c r="N219" s="446"/>
      <c r="O219" s="446"/>
      <c r="P219" s="446"/>
      <c r="Q219" s="446"/>
      <c r="R219" s="446"/>
      <c r="S219" s="446"/>
      <c r="T219" s="446"/>
      <c r="U219" s="446"/>
      <c r="V219" s="446"/>
      <c r="W219" s="446"/>
      <c r="X219" s="446"/>
      <c r="Y219" s="446"/>
      <c r="Z219" s="446"/>
    </row>
    <row r="220" spans="2:26" ht="14.25" customHeight="1">
      <c r="B220" s="211"/>
      <c r="D220" s="177"/>
      <c r="H220" s="189"/>
      <c r="I220" s="446"/>
      <c r="J220" s="446"/>
      <c r="K220" s="446"/>
      <c r="L220" s="446"/>
      <c r="M220" s="446"/>
      <c r="N220" s="446"/>
      <c r="O220" s="446"/>
      <c r="P220" s="446"/>
      <c r="Q220" s="446"/>
      <c r="R220" s="446"/>
      <c r="S220" s="446"/>
      <c r="T220" s="446"/>
      <c r="U220" s="446"/>
      <c r="V220" s="446"/>
      <c r="W220" s="446"/>
      <c r="X220" s="446"/>
      <c r="Y220" s="446"/>
      <c r="Z220" s="446"/>
    </row>
    <row r="221" spans="2:26" ht="14.25" customHeight="1">
      <c r="B221" s="211"/>
      <c r="D221" s="177"/>
      <c r="H221" s="189"/>
      <c r="I221" s="446"/>
      <c r="J221" s="446"/>
      <c r="K221" s="446"/>
      <c r="L221" s="446"/>
      <c r="M221" s="446"/>
      <c r="N221" s="446"/>
      <c r="O221" s="446"/>
      <c r="P221" s="446"/>
      <c r="Q221" s="446"/>
      <c r="R221" s="446"/>
      <c r="S221" s="446"/>
      <c r="T221" s="446"/>
      <c r="U221" s="446"/>
      <c r="V221" s="446"/>
      <c r="W221" s="446"/>
      <c r="X221" s="446"/>
      <c r="Y221" s="446"/>
      <c r="Z221" s="446"/>
    </row>
    <row r="222" spans="2:26" ht="14.25" customHeight="1">
      <c r="B222" s="211"/>
      <c r="D222" s="177"/>
      <c r="H222" s="189"/>
      <c r="I222" s="446"/>
      <c r="J222" s="446"/>
      <c r="K222" s="446"/>
      <c r="L222" s="446"/>
      <c r="M222" s="446"/>
      <c r="N222" s="446"/>
      <c r="O222" s="446"/>
      <c r="P222" s="446"/>
      <c r="Q222" s="446"/>
      <c r="R222" s="446"/>
      <c r="S222" s="446"/>
      <c r="T222" s="446"/>
      <c r="U222" s="446"/>
      <c r="V222" s="446"/>
      <c r="W222" s="446"/>
      <c r="X222" s="446"/>
      <c r="Y222" s="446"/>
      <c r="Z222" s="446"/>
    </row>
    <row r="223" spans="2:26" ht="14.25" customHeight="1">
      <c r="B223" s="211"/>
      <c r="D223" s="177"/>
      <c r="H223" s="189"/>
      <c r="I223" s="446"/>
      <c r="J223" s="446"/>
      <c r="K223" s="446"/>
      <c r="L223" s="446"/>
      <c r="M223" s="446"/>
      <c r="N223" s="446"/>
      <c r="O223" s="446"/>
      <c r="P223" s="446"/>
      <c r="Q223" s="446"/>
      <c r="R223" s="446"/>
      <c r="S223" s="446"/>
      <c r="T223" s="446"/>
      <c r="U223" s="446"/>
      <c r="V223" s="446"/>
      <c r="W223" s="446"/>
      <c r="X223" s="446"/>
      <c r="Y223" s="446"/>
      <c r="Z223" s="446"/>
    </row>
    <row r="224" spans="2:26" ht="14.25" customHeight="1">
      <c r="B224" s="211"/>
      <c r="D224" s="177"/>
      <c r="H224" s="189"/>
      <c r="I224" s="446"/>
      <c r="J224" s="446"/>
      <c r="K224" s="446"/>
      <c r="L224" s="446"/>
      <c r="M224" s="446"/>
      <c r="N224" s="446"/>
      <c r="O224" s="446"/>
      <c r="P224" s="446"/>
      <c r="Q224" s="446"/>
      <c r="R224" s="446"/>
      <c r="S224" s="446"/>
      <c r="T224" s="446"/>
      <c r="U224" s="446"/>
      <c r="V224" s="446"/>
      <c r="W224" s="446"/>
      <c r="X224" s="446"/>
      <c r="Y224" s="446"/>
      <c r="Z224" s="446"/>
    </row>
    <row r="225" spans="2:26" ht="14.25" customHeight="1">
      <c r="B225" s="211"/>
      <c r="D225" s="177"/>
      <c r="H225" s="189"/>
      <c r="I225" s="446"/>
      <c r="J225" s="446"/>
      <c r="K225" s="446"/>
      <c r="L225" s="446"/>
      <c r="M225" s="446"/>
      <c r="N225" s="446"/>
      <c r="O225" s="446"/>
      <c r="P225" s="446"/>
      <c r="Q225" s="446"/>
      <c r="R225" s="446"/>
      <c r="S225" s="446"/>
      <c r="T225" s="446"/>
      <c r="U225" s="446"/>
      <c r="V225" s="446"/>
      <c r="W225" s="446"/>
      <c r="X225" s="446"/>
      <c r="Y225" s="446"/>
      <c r="Z225" s="446"/>
    </row>
    <row r="226" spans="2:26" ht="14.25" customHeight="1">
      <c r="B226" s="211"/>
      <c r="D226" s="177"/>
      <c r="H226" s="189"/>
      <c r="I226" s="446"/>
      <c r="J226" s="446"/>
      <c r="K226" s="446"/>
      <c r="L226" s="446"/>
      <c r="M226" s="446"/>
      <c r="N226" s="446"/>
      <c r="O226" s="446"/>
      <c r="P226" s="446"/>
      <c r="Q226" s="446"/>
      <c r="R226" s="446"/>
      <c r="S226" s="446"/>
      <c r="T226" s="446"/>
      <c r="U226" s="446"/>
      <c r="V226" s="446"/>
      <c r="W226" s="446"/>
      <c r="X226" s="446"/>
      <c r="Y226" s="446"/>
      <c r="Z226" s="446"/>
    </row>
    <row r="227" spans="2:26" ht="14.25" customHeight="1">
      <c r="B227" s="211"/>
      <c r="D227" s="177"/>
      <c r="H227" s="189"/>
      <c r="I227" s="446"/>
      <c r="J227" s="446"/>
      <c r="K227" s="446"/>
      <c r="L227" s="446"/>
      <c r="M227" s="446"/>
      <c r="N227" s="446"/>
      <c r="O227" s="446"/>
      <c r="P227" s="446"/>
      <c r="Q227" s="446"/>
      <c r="R227" s="446"/>
      <c r="S227" s="446"/>
      <c r="T227" s="446"/>
      <c r="U227" s="446"/>
      <c r="V227" s="446"/>
      <c r="W227" s="446"/>
      <c r="X227" s="446"/>
      <c r="Y227" s="446"/>
      <c r="Z227" s="446"/>
    </row>
    <row r="228" spans="2:26" ht="14.25" customHeight="1">
      <c r="B228" s="211"/>
      <c r="D228" s="177"/>
      <c r="H228" s="189"/>
      <c r="I228" s="446"/>
      <c r="J228" s="446"/>
      <c r="K228" s="446"/>
      <c r="L228" s="446"/>
      <c r="M228" s="446"/>
      <c r="N228" s="446"/>
      <c r="O228" s="446"/>
      <c r="P228" s="446"/>
      <c r="Q228" s="446"/>
      <c r="R228" s="446"/>
      <c r="S228" s="446"/>
      <c r="T228" s="446"/>
      <c r="U228" s="446"/>
      <c r="V228" s="446"/>
      <c r="W228" s="446"/>
      <c r="X228" s="446"/>
      <c r="Y228" s="446"/>
      <c r="Z228" s="446"/>
    </row>
    <row r="229" spans="2:26" ht="14.25" customHeight="1">
      <c r="B229" s="211"/>
      <c r="D229" s="177"/>
      <c r="H229" s="189"/>
      <c r="I229" s="446"/>
      <c r="J229" s="446"/>
      <c r="K229" s="446"/>
      <c r="L229" s="446"/>
      <c r="M229" s="446"/>
      <c r="N229" s="446"/>
      <c r="O229" s="446"/>
      <c r="P229" s="446"/>
      <c r="Q229" s="446"/>
      <c r="R229" s="446"/>
      <c r="S229" s="446"/>
      <c r="T229" s="446"/>
      <c r="U229" s="446"/>
      <c r="V229" s="446"/>
      <c r="W229" s="446"/>
      <c r="X229" s="446"/>
      <c r="Y229" s="446"/>
      <c r="Z229" s="446"/>
    </row>
    <row r="230" spans="2:26" ht="14.25" customHeight="1">
      <c r="B230" s="211"/>
      <c r="D230" s="177"/>
      <c r="H230" s="189"/>
      <c r="I230" s="446"/>
      <c r="J230" s="446"/>
      <c r="K230" s="446"/>
      <c r="L230" s="446"/>
      <c r="M230" s="446"/>
      <c r="N230" s="446"/>
      <c r="O230" s="446"/>
      <c r="P230" s="446"/>
      <c r="Q230" s="446"/>
      <c r="R230" s="446"/>
      <c r="S230" s="446"/>
      <c r="T230" s="446"/>
      <c r="U230" s="446"/>
      <c r="V230" s="446"/>
      <c r="W230" s="446"/>
      <c r="X230" s="446"/>
      <c r="Y230" s="446"/>
      <c r="Z230" s="446"/>
    </row>
    <row r="231" spans="2:26" ht="14.25" customHeight="1">
      <c r="B231" s="211"/>
      <c r="D231" s="177"/>
      <c r="H231" s="189"/>
      <c r="I231" s="446"/>
      <c r="J231" s="446"/>
      <c r="K231" s="446"/>
      <c r="L231" s="446"/>
      <c r="M231" s="446"/>
      <c r="N231" s="446"/>
      <c r="O231" s="446"/>
      <c r="P231" s="446"/>
      <c r="Q231" s="446"/>
      <c r="R231" s="446"/>
      <c r="S231" s="446"/>
      <c r="T231" s="446"/>
      <c r="U231" s="446"/>
      <c r="V231" s="446"/>
      <c r="W231" s="446"/>
      <c r="X231" s="446"/>
      <c r="Y231" s="446"/>
      <c r="Z231" s="446"/>
    </row>
    <row r="232" spans="2:26" ht="14.25" customHeight="1">
      <c r="B232" s="211"/>
      <c r="D232" s="177"/>
      <c r="H232" s="189"/>
      <c r="I232" s="446"/>
      <c r="J232" s="446"/>
      <c r="K232" s="446"/>
      <c r="L232" s="446"/>
      <c r="M232" s="446"/>
      <c r="N232" s="446"/>
      <c r="O232" s="446"/>
      <c r="P232" s="446"/>
      <c r="Q232" s="446"/>
      <c r="R232" s="446"/>
      <c r="S232" s="446"/>
      <c r="T232" s="446"/>
      <c r="U232" s="446"/>
      <c r="V232" s="446"/>
      <c r="W232" s="446"/>
      <c r="X232" s="446"/>
      <c r="Y232" s="446"/>
      <c r="Z232" s="446"/>
    </row>
    <row r="233" spans="2:26" ht="14.25" customHeight="1">
      <c r="B233" s="211"/>
      <c r="D233" s="177"/>
      <c r="H233" s="189"/>
      <c r="I233" s="446"/>
      <c r="J233" s="446"/>
      <c r="K233" s="446"/>
      <c r="L233" s="446"/>
      <c r="M233" s="446"/>
      <c r="N233" s="446"/>
      <c r="O233" s="446"/>
      <c r="P233" s="446"/>
      <c r="Q233" s="446"/>
      <c r="R233" s="446"/>
      <c r="S233" s="446"/>
      <c r="T233" s="446"/>
      <c r="U233" s="446"/>
      <c r="V233" s="446"/>
      <c r="W233" s="446"/>
      <c r="X233" s="446"/>
      <c r="Y233" s="446"/>
      <c r="Z233" s="446"/>
    </row>
    <row r="234" spans="2:26" ht="14.25" customHeight="1">
      <c r="B234" s="211"/>
      <c r="D234" s="177"/>
      <c r="H234" s="189"/>
      <c r="I234" s="446"/>
      <c r="J234" s="446"/>
      <c r="K234" s="446"/>
      <c r="L234" s="446"/>
      <c r="M234" s="446"/>
      <c r="N234" s="446"/>
      <c r="O234" s="446"/>
      <c r="P234" s="446"/>
      <c r="Q234" s="446"/>
      <c r="R234" s="446"/>
      <c r="S234" s="446"/>
      <c r="T234" s="446"/>
      <c r="U234" s="446"/>
      <c r="V234" s="446"/>
      <c r="W234" s="446"/>
      <c r="X234" s="446"/>
      <c r="Y234" s="446"/>
      <c r="Z234" s="446"/>
    </row>
    <row r="235" spans="2:26" ht="14.25" customHeight="1">
      <c r="B235" s="211"/>
      <c r="D235" s="177"/>
      <c r="H235" s="189"/>
      <c r="I235" s="446"/>
      <c r="J235" s="446"/>
      <c r="K235" s="446"/>
      <c r="L235" s="446"/>
      <c r="M235" s="446"/>
      <c r="N235" s="446"/>
      <c r="O235" s="446"/>
      <c r="P235" s="446"/>
      <c r="Q235" s="446"/>
      <c r="R235" s="446"/>
      <c r="S235" s="446"/>
      <c r="T235" s="446"/>
      <c r="U235" s="446"/>
      <c r="V235" s="446"/>
      <c r="W235" s="446"/>
      <c r="X235" s="446"/>
      <c r="Y235" s="446"/>
      <c r="Z235" s="446"/>
    </row>
    <row r="236" spans="2:26" ht="14.25" customHeight="1">
      <c r="B236" s="211"/>
      <c r="D236" s="177"/>
      <c r="H236" s="189"/>
      <c r="I236" s="446"/>
      <c r="J236" s="446"/>
      <c r="K236" s="446"/>
      <c r="L236" s="446"/>
      <c r="M236" s="446"/>
      <c r="N236" s="446"/>
      <c r="O236" s="446"/>
      <c r="P236" s="446"/>
      <c r="Q236" s="446"/>
      <c r="R236" s="446"/>
      <c r="S236" s="446"/>
      <c r="T236" s="446"/>
      <c r="U236" s="446"/>
      <c r="V236" s="446"/>
      <c r="W236" s="446"/>
      <c r="X236" s="446"/>
      <c r="Y236" s="446"/>
      <c r="Z236" s="446"/>
    </row>
    <row r="237" spans="2:26" ht="14.25" customHeight="1">
      <c r="B237" s="211"/>
      <c r="D237" s="177"/>
      <c r="H237" s="189"/>
      <c r="I237" s="446"/>
      <c r="J237" s="446"/>
      <c r="K237" s="446"/>
      <c r="L237" s="446"/>
      <c r="M237" s="446"/>
      <c r="N237" s="446"/>
      <c r="O237" s="446"/>
      <c r="P237" s="446"/>
      <c r="Q237" s="446"/>
      <c r="R237" s="446"/>
      <c r="S237" s="446"/>
      <c r="T237" s="446"/>
      <c r="U237" s="446"/>
      <c r="V237" s="446"/>
      <c r="W237" s="446"/>
      <c r="X237" s="446"/>
      <c r="Y237" s="446"/>
      <c r="Z237" s="446"/>
    </row>
    <row r="238" spans="2:26" ht="14.25" customHeight="1">
      <c r="B238" s="211"/>
      <c r="D238" s="177"/>
      <c r="H238" s="189"/>
      <c r="I238" s="446"/>
      <c r="J238" s="446"/>
      <c r="K238" s="446"/>
      <c r="L238" s="446"/>
      <c r="M238" s="446"/>
      <c r="N238" s="446"/>
      <c r="O238" s="446"/>
      <c r="P238" s="446"/>
      <c r="Q238" s="446"/>
      <c r="R238" s="446"/>
      <c r="S238" s="446"/>
      <c r="T238" s="446"/>
      <c r="U238" s="446"/>
      <c r="V238" s="446"/>
      <c r="W238" s="446"/>
      <c r="X238" s="446"/>
      <c r="Y238" s="446"/>
      <c r="Z238" s="446"/>
    </row>
    <row r="239" spans="2:26" ht="14.25" customHeight="1">
      <c r="B239" s="211"/>
      <c r="D239" s="177"/>
      <c r="H239" s="189"/>
      <c r="I239" s="446"/>
      <c r="J239" s="446"/>
      <c r="K239" s="446"/>
      <c r="L239" s="446"/>
      <c r="M239" s="446"/>
      <c r="N239" s="446"/>
      <c r="O239" s="446"/>
      <c r="P239" s="446"/>
      <c r="Q239" s="446"/>
      <c r="R239" s="446"/>
      <c r="S239" s="446"/>
      <c r="T239" s="446"/>
      <c r="U239" s="446"/>
      <c r="V239" s="446"/>
      <c r="W239" s="446"/>
      <c r="X239" s="446"/>
      <c r="Y239" s="446"/>
      <c r="Z239" s="446"/>
    </row>
    <row r="240" spans="2:26" ht="14.25" customHeight="1">
      <c r="B240" s="211"/>
      <c r="D240" s="177"/>
      <c r="H240" s="189"/>
      <c r="I240" s="446"/>
      <c r="J240" s="446"/>
      <c r="K240" s="446"/>
      <c r="L240" s="446"/>
      <c r="M240" s="446"/>
      <c r="N240" s="446"/>
      <c r="O240" s="446"/>
      <c r="P240" s="446"/>
      <c r="Q240" s="446"/>
      <c r="R240" s="446"/>
      <c r="S240" s="446"/>
      <c r="T240" s="446"/>
      <c r="U240" s="446"/>
      <c r="V240" s="446"/>
      <c r="W240" s="446"/>
      <c r="X240" s="446"/>
      <c r="Y240" s="446"/>
      <c r="Z240" s="446"/>
    </row>
    <row r="241" spans="2:26" ht="14.25" customHeight="1">
      <c r="B241" s="211"/>
      <c r="D241" s="177"/>
      <c r="H241" s="189"/>
      <c r="I241" s="446"/>
      <c r="J241" s="446"/>
      <c r="K241" s="446"/>
      <c r="L241" s="446"/>
      <c r="M241" s="446"/>
      <c r="N241" s="446"/>
      <c r="O241" s="446"/>
      <c r="P241" s="446"/>
      <c r="Q241" s="446"/>
      <c r="R241" s="446"/>
      <c r="S241" s="446"/>
      <c r="T241" s="446"/>
      <c r="U241" s="446"/>
      <c r="V241" s="446"/>
      <c r="W241" s="446"/>
      <c r="X241" s="446"/>
      <c r="Y241" s="446"/>
      <c r="Z241" s="446"/>
    </row>
    <row r="242" spans="2:26" ht="14.25" customHeight="1">
      <c r="B242" s="211"/>
      <c r="D242" s="177"/>
      <c r="H242" s="189"/>
      <c r="I242" s="446"/>
      <c r="J242" s="446"/>
      <c r="K242" s="446"/>
      <c r="L242" s="446"/>
      <c r="M242" s="446"/>
      <c r="N242" s="446"/>
      <c r="O242" s="446"/>
      <c r="P242" s="446"/>
      <c r="Q242" s="446"/>
      <c r="R242" s="446"/>
      <c r="S242" s="446"/>
      <c r="T242" s="446"/>
      <c r="U242" s="446"/>
      <c r="V242" s="446"/>
      <c r="W242" s="446"/>
      <c r="X242" s="446"/>
      <c r="Y242" s="446"/>
      <c r="Z242" s="446"/>
    </row>
    <row r="243" spans="2:26" ht="14.25" customHeight="1">
      <c r="B243" s="211"/>
      <c r="D243" s="177"/>
      <c r="H243" s="189"/>
      <c r="I243" s="446"/>
      <c r="J243" s="446"/>
      <c r="K243" s="446"/>
      <c r="L243" s="446"/>
      <c r="M243" s="446"/>
      <c r="N243" s="446"/>
      <c r="O243" s="446"/>
      <c r="P243" s="446"/>
      <c r="Q243" s="446"/>
      <c r="R243" s="446"/>
      <c r="S243" s="446"/>
      <c r="T243" s="446"/>
      <c r="U243" s="446"/>
      <c r="V243" s="446"/>
      <c r="W243" s="446"/>
      <c r="X243" s="446"/>
      <c r="Y243" s="446"/>
      <c r="Z243" s="446"/>
    </row>
    <row r="244" spans="2:26" ht="14.25" customHeight="1">
      <c r="B244" s="211"/>
      <c r="D244" s="177"/>
      <c r="H244" s="189"/>
      <c r="I244" s="446"/>
      <c r="J244" s="446"/>
      <c r="K244" s="446"/>
      <c r="L244" s="446"/>
      <c r="M244" s="446"/>
      <c r="N244" s="446"/>
      <c r="O244" s="446"/>
      <c r="P244" s="446"/>
      <c r="Q244" s="446"/>
      <c r="R244" s="446"/>
      <c r="S244" s="446"/>
      <c r="T244" s="446"/>
      <c r="U244" s="446"/>
      <c r="V244" s="446"/>
      <c r="W244" s="446"/>
      <c r="X244" s="446"/>
      <c r="Y244" s="446"/>
      <c r="Z244" s="446"/>
    </row>
    <row r="245" spans="2:26" ht="14.25" customHeight="1">
      <c r="B245" s="211"/>
      <c r="D245" s="177"/>
      <c r="H245" s="189"/>
      <c r="I245" s="446"/>
      <c r="J245" s="446"/>
      <c r="K245" s="446"/>
      <c r="L245" s="446"/>
      <c r="M245" s="446"/>
      <c r="N245" s="446"/>
      <c r="O245" s="446"/>
      <c r="P245" s="446"/>
      <c r="Q245" s="446"/>
      <c r="R245" s="446"/>
      <c r="S245" s="446"/>
      <c r="T245" s="446"/>
      <c r="U245" s="446"/>
      <c r="V245" s="446"/>
      <c r="W245" s="446"/>
      <c r="X245" s="446"/>
      <c r="Y245" s="446"/>
      <c r="Z245" s="446"/>
    </row>
    <row r="246" spans="2:26" ht="14.25" customHeight="1">
      <c r="B246" s="211"/>
      <c r="D246" s="177"/>
      <c r="H246" s="189"/>
      <c r="I246" s="446"/>
      <c r="J246" s="446"/>
      <c r="K246" s="446"/>
      <c r="L246" s="446"/>
      <c r="M246" s="446"/>
      <c r="N246" s="446"/>
      <c r="O246" s="446"/>
      <c r="P246" s="446"/>
      <c r="Q246" s="446"/>
      <c r="R246" s="446"/>
      <c r="S246" s="446"/>
      <c r="T246" s="446"/>
      <c r="U246" s="446"/>
      <c r="V246" s="446"/>
      <c r="W246" s="446"/>
      <c r="X246" s="446"/>
      <c r="Y246" s="446"/>
      <c r="Z246" s="446"/>
    </row>
    <row r="247" spans="2:26" ht="14.25" customHeight="1">
      <c r="B247" s="211"/>
      <c r="D247" s="177"/>
      <c r="H247" s="189"/>
      <c r="I247" s="446"/>
      <c r="J247" s="446"/>
      <c r="K247" s="446"/>
      <c r="L247" s="446"/>
      <c r="M247" s="446"/>
      <c r="N247" s="446"/>
      <c r="O247" s="446"/>
      <c r="P247" s="446"/>
      <c r="Q247" s="446"/>
      <c r="R247" s="446"/>
      <c r="S247" s="446"/>
      <c r="T247" s="446"/>
      <c r="U247" s="446"/>
      <c r="V247" s="446"/>
      <c r="W247" s="446"/>
      <c r="X247" s="446"/>
      <c r="Y247" s="446"/>
      <c r="Z247" s="446"/>
    </row>
    <row r="248" spans="2:26" ht="14.25" customHeight="1">
      <c r="B248" s="211"/>
      <c r="D248" s="177"/>
      <c r="H248" s="189"/>
      <c r="I248" s="446"/>
      <c r="J248" s="446"/>
      <c r="K248" s="446"/>
      <c r="L248" s="446"/>
      <c r="M248" s="446"/>
      <c r="N248" s="446"/>
      <c r="O248" s="446"/>
      <c r="P248" s="446"/>
      <c r="Q248" s="446"/>
      <c r="R248" s="446"/>
      <c r="S248" s="446"/>
      <c r="T248" s="446"/>
      <c r="U248" s="446"/>
      <c r="V248" s="446"/>
      <c r="W248" s="446"/>
      <c r="X248" s="446"/>
      <c r="Y248" s="446"/>
      <c r="Z248" s="446"/>
    </row>
    <row r="249" spans="2:26" ht="14.25" customHeight="1">
      <c r="B249" s="211"/>
      <c r="D249" s="177"/>
      <c r="H249" s="189"/>
      <c r="I249" s="446"/>
      <c r="J249" s="446"/>
      <c r="K249" s="446"/>
      <c r="L249" s="446"/>
      <c r="M249" s="446"/>
      <c r="N249" s="446"/>
      <c r="O249" s="446"/>
      <c r="P249" s="446"/>
      <c r="Q249" s="446"/>
      <c r="R249" s="446"/>
      <c r="S249" s="446"/>
      <c r="T249" s="446"/>
      <c r="U249" s="446"/>
      <c r="V249" s="446"/>
      <c r="W249" s="446"/>
      <c r="X249" s="446"/>
      <c r="Y249" s="446"/>
      <c r="Z249" s="446"/>
    </row>
    <row r="250" spans="2:26" ht="14.25" customHeight="1">
      <c r="B250" s="211"/>
      <c r="D250" s="177"/>
      <c r="H250" s="189"/>
      <c r="I250" s="446"/>
      <c r="J250" s="446"/>
      <c r="K250" s="446"/>
      <c r="L250" s="446"/>
      <c r="M250" s="446"/>
      <c r="N250" s="446"/>
      <c r="O250" s="446"/>
      <c r="P250" s="446"/>
      <c r="Q250" s="446"/>
      <c r="R250" s="446"/>
      <c r="S250" s="446"/>
      <c r="T250" s="446"/>
      <c r="U250" s="446"/>
      <c r="V250" s="446"/>
      <c r="W250" s="446"/>
      <c r="X250" s="446"/>
      <c r="Y250" s="446"/>
      <c r="Z250" s="446"/>
    </row>
    <row r="251" spans="2:26" ht="14.25" customHeight="1">
      <c r="B251" s="211"/>
      <c r="D251" s="177"/>
      <c r="H251" s="189"/>
      <c r="I251" s="446"/>
      <c r="J251" s="446"/>
      <c r="K251" s="446"/>
      <c r="L251" s="446"/>
      <c r="M251" s="446"/>
      <c r="N251" s="446"/>
      <c r="O251" s="446"/>
      <c r="P251" s="446"/>
      <c r="Q251" s="446"/>
      <c r="R251" s="446"/>
      <c r="S251" s="446"/>
      <c r="T251" s="446"/>
      <c r="U251" s="446"/>
      <c r="V251" s="446"/>
      <c r="W251" s="446"/>
      <c r="X251" s="446"/>
      <c r="Y251" s="446"/>
      <c r="Z251" s="446"/>
    </row>
    <row r="252" spans="2:26" ht="14.25" customHeight="1">
      <c r="B252" s="211"/>
      <c r="D252" s="177"/>
      <c r="H252" s="189"/>
      <c r="I252" s="446"/>
      <c r="J252" s="446"/>
      <c r="K252" s="446"/>
      <c r="L252" s="446"/>
      <c r="M252" s="446"/>
      <c r="N252" s="446"/>
      <c r="O252" s="446"/>
      <c r="P252" s="446"/>
      <c r="Q252" s="446"/>
      <c r="R252" s="446"/>
      <c r="S252" s="446"/>
      <c r="T252" s="446"/>
      <c r="U252" s="446"/>
      <c r="V252" s="446"/>
      <c r="W252" s="446"/>
      <c r="X252" s="446"/>
      <c r="Y252" s="446"/>
      <c r="Z252" s="446"/>
    </row>
    <row r="253" spans="2:26" ht="14.25" customHeight="1">
      <c r="B253" s="211"/>
      <c r="D253" s="177"/>
      <c r="H253" s="189"/>
      <c r="I253" s="446"/>
      <c r="J253" s="446"/>
      <c r="K253" s="446"/>
      <c r="L253" s="446"/>
      <c r="M253" s="446"/>
      <c r="N253" s="446"/>
      <c r="O253" s="446"/>
      <c r="P253" s="446"/>
      <c r="Q253" s="446"/>
      <c r="R253" s="446"/>
      <c r="S253" s="446"/>
      <c r="T253" s="446"/>
      <c r="U253" s="446"/>
      <c r="V253" s="446"/>
      <c r="W253" s="446"/>
      <c r="X253" s="446"/>
      <c r="Y253" s="446"/>
      <c r="Z253" s="446"/>
    </row>
    <row r="254" spans="2:26" ht="14.25" customHeight="1">
      <c r="B254" s="211"/>
      <c r="D254" s="177"/>
      <c r="H254" s="189"/>
      <c r="I254" s="446"/>
      <c r="J254" s="446"/>
      <c r="K254" s="446"/>
      <c r="L254" s="446"/>
      <c r="M254" s="446"/>
      <c r="N254" s="446"/>
      <c r="O254" s="446"/>
      <c r="P254" s="446"/>
      <c r="Q254" s="446"/>
      <c r="R254" s="446"/>
      <c r="S254" s="446"/>
      <c r="T254" s="446"/>
      <c r="U254" s="446"/>
      <c r="V254" s="446"/>
      <c r="W254" s="446"/>
      <c r="X254" s="446"/>
      <c r="Y254" s="446"/>
      <c r="Z254" s="446"/>
    </row>
    <row r="255" spans="2:26" ht="14.25" customHeight="1">
      <c r="B255" s="211"/>
      <c r="D255" s="177"/>
      <c r="H255" s="189"/>
      <c r="I255" s="446"/>
      <c r="J255" s="446"/>
      <c r="K255" s="446"/>
      <c r="L255" s="446"/>
      <c r="M255" s="446"/>
      <c r="N255" s="446"/>
      <c r="O255" s="446"/>
      <c r="P255" s="446"/>
      <c r="Q255" s="446"/>
      <c r="R255" s="446"/>
      <c r="S255" s="446"/>
      <c r="T255" s="446"/>
      <c r="U255" s="446"/>
      <c r="V255" s="446"/>
      <c r="W255" s="446"/>
      <c r="X255" s="446"/>
      <c r="Y255" s="446"/>
      <c r="Z255" s="446"/>
    </row>
    <row r="256" spans="2:26" ht="14.25" customHeight="1">
      <c r="B256" s="211"/>
      <c r="D256" s="177"/>
      <c r="H256" s="189"/>
      <c r="I256" s="446"/>
      <c r="J256" s="446"/>
      <c r="K256" s="446"/>
      <c r="L256" s="446"/>
      <c r="M256" s="446"/>
      <c r="N256" s="446"/>
      <c r="O256" s="446"/>
      <c r="P256" s="446"/>
      <c r="Q256" s="446"/>
      <c r="R256" s="446"/>
      <c r="S256" s="446"/>
      <c r="T256" s="446"/>
      <c r="U256" s="446"/>
      <c r="V256" s="446"/>
      <c r="W256" s="446"/>
      <c r="X256" s="446"/>
      <c r="Y256" s="446"/>
      <c r="Z256" s="446"/>
    </row>
    <row r="257" spans="2:26" ht="14.25" customHeight="1">
      <c r="B257" s="211"/>
      <c r="D257" s="177"/>
      <c r="H257" s="189"/>
      <c r="I257" s="446"/>
      <c r="J257" s="446"/>
      <c r="K257" s="446"/>
      <c r="L257" s="446"/>
      <c r="M257" s="446"/>
      <c r="N257" s="446"/>
      <c r="O257" s="446"/>
      <c r="P257" s="446"/>
      <c r="Q257" s="446"/>
      <c r="R257" s="446"/>
      <c r="S257" s="446"/>
      <c r="T257" s="446"/>
      <c r="U257" s="446"/>
      <c r="V257" s="446"/>
      <c r="W257" s="446"/>
      <c r="X257" s="446"/>
      <c r="Y257" s="446"/>
      <c r="Z257" s="446"/>
    </row>
    <row r="258" spans="2:26" ht="14.25" customHeight="1">
      <c r="B258" s="211"/>
      <c r="D258" s="177"/>
      <c r="H258" s="189"/>
      <c r="I258" s="446"/>
      <c r="J258" s="446"/>
      <c r="K258" s="446"/>
      <c r="L258" s="446"/>
      <c r="M258" s="446"/>
      <c r="N258" s="446"/>
      <c r="O258" s="446"/>
      <c r="P258" s="446"/>
      <c r="Q258" s="446"/>
      <c r="R258" s="446"/>
      <c r="S258" s="446"/>
      <c r="T258" s="446"/>
      <c r="U258" s="446"/>
      <c r="V258" s="446"/>
      <c r="W258" s="446"/>
      <c r="X258" s="446"/>
      <c r="Y258" s="446"/>
      <c r="Z258" s="446"/>
    </row>
    <row r="259" spans="2:26" ht="14.25" customHeight="1">
      <c r="B259" s="211"/>
      <c r="D259" s="177"/>
      <c r="H259" s="189"/>
      <c r="I259" s="446"/>
      <c r="J259" s="446"/>
      <c r="K259" s="446"/>
      <c r="L259" s="446"/>
      <c r="M259" s="446"/>
      <c r="N259" s="446"/>
      <c r="O259" s="446"/>
      <c r="P259" s="446"/>
      <c r="Q259" s="446"/>
      <c r="R259" s="446"/>
      <c r="S259" s="446"/>
      <c r="T259" s="446"/>
      <c r="U259" s="446"/>
      <c r="V259" s="446"/>
      <c r="W259" s="446"/>
      <c r="X259" s="446"/>
      <c r="Y259" s="446"/>
      <c r="Z259" s="446"/>
    </row>
    <row r="260" spans="2:26" ht="14.25" customHeight="1">
      <c r="B260" s="211"/>
      <c r="D260" s="177"/>
      <c r="H260" s="189"/>
      <c r="I260" s="446"/>
      <c r="J260" s="446"/>
      <c r="K260" s="446"/>
      <c r="L260" s="446"/>
      <c r="M260" s="446"/>
      <c r="N260" s="446"/>
      <c r="O260" s="446"/>
      <c r="P260" s="446"/>
      <c r="Q260" s="446"/>
      <c r="R260" s="446"/>
      <c r="S260" s="446"/>
      <c r="T260" s="446"/>
      <c r="U260" s="446"/>
      <c r="V260" s="446"/>
      <c r="W260" s="446"/>
      <c r="X260" s="446"/>
      <c r="Y260" s="446"/>
      <c r="Z260" s="446"/>
    </row>
    <row r="261" spans="2:26" ht="14.25" customHeight="1">
      <c r="B261" s="211"/>
      <c r="D261" s="177"/>
      <c r="H261" s="189"/>
      <c r="I261" s="446"/>
      <c r="J261" s="446"/>
      <c r="K261" s="446"/>
      <c r="L261" s="446"/>
      <c r="M261" s="446"/>
      <c r="N261" s="446"/>
      <c r="O261" s="446"/>
      <c r="P261" s="446"/>
      <c r="Q261" s="446"/>
      <c r="R261" s="446"/>
      <c r="S261" s="446"/>
      <c r="T261" s="446"/>
      <c r="U261" s="446"/>
      <c r="V261" s="446"/>
      <c r="W261" s="446"/>
      <c r="X261" s="446"/>
      <c r="Y261" s="446"/>
      <c r="Z261" s="446"/>
    </row>
    <row r="262" spans="2:26" ht="14.25" customHeight="1">
      <c r="B262" s="211"/>
      <c r="D262" s="177"/>
      <c r="H262" s="189"/>
      <c r="I262" s="446"/>
      <c r="J262" s="446"/>
      <c r="K262" s="446"/>
      <c r="L262" s="446"/>
      <c r="M262" s="446"/>
      <c r="N262" s="446"/>
      <c r="O262" s="446"/>
      <c r="P262" s="446"/>
      <c r="Q262" s="446"/>
      <c r="R262" s="446"/>
      <c r="S262" s="446"/>
      <c r="T262" s="446"/>
      <c r="U262" s="446"/>
      <c r="V262" s="446"/>
      <c r="W262" s="446"/>
      <c r="X262" s="446"/>
      <c r="Y262" s="446"/>
      <c r="Z262" s="446"/>
    </row>
    <row r="263" spans="2:26" ht="14.25" customHeight="1">
      <c r="B263" s="211"/>
      <c r="D263" s="177"/>
      <c r="H263" s="189"/>
      <c r="I263" s="446"/>
      <c r="J263" s="446"/>
      <c r="K263" s="446"/>
      <c r="L263" s="446"/>
      <c r="M263" s="446"/>
      <c r="N263" s="446"/>
      <c r="O263" s="446"/>
      <c r="P263" s="446"/>
      <c r="Q263" s="446"/>
      <c r="R263" s="446"/>
      <c r="S263" s="446"/>
      <c r="T263" s="446"/>
      <c r="U263" s="446"/>
      <c r="V263" s="446"/>
      <c r="W263" s="446"/>
      <c r="X263" s="446"/>
      <c r="Y263" s="446"/>
      <c r="Z263" s="446"/>
    </row>
    <row r="264" spans="2:26" ht="14.25" customHeight="1">
      <c r="B264" s="211"/>
      <c r="D264" s="177"/>
      <c r="H264" s="189"/>
      <c r="I264" s="446"/>
      <c r="J264" s="446"/>
      <c r="K264" s="446"/>
      <c r="L264" s="446"/>
      <c r="M264" s="446"/>
      <c r="N264" s="446"/>
      <c r="O264" s="446"/>
      <c r="P264" s="446"/>
      <c r="Q264" s="446"/>
      <c r="R264" s="446"/>
      <c r="S264" s="446"/>
      <c r="T264" s="446"/>
      <c r="U264" s="446"/>
      <c r="V264" s="446"/>
      <c r="W264" s="446"/>
      <c r="X264" s="446"/>
      <c r="Y264" s="446"/>
      <c r="Z264" s="446"/>
    </row>
    <row r="265" spans="2:26" ht="14.25" customHeight="1">
      <c r="B265" s="211"/>
      <c r="D265" s="177"/>
      <c r="H265" s="189"/>
      <c r="I265" s="446"/>
      <c r="J265" s="446"/>
      <c r="K265" s="446"/>
      <c r="L265" s="446"/>
      <c r="M265" s="446"/>
      <c r="N265" s="446"/>
      <c r="O265" s="446"/>
      <c r="P265" s="446"/>
      <c r="Q265" s="446"/>
      <c r="R265" s="446"/>
      <c r="S265" s="446"/>
      <c r="T265" s="446"/>
      <c r="U265" s="446"/>
      <c r="V265" s="446"/>
      <c r="W265" s="446"/>
      <c r="X265" s="446"/>
      <c r="Y265" s="446"/>
      <c r="Z265" s="446"/>
    </row>
    <row r="266" spans="2:26" ht="14.25" customHeight="1">
      <c r="B266" s="211"/>
      <c r="D266" s="177"/>
      <c r="H266" s="189"/>
      <c r="I266" s="446"/>
      <c r="J266" s="446"/>
      <c r="K266" s="446"/>
      <c r="L266" s="446"/>
      <c r="M266" s="446"/>
      <c r="N266" s="446"/>
      <c r="O266" s="446"/>
      <c r="P266" s="446"/>
      <c r="Q266" s="446"/>
      <c r="R266" s="446"/>
      <c r="S266" s="446"/>
      <c r="T266" s="446"/>
      <c r="U266" s="446"/>
      <c r="V266" s="446"/>
      <c r="W266" s="446"/>
      <c r="X266" s="446"/>
      <c r="Y266" s="446"/>
      <c r="Z266" s="446"/>
    </row>
    <row r="267" spans="2:26" ht="14.25" customHeight="1">
      <c r="B267" s="211"/>
      <c r="D267" s="177"/>
      <c r="H267" s="189"/>
      <c r="I267" s="446"/>
      <c r="J267" s="446"/>
      <c r="K267" s="446"/>
      <c r="L267" s="446"/>
      <c r="M267" s="446"/>
      <c r="N267" s="446"/>
      <c r="O267" s="446"/>
      <c r="P267" s="446"/>
      <c r="Q267" s="446"/>
      <c r="R267" s="446"/>
      <c r="S267" s="446"/>
      <c r="T267" s="446"/>
      <c r="U267" s="446"/>
      <c r="V267" s="446"/>
      <c r="W267" s="446"/>
      <c r="X267" s="446"/>
      <c r="Y267" s="446"/>
      <c r="Z267" s="446"/>
    </row>
    <row r="268" spans="2:26" ht="14.25" customHeight="1">
      <c r="B268" s="211"/>
      <c r="D268" s="177"/>
      <c r="H268" s="189"/>
      <c r="I268" s="446"/>
      <c r="J268" s="446"/>
      <c r="K268" s="446"/>
      <c r="L268" s="446"/>
      <c r="M268" s="446"/>
      <c r="N268" s="446"/>
      <c r="O268" s="446"/>
      <c r="P268" s="446"/>
      <c r="Q268" s="446"/>
      <c r="R268" s="446"/>
      <c r="S268" s="446"/>
      <c r="T268" s="446"/>
      <c r="U268" s="446"/>
      <c r="V268" s="446"/>
      <c r="W268" s="446"/>
      <c r="X268" s="446"/>
      <c r="Y268" s="446"/>
      <c r="Z268" s="446"/>
    </row>
    <row r="269" spans="2:26" ht="14.25" customHeight="1">
      <c r="B269" s="211"/>
      <c r="D269" s="177"/>
      <c r="H269" s="189"/>
      <c r="I269" s="446"/>
      <c r="J269" s="446"/>
      <c r="K269" s="446"/>
      <c r="L269" s="446"/>
      <c r="M269" s="446"/>
      <c r="N269" s="446"/>
      <c r="O269" s="446"/>
      <c r="P269" s="446"/>
      <c r="Q269" s="446"/>
      <c r="R269" s="446"/>
      <c r="S269" s="446"/>
      <c r="T269" s="446"/>
      <c r="U269" s="446"/>
      <c r="V269" s="446"/>
      <c r="W269" s="446"/>
      <c r="X269" s="446"/>
      <c r="Y269" s="446"/>
      <c r="Z269" s="446"/>
    </row>
    <row r="270" spans="2:26" ht="14.25" customHeight="1">
      <c r="B270" s="211"/>
      <c r="D270" s="177"/>
      <c r="H270" s="189"/>
      <c r="I270" s="446"/>
      <c r="J270" s="446"/>
      <c r="K270" s="446"/>
      <c r="L270" s="446"/>
      <c r="M270" s="446"/>
      <c r="N270" s="446"/>
      <c r="O270" s="446"/>
      <c r="P270" s="446"/>
      <c r="Q270" s="446"/>
      <c r="R270" s="446"/>
      <c r="S270" s="446"/>
      <c r="T270" s="446"/>
      <c r="U270" s="446"/>
      <c r="V270" s="446"/>
      <c r="W270" s="446"/>
      <c r="X270" s="446"/>
      <c r="Y270" s="446"/>
      <c r="Z270" s="446"/>
    </row>
    <row r="271" spans="2:26" ht="14.25" customHeight="1">
      <c r="B271" s="211"/>
      <c r="D271" s="177"/>
      <c r="H271" s="189"/>
      <c r="I271" s="446"/>
      <c r="J271" s="446"/>
      <c r="K271" s="446"/>
      <c r="L271" s="446"/>
      <c r="M271" s="446"/>
      <c r="N271" s="446"/>
      <c r="O271" s="446"/>
      <c r="P271" s="446"/>
      <c r="Q271" s="446"/>
      <c r="R271" s="446"/>
      <c r="S271" s="446"/>
      <c r="T271" s="446"/>
      <c r="U271" s="446"/>
      <c r="V271" s="446"/>
      <c r="W271" s="446"/>
      <c r="X271" s="446"/>
      <c r="Y271" s="446"/>
      <c r="Z271" s="446"/>
    </row>
    <row r="272" spans="2:26" ht="14.25" customHeight="1">
      <c r="B272" s="211"/>
      <c r="D272" s="177"/>
      <c r="H272" s="189"/>
      <c r="I272" s="446"/>
      <c r="J272" s="446"/>
      <c r="K272" s="446"/>
      <c r="L272" s="446"/>
      <c r="M272" s="446"/>
      <c r="N272" s="446"/>
      <c r="O272" s="446"/>
      <c r="P272" s="446"/>
      <c r="Q272" s="446"/>
      <c r="R272" s="446"/>
      <c r="S272" s="446"/>
      <c r="T272" s="446"/>
      <c r="U272" s="446"/>
      <c r="V272" s="446"/>
      <c r="W272" s="446"/>
      <c r="X272" s="446"/>
      <c r="Y272" s="446"/>
      <c r="Z272" s="446"/>
    </row>
    <row r="273" spans="2:26" ht="14.25" customHeight="1">
      <c r="B273" s="211"/>
      <c r="D273" s="177"/>
      <c r="H273" s="189"/>
      <c r="I273" s="446"/>
      <c r="J273" s="446"/>
      <c r="K273" s="446"/>
      <c r="L273" s="446"/>
      <c r="M273" s="446"/>
      <c r="N273" s="446"/>
      <c r="O273" s="446"/>
      <c r="P273" s="446"/>
      <c r="Q273" s="446"/>
      <c r="R273" s="446"/>
      <c r="S273" s="446"/>
      <c r="T273" s="446"/>
      <c r="U273" s="446"/>
      <c r="V273" s="446"/>
      <c r="W273" s="446"/>
      <c r="X273" s="446"/>
      <c r="Y273" s="446"/>
      <c r="Z273" s="446"/>
    </row>
    <row r="274" spans="2:26" ht="14.25" customHeight="1">
      <c r="B274" s="211"/>
      <c r="D274" s="177"/>
      <c r="H274" s="189"/>
      <c r="I274" s="446"/>
      <c r="J274" s="446"/>
      <c r="K274" s="446"/>
      <c r="L274" s="446"/>
      <c r="M274" s="446"/>
      <c r="N274" s="446"/>
      <c r="O274" s="446"/>
      <c r="P274" s="446"/>
      <c r="Q274" s="446"/>
      <c r="R274" s="446"/>
      <c r="S274" s="446"/>
      <c r="T274" s="446"/>
      <c r="U274" s="446"/>
      <c r="V274" s="446"/>
      <c r="W274" s="446"/>
      <c r="X274" s="446"/>
      <c r="Y274" s="446"/>
      <c r="Z274" s="446"/>
    </row>
    <row r="275" spans="2:26" ht="14.25" customHeight="1">
      <c r="B275" s="211"/>
      <c r="D275" s="177"/>
      <c r="H275" s="189"/>
      <c r="I275" s="446"/>
      <c r="J275" s="446"/>
      <c r="K275" s="446"/>
      <c r="L275" s="446"/>
      <c r="M275" s="446"/>
      <c r="N275" s="446"/>
      <c r="O275" s="446"/>
      <c r="P275" s="446"/>
      <c r="Q275" s="446"/>
      <c r="R275" s="446"/>
      <c r="S275" s="446"/>
      <c r="T275" s="446"/>
      <c r="U275" s="446"/>
      <c r="V275" s="446"/>
      <c r="W275" s="446"/>
      <c r="X275" s="446"/>
      <c r="Y275" s="446"/>
      <c r="Z275" s="446"/>
    </row>
    <row r="276" spans="2:26" ht="14.25" customHeight="1">
      <c r="B276" s="211"/>
      <c r="D276" s="177"/>
      <c r="H276" s="189"/>
      <c r="I276" s="446"/>
      <c r="J276" s="446"/>
      <c r="K276" s="446"/>
      <c r="L276" s="446"/>
      <c r="M276" s="446"/>
      <c r="N276" s="446"/>
      <c r="O276" s="446"/>
      <c r="P276" s="446"/>
      <c r="Q276" s="446"/>
      <c r="R276" s="446"/>
      <c r="S276" s="446"/>
      <c r="T276" s="446"/>
      <c r="U276" s="446"/>
      <c r="V276" s="446"/>
      <c r="W276" s="446"/>
      <c r="X276" s="446"/>
      <c r="Y276" s="446"/>
      <c r="Z276" s="446"/>
    </row>
    <row r="277" spans="2:26" ht="14.25" customHeight="1">
      <c r="B277" s="211"/>
      <c r="D277" s="177"/>
      <c r="H277" s="189"/>
      <c r="I277" s="446"/>
      <c r="J277" s="446"/>
      <c r="K277" s="446"/>
      <c r="L277" s="446"/>
      <c r="M277" s="446"/>
      <c r="N277" s="446"/>
      <c r="O277" s="446"/>
      <c r="P277" s="446"/>
      <c r="Q277" s="446"/>
      <c r="R277" s="446"/>
      <c r="S277" s="446"/>
      <c r="T277" s="446"/>
      <c r="U277" s="446"/>
      <c r="V277" s="446"/>
      <c r="W277" s="446"/>
      <c r="X277" s="446"/>
      <c r="Y277" s="446"/>
      <c r="Z277" s="446"/>
    </row>
    <row r="278" spans="2:26" ht="14.25" customHeight="1">
      <c r="B278" s="211"/>
      <c r="D278" s="177"/>
      <c r="H278" s="189"/>
      <c r="I278" s="446"/>
      <c r="J278" s="446"/>
      <c r="K278" s="446"/>
      <c r="L278" s="446"/>
      <c r="M278" s="446"/>
      <c r="N278" s="446"/>
      <c r="O278" s="446"/>
      <c r="P278" s="446"/>
      <c r="Q278" s="446"/>
      <c r="R278" s="446"/>
      <c r="S278" s="446"/>
      <c r="T278" s="446"/>
      <c r="U278" s="446"/>
      <c r="V278" s="446"/>
      <c r="W278" s="446"/>
      <c r="X278" s="446"/>
      <c r="Y278" s="446"/>
      <c r="Z278" s="446"/>
    </row>
    <row r="279" spans="2:26" ht="14.25" customHeight="1">
      <c r="B279" s="211"/>
      <c r="D279" s="177"/>
      <c r="H279" s="189"/>
      <c r="I279" s="446"/>
      <c r="J279" s="446"/>
      <c r="K279" s="446"/>
      <c r="L279" s="446"/>
      <c r="M279" s="446"/>
      <c r="N279" s="446"/>
      <c r="O279" s="446"/>
      <c r="P279" s="446"/>
      <c r="Q279" s="446"/>
      <c r="R279" s="446"/>
      <c r="S279" s="446"/>
      <c r="T279" s="446"/>
      <c r="U279" s="446"/>
      <c r="V279" s="446"/>
      <c r="W279" s="446"/>
      <c r="X279" s="446"/>
      <c r="Y279" s="446"/>
      <c r="Z279" s="446"/>
    </row>
    <row r="280" spans="2:26" ht="14.25" customHeight="1">
      <c r="B280" s="211"/>
      <c r="D280" s="177"/>
      <c r="H280" s="189"/>
      <c r="I280" s="446"/>
      <c r="J280" s="446"/>
      <c r="K280" s="446"/>
      <c r="L280" s="446"/>
      <c r="M280" s="446"/>
      <c r="N280" s="446"/>
      <c r="O280" s="446"/>
      <c r="P280" s="446"/>
      <c r="Q280" s="446"/>
      <c r="R280" s="446"/>
      <c r="S280" s="446"/>
      <c r="T280" s="446"/>
      <c r="U280" s="446"/>
      <c r="V280" s="446"/>
      <c r="W280" s="446"/>
      <c r="X280" s="446"/>
      <c r="Y280" s="446"/>
      <c r="Z280" s="446"/>
    </row>
    <row r="281" spans="2:26" ht="14.25" customHeight="1">
      <c r="B281" s="211"/>
      <c r="D281" s="177"/>
      <c r="H281" s="189"/>
      <c r="I281" s="446"/>
      <c r="J281" s="446"/>
      <c r="K281" s="446"/>
      <c r="L281" s="446"/>
      <c r="M281" s="446"/>
      <c r="N281" s="446"/>
      <c r="O281" s="446"/>
      <c r="P281" s="446"/>
      <c r="Q281" s="446"/>
      <c r="R281" s="446"/>
      <c r="S281" s="446"/>
      <c r="T281" s="446"/>
      <c r="U281" s="446"/>
      <c r="V281" s="446"/>
      <c r="W281" s="446"/>
      <c r="X281" s="446"/>
      <c r="Y281" s="446"/>
      <c r="Z281" s="446"/>
    </row>
    <row r="282" spans="2:26" ht="14.25" customHeight="1">
      <c r="B282" s="211"/>
      <c r="D282" s="177"/>
      <c r="H282" s="189"/>
      <c r="I282" s="446"/>
      <c r="J282" s="446"/>
      <c r="K282" s="446"/>
      <c r="L282" s="446"/>
      <c r="M282" s="446"/>
      <c r="N282" s="446"/>
      <c r="O282" s="446"/>
      <c r="P282" s="446"/>
      <c r="Q282" s="446"/>
      <c r="R282" s="446"/>
      <c r="S282" s="446"/>
      <c r="T282" s="446"/>
      <c r="U282" s="446"/>
      <c r="V282" s="446"/>
      <c r="W282" s="446"/>
      <c r="X282" s="446"/>
      <c r="Y282" s="446"/>
      <c r="Z282" s="446"/>
    </row>
    <row r="283" spans="2:26" ht="14.25" customHeight="1">
      <c r="B283" s="211"/>
      <c r="D283" s="177"/>
      <c r="H283" s="189"/>
      <c r="I283" s="446"/>
      <c r="J283" s="446"/>
      <c r="K283" s="446"/>
      <c r="L283" s="446"/>
      <c r="M283" s="446"/>
      <c r="N283" s="446"/>
      <c r="O283" s="446"/>
      <c r="P283" s="446"/>
      <c r="Q283" s="446"/>
      <c r="R283" s="446"/>
      <c r="S283" s="446"/>
      <c r="T283" s="446"/>
      <c r="U283" s="446"/>
      <c r="V283" s="446"/>
      <c r="W283" s="446"/>
      <c r="X283" s="446"/>
      <c r="Y283" s="446"/>
      <c r="Z283" s="446"/>
    </row>
    <row r="284" spans="2:26" ht="14.25" customHeight="1">
      <c r="B284" s="211"/>
      <c r="D284" s="177"/>
      <c r="H284" s="189"/>
      <c r="I284" s="446"/>
      <c r="J284" s="446"/>
      <c r="K284" s="446"/>
      <c r="L284" s="446"/>
      <c r="M284" s="446"/>
      <c r="N284" s="446"/>
      <c r="O284" s="446"/>
      <c r="P284" s="446"/>
      <c r="Q284" s="446"/>
      <c r="R284" s="446"/>
      <c r="S284" s="446"/>
      <c r="T284" s="446"/>
      <c r="U284" s="446"/>
      <c r="V284" s="446"/>
      <c r="W284" s="446"/>
      <c r="X284" s="446"/>
      <c r="Y284" s="446"/>
      <c r="Z284" s="446"/>
    </row>
    <row r="285" spans="2:26" ht="14.25" customHeight="1">
      <c r="B285" s="211"/>
      <c r="D285" s="177"/>
      <c r="H285" s="189"/>
      <c r="I285" s="446"/>
      <c r="J285" s="446"/>
      <c r="K285" s="446"/>
      <c r="L285" s="446"/>
      <c r="M285" s="446"/>
      <c r="N285" s="446"/>
      <c r="O285" s="446"/>
      <c r="P285" s="446"/>
      <c r="Q285" s="446"/>
      <c r="R285" s="446"/>
      <c r="S285" s="446"/>
      <c r="T285" s="446"/>
      <c r="U285" s="446"/>
      <c r="V285" s="446"/>
      <c r="W285" s="446"/>
      <c r="X285" s="446"/>
      <c r="Y285" s="446"/>
      <c r="Z285" s="446"/>
    </row>
    <row r="286" spans="2:26" ht="14.25" customHeight="1">
      <c r="B286" s="211"/>
      <c r="D286" s="177"/>
      <c r="H286" s="189"/>
      <c r="I286" s="446"/>
      <c r="J286" s="446"/>
      <c r="K286" s="446"/>
      <c r="L286" s="446"/>
      <c r="M286" s="446"/>
      <c r="N286" s="446"/>
      <c r="O286" s="446"/>
      <c r="P286" s="446"/>
      <c r="Q286" s="446"/>
      <c r="R286" s="446"/>
      <c r="S286" s="446"/>
      <c r="T286" s="446"/>
      <c r="U286" s="446"/>
      <c r="V286" s="446"/>
      <c r="W286" s="446"/>
      <c r="X286" s="446"/>
      <c r="Y286" s="446"/>
      <c r="Z286" s="446"/>
    </row>
    <row r="287" spans="2:26" ht="14.25" customHeight="1">
      <c r="B287" s="155"/>
      <c r="D287" s="177"/>
      <c r="H287" s="189"/>
      <c r="I287" s="446"/>
      <c r="J287" s="446"/>
      <c r="K287" s="446"/>
      <c r="L287" s="446"/>
      <c r="M287" s="446"/>
      <c r="N287" s="446"/>
      <c r="O287" s="446"/>
      <c r="P287" s="446"/>
      <c r="Q287" s="446"/>
      <c r="R287" s="446"/>
      <c r="S287" s="446"/>
      <c r="T287" s="446"/>
      <c r="U287" s="446"/>
      <c r="V287" s="446"/>
      <c r="W287" s="446"/>
      <c r="X287" s="446"/>
      <c r="Y287" s="446"/>
      <c r="Z287" s="446"/>
    </row>
    <row r="288" spans="2:26" ht="14.25" customHeight="1">
      <c r="B288" s="155"/>
      <c r="D288" s="177"/>
      <c r="H288" s="189"/>
      <c r="I288" s="446"/>
      <c r="J288" s="446"/>
      <c r="K288" s="446"/>
      <c r="L288" s="446"/>
      <c r="M288" s="446"/>
      <c r="N288" s="446"/>
      <c r="O288" s="446"/>
      <c r="P288" s="446"/>
      <c r="Q288" s="446"/>
      <c r="R288" s="446"/>
      <c r="S288" s="446"/>
      <c r="T288" s="446"/>
      <c r="U288" s="446"/>
      <c r="V288" s="446"/>
      <c r="W288" s="446"/>
      <c r="X288" s="446"/>
      <c r="Y288" s="446"/>
      <c r="Z288" s="446"/>
    </row>
    <row r="289" spans="2:26" ht="14.25" customHeight="1">
      <c r="B289" s="155"/>
      <c r="D289" s="177"/>
      <c r="H289" s="189"/>
      <c r="I289" s="446"/>
      <c r="J289" s="446"/>
      <c r="K289" s="446"/>
      <c r="L289" s="446"/>
      <c r="M289" s="446"/>
      <c r="N289" s="446"/>
      <c r="O289" s="446"/>
      <c r="P289" s="446"/>
      <c r="Q289" s="446"/>
      <c r="R289" s="446"/>
      <c r="S289" s="446"/>
      <c r="T289" s="446"/>
      <c r="U289" s="446"/>
      <c r="V289" s="446"/>
      <c r="W289" s="446"/>
      <c r="X289" s="446"/>
      <c r="Y289" s="446"/>
      <c r="Z289" s="446"/>
    </row>
    <row r="290" spans="2:26" ht="14.25" customHeight="1">
      <c r="B290" s="155"/>
      <c r="D290" s="177"/>
      <c r="H290" s="189"/>
      <c r="I290" s="446"/>
      <c r="J290" s="446"/>
      <c r="K290" s="446"/>
      <c r="L290" s="446"/>
      <c r="M290" s="446"/>
      <c r="N290" s="446"/>
      <c r="O290" s="446"/>
      <c r="P290" s="446"/>
      <c r="Q290" s="446"/>
      <c r="R290" s="446"/>
      <c r="S290" s="446"/>
      <c r="T290" s="446"/>
      <c r="U290" s="446"/>
      <c r="V290" s="446"/>
      <c r="W290" s="446"/>
      <c r="X290" s="446"/>
      <c r="Y290" s="446"/>
      <c r="Z290" s="446"/>
    </row>
    <row r="291" spans="2:26" ht="14.25" customHeight="1">
      <c r="B291" s="155"/>
      <c r="D291" s="177"/>
      <c r="H291" s="189"/>
      <c r="I291" s="446"/>
      <c r="J291" s="446"/>
      <c r="K291" s="446"/>
      <c r="L291" s="446"/>
      <c r="M291" s="446"/>
      <c r="N291" s="446"/>
      <c r="O291" s="446"/>
      <c r="P291" s="446"/>
      <c r="Q291" s="446"/>
      <c r="R291" s="446"/>
      <c r="S291" s="446"/>
      <c r="T291" s="446"/>
      <c r="U291" s="446"/>
      <c r="V291" s="446"/>
      <c r="W291" s="446"/>
      <c r="X291" s="446"/>
      <c r="Y291" s="446"/>
      <c r="Z291" s="446"/>
    </row>
    <row r="292" spans="2:26" ht="14.25" customHeight="1">
      <c r="B292" s="155"/>
      <c r="D292" s="177"/>
      <c r="H292" s="189"/>
      <c r="I292" s="446"/>
      <c r="J292" s="446"/>
      <c r="K292" s="446"/>
      <c r="L292" s="446"/>
      <c r="M292" s="446"/>
      <c r="N292" s="446"/>
      <c r="O292" s="446"/>
      <c r="P292" s="446"/>
      <c r="Q292" s="446"/>
      <c r="R292" s="446"/>
      <c r="S292" s="446"/>
      <c r="T292" s="446"/>
      <c r="U292" s="446"/>
      <c r="V292" s="446"/>
      <c r="W292" s="446"/>
      <c r="X292" s="446"/>
      <c r="Y292" s="446"/>
      <c r="Z292" s="446"/>
    </row>
    <row r="293" spans="2:26" ht="14.25" customHeight="1">
      <c r="B293" s="155"/>
      <c r="D293" s="177"/>
      <c r="H293" s="189"/>
      <c r="I293" s="446"/>
      <c r="J293" s="446"/>
      <c r="K293" s="446"/>
      <c r="L293" s="446"/>
      <c r="M293" s="446"/>
      <c r="N293" s="446"/>
      <c r="O293" s="446"/>
      <c r="P293" s="446"/>
      <c r="Q293" s="446"/>
      <c r="R293" s="446"/>
      <c r="S293" s="446"/>
      <c r="T293" s="446"/>
      <c r="U293" s="446"/>
      <c r="V293" s="446"/>
      <c r="W293" s="446"/>
      <c r="X293" s="446"/>
      <c r="Y293" s="446"/>
      <c r="Z293" s="446"/>
    </row>
    <row r="294" spans="2:26" ht="14.25" customHeight="1">
      <c r="B294" s="155"/>
      <c r="D294" s="177"/>
      <c r="H294" s="189"/>
      <c r="I294" s="446"/>
      <c r="J294" s="446"/>
      <c r="K294" s="446"/>
      <c r="L294" s="446"/>
      <c r="M294" s="446"/>
      <c r="N294" s="446"/>
      <c r="O294" s="446"/>
      <c r="P294" s="446"/>
      <c r="Q294" s="446"/>
      <c r="R294" s="446"/>
      <c r="S294" s="446"/>
      <c r="T294" s="446"/>
      <c r="U294" s="446"/>
      <c r="V294" s="446"/>
      <c r="W294" s="446"/>
      <c r="X294" s="446"/>
      <c r="Y294" s="446"/>
      <c r="Z294" s="446"/>
    </row>
    <row r="295" spans="2:26" ht="14.25" customHeight="1">
      <c r="B295" s="155"/>
      <c r="D295" s="177"/>
      <c r="H295" s="189"/>
      <c r="I295" s="446"/>
      <c r="J295" s="446"/>
      <c r="K295" s="446"/>
      <c r="L295" s="446"/>
      <c r="M295" s="446"/>
      <c r="N295" s="446"/>
      <c r="O295" s="446"/>
      <c r="P295" s="446"/>
      <c r="Q295" s="446"/>
      <c r="R295" s="446"/>
      <c r="S295" s="446"/>
      <c r="T295" s="446"/>
      <c r="U295" s="446"/>
      <c r="V295" s="446"/>
      <c r="W295" s="446"/>
      <c r="X295" s="446"/>
      <c r="Y295" s="446"/>
      <c r="Z295" s="446"/>
    </row>
    <row r="296" spans="2:26" ht="14.25" customHeight="1">
      <c r="B296" s="155"/>
      <c r="D296" s="177"/>
      <c r="H296" s="189"/>
      <c r="I296" s="446"/>
      <c r="J296" s="446"/>
      <c r="K296" s="446"/>
      <c r="L296" s="446"/>
      <c r="M296" s="446"/>
      <c r="N296" s="446"/>
      <c r="O296" s="446"/>
      <c r="P296" s="446"/>
      <c r="Q296" s="446"/>
      <c r="R296" s="446"/>
      <c r="S296" s="446"/>
      <c r="T296" s="446"/>
      <c r="U296" s="446"/>
      <c r="V296" s="446"/>
      <c r="W296" s="446"/>
      <c r="X296" s="446"/>
      <c r="Y296" s="446"/>
      <c r="Z296" s="446"/>
    </row>
    <row r="297" spans="2:26" ht="14.25" customHeight="1">
      <c r="B297" s="155"/>
      <c r="D297" s="177"/>
      <c r="H297" s="189"/>
      <c r="I297" s="446"/>
      <c r="J297" s="446"/>
      <c r="K297" s="446"/>
      <c r="L297" s="446"/>
      <c r="M297" s="446"/>
      <c r="N297" s="446"/>
      <c r="O297" s="446"/>
      <c r="P297" s="446"/>
      <c r="Q297" s="446"/>
      <c r="R297" s="446"/>
      <c r="S297" s="446"/>
      <c r="T297" s="446"/>
      <c r="U297" s="446"/>
      <c r="V297" s="446"/>
      <c r="W297" s="446"/>
      <c r="X297" s="446"/>
      <c r="Y297" s="446"/>
      <c r="Z297" s="446"/>
    </row>
    <row r="298" spans="2:26" ht="14.25" customHeight="1">
      <c r="B298" s="155"/>
      <c r="D298" s="177"/>
      <c r="H298" s="189"/>
      <c r="I298" s="446"/>
      <c r="J298" s="446"/>
      <c r="K298" s="446"/>
      <c r="L298" s="446"/>
      <c r="M298" s="446"/>
      <c r="N298" s="446"/>
      <c r="O298" s="446"/>
      <c r="P298" s="446"/>
      <c r="Q298" s="446"/>
      <c r="R298" s="446"/>
      <c r="S298" s="446"/>
      <c r="T298" s="446"/>
      <c r="U298" s="446"/>
      <c r="V298" s="446"/>
      <c r="W298" s="446"/>
      <c r="X298" s="446"/>
      <c r="Y298" s="446"/>
      <c r="Z298" s="446"/>
    </row>
    <row r="299" spans="2:26" ht="14.25" customHeight="1">
      <c r="B299" s="155"/>
      <c r="D299" s="177"/>
      <c r="H299" s="189"/>
      <c r="I299" s="446"/>
      <c r="J299" s="446"/>
      <c r="K299" s="446"/>
      <c r="L299" s="446"/>
      <c r="M299" s="446"/>
      <c r="N299" s="446"/>
      <c r="O299" s="446"/>
      <c r="P299" s="446"/>
      <c r="Q299" s="446"/>
      <c r="R299" s="446"/>
      <c r="S299" s="446"/>
      <c r="T299" s="446"/>
      <c r="U299" s="446"/>
      <c r="V299" s="446"/>
      <c r="W299" s="446"/>
      <c r="X299" s="446"/>
      <c r="Y299" s="446"/>
      <c r="Z299" s="446"/>
    </row>
    <row r="300" spans="2:26" ht="14.25" customHeight="1">
      <c r="B300" s="155"/>
      <c r="D300" s="177"/>
      <c r="H300" s="189"/>
      <c r="I300" s="446"/>
      <c r="J300" s="446"/>
      <c r="K300" s="446"/>
      <c r="L300" s="446"/>
      <c r="M300" s="446"/>
      <c r="N300" s="446"/>
      <c r="O300" s="446"/>
      <c r="P300" s="446"/>
      <c r="Q300" s="446"/>
      <c r="R300" s="446"/>
      <c r="S300" s="446"/>
      <c r="T300" s="446"/>
      <c r="U300" s="446"/>
      <c r="V300" s="446"/>
      <c r="W300" s="446"/>
      <c r="X300" s="446"/>
      <c r="Y300" s="446"/>
      <c r="Z300" s="446"/>
    </row>
    <row r="301" spans="2:26" ht="14.25" customHeight="1">
      <c r="B301" s="155"/>
      <c r="D301" s="177"/>
      <c r="H301" s="189"/>
      <c r="I301" s="446"/>
      <c r="J301" s="446"/>
      <c r="K301" s="446"/>
      <c r="L301" s="446"/>
      <c r="M301" s="446"/>
      <c r="N301" s="446"/>
      <c r="O301" s="446"/>
      <c r="P301" s="446"/>
      <c r="Q301" s="446"/>
      <c r="R301" s="446"/>
      <c r="S301" s="446"/>
      <c r="T301" s="446"/>
      <c r="U301" s="446"/>
      <c r="V301" s="446"/>
      <c r="W301" s="446"/>
      <c r="X301" s="446"/>
      <c r="Y301" s="446"/>
      <c r="Z301" s="446"/>
    </row>
    <row r="302" spans="2:26" ht="14.25" customHeight="1">
      <c r="B302" s="155"/>
      <c r="D302" s="177"/>
      <c r="H302" s="189"/>
      <c r="I302" s="446"/>
      <c r="J302" s="446"/>
      <c r="K302" s="446"/>
      <c r="L302" s="446"/>
      <c r="M302" s="446"/>
      <c r="N302" s="446"/>
      <c r="O302" s="446"/>
      <c r="P302" s="446"/>
      <c r="Q302" s="446"/>
      <c r="R302" s="446"/>
      <c r="S302" s="446"/>
      <c r="T302" s="446"/>
      <c r="U302" s="446"/>
      <c r="V302" s="446"/>
      <c r="W302" s="446"/>
      <c r="X302" s="446"/>
      <c r="Y302" s="446"/>
      <c r="Z302" s="446"/>
    </row>
    <row r="303" spans="2:26" ht="14.25" customHeight="1">
      <c r="B303" s="155"/>
      <c r="D303" s="177"/>
      <c r="H303" s="189"/>
      <c r="I303" s="446"/>
      <c r="J303" s="446"/>
      <c r="K303" s="446"/>
      <c r="L303" s="446"/>
      <c r="M303" s="446"/>
      <c r="N303" s="446"/>
      <c r="O303" s="446"/>
      <c r="P303" s="446"/>
      <c r="Q303" s="446"/>
      <c r="R303" s="446"/>
      <c r="S303" s="446"/>
      <c r="T303" s="446"/>
      <c r="U303" s="446"/>
      <c r="V303" s="446"/>
      <c r="W303" s="446"/>
      <c r="X303" s="446"/>
      <c r="Y303" s="446"/>
      <c r="Z303" s="446"/>
    </row>
    <row r="304" spans="2:26" ht="14.25" customHeight="1">
      <c r="B304" s="155"/>
      <c r="D304" s="177"/>
      <c r="H304" s="189"/>
      <c r="I304" s="446"/>
      <c r="J304" s="446"/>
      <c r="K304" s="446"/>
      <c r="L304" s="446"/>
      <c r="M304" s="446"/>
      <c r="N304" s="446"/>
      <c r="O304" s="446"/>
      <c r="P304" s="446"/>
      <c r="Q304" s="446"/>
      <c r="R304" s="446"/>
      <c r="S304" s="446"/>
      <c r="T304" s="446"/>
      <c r="U304" s="446"/>
      <c r="V304" s="446"/>
      <c r="W304" s="446"/>
      <c r="X304" s="446"/>
      <c r="Y304" s="446"/>
      <c r="Z304" s="446"/>
    </row>
    <row r="305" spans="2:26" ht="14.25" customHeight="1">
      <c r="B305" s="155"/>
      <c r="D305" s="177"/>
      <c r="H305" s="189"/>
      <c r="I305" s="446"/>
      <c r="J305" s="446"/>
      <c r="K305" s="446"/>
      <c r="L305" s="446"/>
      <c r="M305" s="446"/>
      <c r="N305" s="446"/>
      <c r="O305" s="446"/>
      <c r="P305" s="446"/>
      <c r="Q305" s="446"/>
      <c r="R305" s="446"/>
      <c r="S305" s="446"/>
      <c r="T305" s="446"/>
      <c r="U305" s="446"/>
      <c r="V305" s="446"/>
      <c r="W305" s="446"/>
      <c r="X305" s="446"/>
      <c r="Y305" s="446"/>
      <c r="Z305" s="446"/>
    </row>
    <row r="306" spans="2:26" ht="14.25" customHeight="1">
      <c r="B306" s="155"/>
      <c r="D306" s="177"/>
      <c r="H306" s="189"/>
      <c r="I306" s="446"/>
      <c r="J306" s="446"/>
      <c r="K306" s="446"/>
      <c r="L306" s="446"/>
      <c r="M306" s="446"/>
      <c r="N306" s="446"/>
      <c r="O306" s="446"/>
      <c r="P306" s="446"/>
      <c r="Q306" s="446"/>
      <c r="R306" s="446"/>
      <c r="S306" s="446"/>
      <c r="T306" s="446"/>
      <c r="U306" s="446"/>
      <c r="V306" s="446"/>
      <c r="W306" s="446"/>
      <c r="X306" s="446"/>
      <c r="Y306" s="446"/>
      <c r="Z306" s="446"/>
    </row>
    <row r="307" spans="2:26" ht="14.25" customHeight="1">
      <c r="B307" s="155"/>
      <c r="D307" s="177"/>
      <c r="H307" s="189"/>
      <c r="I307" s="446"/>
      <c r="J307" s="446"/>
      <c r="K307" s="446"/>
      <c r="L307" s="446"/>
      <c r="M307" s="446"/>
      <c r="N307" s="446"/>
      <c r="O307" s="446"/>
      <c r="P307" s="446"/>
      <c r="Q307" s="446"/>
      <c r="R307" s="446"/>
      <c r="S307" s="446"/>
      <c r="T307" s="446"/>
      <c r="U307" s="446"/>
      <c r="V307" s="446"/>
      <c r="W307" s="446"/>
      <c r="X307" s="446"/>
      <c r="Y307" s="446"/>
      <c r="Z307" s="446"/>
    </row>
    <row r="308" spans="2:26" ht="14.25" customHeight="1">
      <c r="B308" s="155"/>
      <c r="D308" s="177"/>
      <c r="H308" s="189"/>
      <c r="I308" s="446"/>
      <c r="J308" s="446"/>
      <c r="K308" s="446"/>
      <c r="L308" s="446"/>
      <c r="M308" s="446"/>
      <c r="N308" s="446"/>
      <c r="O308" s="446"/>
      <c r="P308" s="446"/>
      <c r="Q308" s="446"/>
      <c r="R308" s="446"/>
      <c r="S308" s="446"/>
      <c r="T308" s="446"/>
      <c r="U308" s="446"/>
      <c r="V308" s="446"/>
      <c r="W308" s="446"/>
      <c r="X308" s="446"/>
      <c r="Y308" s="446"/>
      <c r="Z308" s="446"/>
    </row>
    <row r="309" spans="2:26" ht="14.25" customHeight="1">
      <c r="B309" s="155"/>
      <c r="D309" s="177"/>
      <c r="H309" s="189"/>
      <c r="I309" s="446"/>
      <c r="J309" s="446"/>
      <c r="K309" s="446"/>
      <c r="L309" s="446"/>
      <c r="M309" s="446"/>
      <c r="N309" s="446"/>
      <c r="O309" s="446"/>
      <c r="P309" s="446"/>
      <c r="Q309" s="446"/>
      <c r="R309" s="446"/>
      <c r="S309" s="446"/>
      <c r="T309" s="446"/>
      <c r="U309" s="446"/>
      <c r="V309" s="446"/>
      <c r="W309" s="446"/>
      <c r="X309" s="446"/>
      <c r="Y309" s="446"/>
      <c r="Z309" s="446"/>
    </row>
    <row r="310" spans="2:26" ht="14.25" customHeight="1">
      <c r="B310" s="155"/>
      <c r="D310" s="177"/>
      <c r="H310" s="189"/>
      <c r="I310" s="446"/>
      <c r="J310" s="446"/>
      <c r="K310" s="446"/>
      <c r="L310" s="446"/>
      <c r="M310" s="446"/>
      <c r="N310" s="446"/>
      <c r="O310" s="446"/>
      <c r="P310" s="446"/>
      <c r="Q310" s="446"/>
      <c r="R310" s="446"/>
      <c r="S310" s="446"/>
      <c r="T310" s="446"/>
      <c r="U310" s="446"/>
      <c r="V310" s="446"/>
      <c r="W310" s="446"/>
      <c r="X310" s="446"/>
      <c r="Y310" s="446"/>
      <c r="Z310" s="446"/>
    </row>
    <row r="311" spans="2:26" ht="14.25" customHeight="1">
      <c r="B311" s="155"/>
      <c r="D311" s="177"/>
      <c r="H311" s="189"/>
      <c r="I311" s="446"/>
      <c r="J311" s="446"/>
      <c r="K311" s="446"/>
      <c r="L311" s="446"/>
      <c r="M311" s="446"/>
      <c r="N311" s="446"/>
      <c r="O311" s="446"/>
      <c r="P311" s="446"/>
      <c r="Q311" s="446"/>
      <c r="R311" s="446"/>
      <c r="S311" s="446"/>
      <c r="T311" s="446"/>
      <c r="U311" s="446"/>
      <c r="V311" s="446"/>
      <c r="W311" s="446"/>
      <c r="X311" s="446"/>
      <c r="Y311" s="446"/>
      <c r="Z311" s="446"/>
    </row>
    <row r="312" spans="2:26" ht="14.25" customHeight="1">
      <c r="B312" s="155"/>
      <c r="D312" s="177"/>
      <c r="H312" s="189"/>
      <c r="I312" s="446"/>
      <c r="J312" s="446"/>
      <c r="K312" s="446"/>
      <c r="L312" s="446"/>
      <c r="M312" s="446"/>
      <c r="N312" s="446"/>
      <c r="O312" s="446"/>
      <c r="P312" s="446"/>
      <c r="Q312" s="446"/>
      <c r="R312" s="446"/>
      <c r="S312" s="446"/>
      <c r="T312" s="446"/>
      <c r="U312" s="446"/>
      <c r="V312" s="446"/>
      <c r="W312" s="446"/>
      <c r="X312" s="446"/>
      <c r="Y312" s="446"/>
      <c r="Z312" s="446"/>
    </row>
    <row r="313" spans="2:26" ht="14.25" customHeight="1">
      <c r="B313" s="155"/>
      <c r="D313" s="177"/>
      <c r="H313" s="189"/>
      <c r="I313" s="446"/>
      <c r="J313" s="446"/>
      <c r="K313" s="446"/>
      <c r="L313" s="446"/>
      <c r="M313" s="446"/>
      <c r="N313" s="446"/>
      <c r="O313" s="446"/>
      <c r="P313" s="446"/>
      <c r="Q313" s="446"/>
      <c r="R313" s="446"/>
      <c r="S313" s="446"/>
      <c r="T313" s="446"/>
      <c r="U313" s="446"/>
      <c r="V313" s="446"/>
      <c r="W313" s="446"/>
      <c r="X313" s="446"/>
      <c r="Y313" s="446"/>
      <c r="Z313" s="446"/>
    </row>
    <row r="314" spans="2:26" ht="14.25" customHeight="1">
      <c r="B314" s="155"/>
      <c r="D314" s="177"/>
      <c r="H314" s="189"/>
      <c r="I314" s="446"/>
      <c r="J314" s="446"/>
      <c r="K314" s="446"/>
      <c r="L314" s="446"/>
      <c r="M314" s="446"/>
      <c r="N314" s="446"/>
      <c r="O314" s="446"/>
      <c r="P314" s="446"/>
      <c r="Q314" s="446"/>
      <c r="R314" s="446"/>
      <c r="S314" s="446"/>
      <c r="T314" s="446"/>
      <c r="U314" s="446"/>
      <c r="V314" s="446"/>
      <c r="W314" s="446"/>
      <c r="X314" s="446"/>
      <c r="Y314" s="446"/>
      <c r="Z314" s="446"/>
    </row>
    <row r="315" spans="2:26" ht="14.25" customHeight="1">
      <c r="B315" s="155"/>
      <c r="D315" s="177"/>
      <c r="H315" s="189"/>
      <c r="I315" s="446"/>
      <c r="J315" s="446"/>
      <c r="K315" s="446"/>
      <c r="L315" s="446"/>
      <c r="M315" s="446"/>
      <c r="N315" s="446"/>
      <c r="O315" s="446"/>
      <c r="P315" s="446"/>
      <c r="Q315" s="446"/>
      <c r="R315" s="446"/>
      <c r="S315" s="446"/>
      <c r="T315" s="446"/>
      <c r="U315" s="446"/>
      <c r="V315" s="446"/>
      <c r="W315" s="446"/>
      <c r="X315" s="446"/>
      <c r="Y315" s="446"/>
      <c r="Z315" s="446"/>
    </row>
    <row r="316" spans="2:26" ht="14.25" customHeight="1">
      <c r="B316" s="155"/>
      <c r="D316" s="177"/>
      <c r="H316" s="189"/>
      <c r="I316" s="446"/>
      <c r="J316" s="446"/>
      <c r="K316" s="446"/>
      <c r="L316" s="446"/>
      <c r="M316" s="446"/>
      <c r="N316" s="446"/>
      <c r="O316" s="446"/>
      <c r="P316" s="446"/>
      <c r="Q316" s="446"/>
      <c r="R316" s="446"/>
      <c r="S316" s="446"/>
      <c r="T316" s="446"/>
      <c r="U316" s="446"/>
      <c r="V316" s="446"/>
      <c r="W316" s="446"/>
      <c r="X316" s="446"/>
      <c r="Y316" s="446"/>
      <c r="Z316" s="446"/>
    </row>
    <row r="317" spans="2:26" ht="14.25" customHeight="1">
      <c r="B317" s="155"/>
      <c r="D317" s="177"/>
      <c r="H317" s="189"/>
      <c r="I317" s="446"/>
      <c r="J317" s="446"/>
      <c r="K317" s="446"/>
      <c r="L317" s="446"/>
      <c r="M317" s="446"/>
      <c r="N317" s="446"/>
      <c r="O317" s="446"/>
      <c r="P317" s="446"/>
      <c r="Q317" s="446"/>
      <c r="R317" s="446"/>
      <c r="S317" s="446"/>
      <c r="T317" s="446"/>
      <c r="U317" s="446"/>
      <c r="V317" s="446"/>
      <c r="W317" s="446"/>
      <c r="X317" s="446"/>
      <c r="Y317" s="446"/>
      <c r="Z317" s="446"/>
    </row>
    <row r="318" spans="2:26" ht="14.25" customHeight="1">
      <c r="B318" s="155"/>
      <c r="D318" s="177"/>
      <c r="H318" s="189"/>
      <c r="I318" s="446"/>
      <c r="J318" s="446"/>
      <c r="K318" s="446"/>
      <c r="L318" s="446"/>
      <c r="M318" s="446"/>
      <c r="N318" s="446"/>
      <c r="O318" s="446"/>
      <c r="P318" s="446"/>
      <c r="Q318" s="446"/>
      <c r="R318" s="446"/>
      <c r="S318" s="446"/>
      <c r="T318" s="446"/>
      <c r="U318" s="446"/>
      <c r="V318" s="446"/>
      <c r="W318" s="446"/>
      <c r="X318" s="446"/>
      <c r="Y318" s="446"/>
      <c r="Z318" s="446"/>
    </row>
    <row r="319" spans="2:26" ht="14.25" customHeight="1">
      <c r="B319" s="155"/>
      <c r="D319" s="177"/>
      <c r="H319" s="189"/>
      <c r="I319" s="446"/>
      <c r="J319" s="446"/>
      <c r="K319" s="446"/>
      <c r="L319" s="446"/>
      <c r="M319" s="446"/>
      <c r="N319" s="446"/>
      <c r="O319" s="446"/>
      <c r="P319" s="446"/>
      <c r="Q319" s="446"/>
      <c r="R319" s="446"/>
      <c r="S319" s="446"/>
      <c r="T319" s="446"/>
      <c r="U319" s="446"/>
      <c r="V319" s="446"/>
      <c r="W319" s="446"/>
      <c r="X319" s="446"/>
      <c r="Y319" s="446"/>
      <c r="Z319" s="446"/>
    </row>
    <row r="320" spans="2:26" ht="14.25" customHeight="1">
      <c r="B320" s="155"/>
      <c r="D320" s="177"/>
      <c r="H320" s="189"/>
      <c r="I320" s="446"/>
      <c r="J320" s="446"/>
      <c r="K320" s="446"/>
      <c r="L320" s="446"/>
      <c r="M320" s="446"/>
      <c r="N320" s="446"/>
      <c r="O320" s="446"/>
      <c r="P320" s="446"/>
      <c r="Q320" s="446"/>
      <c r="R320" s="446"/>
      <c r="S320" s="446"/>
      <c r="T320" s="446"/>
      <c r="U320" s="446"/>
      <c r="V320" s="446"/>
      <c r="W320" s="446"/>
      <c r="X320" s="446"/>
      <c r="Y320" s="446"/>
      <c r="Z320" s="446"/>
    </row>
    <row r="321" spans="2:26" ht="14.25" customHeight="1">
      <c r="B321" s="155"/>
      <c r="D321" s="177"/>
      <c r="H321" s="189"/>
      <c r="I321" s="446"/>
      <c r="J321" s="446"/>
      <c r="K321" s="446"/>
      <c r="L321" s="446"/>
      <c r="M321" s="446"/>
      <c r="N321" s="446"/>
      <c r="O321" s="446"/>
      <c r="P321" s="446"/>
      <c r="Q321" s="446"/>
      <c r="R321" s="446"/>
      <c r="S321" s="446"/>
      <c r="T321" s="446"/>
      <c r="U321" s="446"/>
      <c r="V321" s="446"/>
      <c r="W321" s="446"/>
      <c r="X321" s="446"/>
      <c r="Y321" s="446"/>
      <c r="Z321" s="446"/>
    </row>
    <row r="322" spans="2:26" ht="14.25" customHeight="1">
      <c r="B322" s="155"/>
      <c r="D322" s="177"/>
      <c r="H322" s="189"/>
      <c r="I322" s="446"/>
      <c r="J322" s="446"/>
      <c r="K322" s="446"/>
      <c r="L322" s="446"/>
      <c r="M322" s="446"/>
      <c r="N322" s="446"/>
      <c r="O322" s="446"/>
      <c r="P322" s="446"/>
      <c r="Q322" s="446"/>
      <c r="R322" s="446"/>
      <c r="S322" s="446"/>
      <c r="T322" s="446"/>
      <c r="U322" s="446"/>
      <c r="V322" s="446"/>
      <c r="W322" s="446"/>
      <c r="X322" s="446"/>
      <c r="Y322" s="446"/>
      <c r="Z322" s="446"/>
    </row>
    <row r="323" spans="2:26" ht="14.25" customHeight="1">
      <c r="B323" s="155"/>
      <c r="D323" s="177"/>
      <c r="H323" s="189"/>
      <c r="I323" s="446"/>
      <c r="J323" s="446"/>
      <c r="K323" s="446"/>
      <c r="L323" s="446"/>
      <c r="M323" s="446"/>
      <c r="N323" s="446"/>
      <c r="O323" s="446"/>
      <c r="P323" s="446"/>
      <c r="Q323" s="446"/>
      <c r="R323" s="446"/>
      <c r="S323" s="446"/>
      <c r="T323" s="446"/>
      <c r="U323" s="446"/>
      <c r="V323" s="446"/>
      <c r="W323" s="446"/>
      <c r="X323" s="446"/>
      <c r="Y323" s="446"/>
      <c r="Z323" s="446"/>
    </row>
    <row r="324" spans="2:26" ht="14.25" customHeight="1">
      <c r="B324" s="155"/>
      <c r="D324" s="177"/>
      <c r="H324" s="189"/>
      <c r="I324" s="446"/>
      <c r="J324" s="446"/>
      <c r="K324" s="446"/>
      <c r="L324" s="446"/>
      <c r="M324" s="446"/>
      <c r="N324" s="446"/>
      <c r="O324" s="446"/>
      <c r="P324" s="446"/>
      <c r="Q324" s="446"/>
      <c r="R324" s="446"/>
      <c r="S324" s="446"/>
      <c r="T324" s="446"/>
      <c r="U324" s="446"/>
      <c r="V324" s="446"/>
      <c r="W324" s="446"/>
      <c r="X324" s="446"/>
      <c r="Y324" s="446"/>
      <c r="Z324" s="446"/>
    </row>
    <row r="325" spans="2:26" ht="14.25" customHeight="1">
      <c r="B325" s="155"/>
      <c r="D325" s="177"/>
      <c r="H325" s="189"/>
      <c r="I325" s="446"/>
      <c r="J325" s="446"/>
      <c r="K325" s="446"/>
      <c r="L325" s="446"/>
      <c r="M325" s="446"/>
      <c r="N325" s="446"/>
      <c r="O325" s="446"/>
      <c r="P325" s="446"/>
      <c r="Q325" s="446"/>
      <c r="R325" s="446"/>
      <c r="S325" s="446"/>
      <c r="T325" s="446"/>
      <c r="U325" s="446"/>
      <c r="V325" s="446"/>
      <c r="W325" s="446"/>
      <c r="X325" s="446"/>
      <c r="Y325" s="446"/>
      <c r="Z325" s="446"/>
    </row>
    <row r="326" spans="2:26" ht="14.25" customHeight="1">
      <c r="B326" s="155"/>
      <c r="D326" s="177"/>
      <c r="H326" s="189"/>
      <c r="I326" s="446"/>
      <c r="J326" s="446"/>
      <c r="K326" s="446"/>
      <c r="L326" s="446"/>
      <c r="M326" s="446"/>
      <c r="N326" s="446"/>
      <c r="O326" s="446"/>
      <c r="P326" s="446"/>
      <c r="Q326" s="446"/>
      <c r="R326" s="446"/>
      <c r="S326" s="446"/>
      <c r="T326" s="446"/>
      <c r="U326" s="446"/>
      <c r="V326" s="446"/>
      <c r="W326" s="446"/>
      <c r="X326" s="446"/>
      <c r="Y326" s="446"/>
      <c r="Z326" s="446"/>
    </row>
    <row r="327" spans="2:26" ht="14.25" customHeight="1">
      <c r="B327" s="155"/>
      <c r="D327" s="177"/>
      <c r="H327" s="189"/>
      <c r="I327" s="446"/>
      <c r="J327" s="446"/>
      <c r="K327" s="446"/>
      <c r="L327" s="446"/>
      <c r="M327" s="446"/>
      <c r="N327" s="446"/>
      <c r="O327" s="446"/>
      <c r="P327" s="446"/>
      <c r="Q327" s="446"/>
      <c r="R327" s="446"/>
      <c r="S327" s="446"/>
      <c r="T327" s="446"/>
      <c r="U327" s="446"/>
      <c r="V327" s="446"/>
      <c r="W327" s="446"/>
      <c r="X327" s="446"/>
      <c r="Y327" s="446"/>
      <c r="Z327" s="446"/>
    </row>
    <row r="328" spans="2:26" ht="14.25" customHeight="1">
      <c r="B328" s="155"/>
      <c r="D328" s="177"/>
      <c r="H328" s="189"/>
      <c r="I328" s="446"/>
      <c r="J328" s="446"/>
      <c r="K328" s="446"/>
      <c r="L328" s="446"/>
      <c r="M328" s="446"/>
      <c r="N328" s="446"/>
      <c r="O328" s="446"/>
      <c r="P328" s="446"/>
      <c r="Q328" s="446"/>
      <c r="R328" s="446"/>
      <c r="S328" s="446"/>
      <c r="T328" s="446"/>
      <c r="U328" s="446"/>
      <c r="V328" s="446"/>
      <c r="W328" s="446"/>
      <c r="X328" s="446"/>
      <c r="Y328" s="446"/>
      <c r="Z328" s="446"/>
    </row>
    <row r="329" spans="2:26" ht="14.25" customHeight="1">
      <c r="B329" s="155"/>
      <c r="D329" s="177"/>
      <c r="H329" s="189"/>
      <c r="I329" s="446"/>
      <c r="J329" s="446"/>
      <c r="K329" s="446"/>
      <c r="L329" s="446"/>
      <c r="M329" s="446"/>
      <c r="N329" s="446"/>
      <c r="O329" s="446"/>
      <c r="P329" s="446"/>
      <c r="Q329" s="446"/>
      <c r="R329" s="446"/>
      <c r="S329" s="446"/>
      <c r="T329" s="446"/>
      <c r="U329" s="446"/>
      <c r="V329" s="446"/>
      <c r="W329" s="446"/>
      <c r="X329" s="446"/>
      <c r="Y329" s="446"/>
      <c r="Z329" s="446"/>
    </row>
    <row r="330" spans="2:26" ht="14.25" customHeight="1">
      <c r="B330" s="155"/>
      <c r="D330" s="177"/>
      <c r="H330" s="189"/>
      <c r="I330" s="446"/>
      <c r="J330" s="446"/>
      <c r="K330" s="446"/>
      <c r="L330" s="446"/>
      <c r="M330" s="446"/>
      <c r="N330" s="446"/>
      <c r="O330" s="446"/>
      <c r="P330" s="446"/>
      <c r="Q330" s="446"/>
      <c r="R330" s="446"/>
      <c r="S330" s="446"/>
      <c r="T330" s="446"/>
      <c r="U330" s="446"/>
      <c r="V330" s="446"/>
      <c r="W330" s="446"/>
      <c r="X330" s="446"/>
      <c r="Y330" s="446"/>
      <c r="Z330" s="446"/>
    </row>
    <row r="331" spans="2:26" ht="14.25" customHeight="1">
      <c r="B331" s="155"/>
      <c r="D331" s="177"/>
      <c r="H331" s="189"/>
      <c r="I331" s="446"/>
      <c r="J331" s="446"/>
      <c r="K331" s="446"/>
      <c r="L331" s="446"/>
      <c r="M331" s="446"/>
      <c r="N331" s="446"/>
      <c r="O331" s="446"/>
      <c r="P331" s="446"/>
      <c r="Q331" s="446"/>
      <c r="R331" s="446"/>
      <c r="S331" s="446"/>
      <c r="T331" s="446"/>
      <c r="U331" s="446"/>
      <c r="V331" s="446"/>
      <c r="W331" s="446"/>
      <c r="X331" s="446"/>
      <c r="Y331" s="446"/>
      <c r="Z331" s="446"/>
    </row>
    <row r="332" spans="2:26" ht="14.25" customHeight="1">
      <c r="B332" s="155"/>
      <c r="D332" s="177"/>
      <c r="H332" s="189"/>
      <c r="I332" s="446"/>
      <c r="J332" s="446"/>
      <c r="K332" s="446"/>
      <c r="L332" s="446"/>
      <c r="M332" s="446"/>
      <c r="N332" s="446"/>
      <c r="O332" s="446"/>
      <c r="P332" s="446"/>
      <c r="Q332" s="446"/>
      <c r="R332" s="446"/>
      <c r="S332" s="446"/>
      <c r="T332" s="446"/>
      <c r="U332" s="446"/>
      <c r="V332" s="446"/>
      <c r="W332" s="446"/>
      <c r="X332" s="446"/>
      <c r="Y332" s="446"/>
      <c r="Z332" s="446"/>
    </row>
    <row r="333" spans="2:26" ht="14.25" customHeight="1">
      <c r="B333" s="155"/>
      <c r="D333" s="177"/>
      <c r="H333" s="189"/>
      <c r="I333" s="446"/>
      <c r="J333" s="446"/>
      <c r="K333" s="446"/>
      <c r="L333" s="446"/>
      <c r="M333" s="446"/>
      <c r="N333" s="446"/>
      <c r="O333" s="446"/>
      <c r="P333" s="446"/>
      <c r="Q333" s="446"/>
      <c r="R333" s="446"/>
      <c r="S333" s="446"/>
      <c r="T333" s="446"/>
      <c r="U333" s="446"/>
      <c r="V333" s="446"/>
      <c r="W333" s="446"/>
      <c r="X333" s="446"/>
      <c r="Y333" s="446"/>
      <c r="Z333" s="446"/>
    </row>
    <row r="334" spans="2:26" ht="14.25" customHeight="1">
      <c r="B334" s="155"/>
      <c r="D334" s="177"/>
      <c r="H334" s="189"/>
      <c r="I334" s="446"/>
      <c r="J334" s="446"/>
      <c r="K334" s="446"/>
      <c r="L334" s="446"/>
      <c r="M334" s="446"/>
      <c r="N334" s="446"/>
      <c r="O334" s="446"/>
      <c r="P334" s="446"/>
      <c r="Q334" s="446"/>
      <c r="R334" s="446"/>
      <c r="S334" s="446"/>
      <c r="T334" s="446"/>
      <c r="U334" s="446"/>
      <c r="V334" s="446"/>
      <c r="W334" s="446"/>
      <c r="X334" s="446"/>
      <c r="Y334" s="446"/>
      <c r="Z334" s="446"/>
    </row>
    <row r="335" spans="2:26" ht="14.25" customHeight="1">
      <c r="B335" s="155"/>
      <c r="D335" s="177"/>
      <c r="H335" s="189"/>
      <c r="I335" s="446"/>
      <c r="J335" s="446"/>
      <c r="K335" s="446"/>
      <c r="L335" s="446"/>
      <c r="M335" s="446"/>
      <c r="N335" s="446"/>
      <c r="O335" s="446"/>
      <c r="P335" s="446"/>
      <c r="Q335" s="446"/>
      <c r="R335" s="446"/>
      <c r="S335" s="446"/>
      <c r="T335" s="446"/>
      <c r="U335" s="446"/>
      <c r="V335" s="446"/>
      <c r="W335" s="446"/>
      <c r="X335" s="446"/>
      <c r="Y335" s="446"/>
      <c r="Z335" s="446"/>
    </row>
    <row r="336" spans="2:26" ht="14.25" customHeight="1">
      <c r="B336" s="155"/>
      <c r="D336" s="177"/>
      <c r="H336" s="189"/>
      <c r="I336" s="446"/>
      <c r="J336" s="446"/>
      <c r="K336" s="446"/>
      <c r="L336" s="446"/>
      <c r="M336" s="446"/>
      <c r="N336" s="446"/>
      <c r="O336" s="446"/>
      <c r="P336" s="446"/>
      <c r="Q336" s="446"/>
      <c r="R336" s="446"/>
      <c r="S336" s="446"/>
      <c r="T336" s="446"/>
      <c r="U336" s="446"/>
      <c r="V336" s="446"/>
      <c r="W336" s="446"/>
      <c r="X336" s="446"/>
      <c r="Y336" s="446"/>
      <c r="Z336" s="446"/>
    </row>
    <row r="337" spans="2:26" ht="14.25" customHeight="1">
      <c r="B337" s="155"/>
      <c r="D337" s="177"/>
      <c r="H337" s="189"/>
      <c r="I337" s="446"/>
      <c r="J337" s="446"/>
      <c r="K337" s="446"/>
      <c r="L337" s="446"/>
      <c r="M337" s="446"/>
      <c r="N337" s="446"/>
      <c r="O337" s="446"/>
      <c r="P337" s="446"/>
      <c r="Q337" s="446"/>
      <c r="R337" s="446"/>
      <c r="S337" s="446"/>
      <c r="T337" s="446"/>
      <c r="U337" s="446"/>
      <c r="V337" s="446"/>
      <c r="W337" s="446"/>
      <c r="X337" s="446"/>
      <c r="Y337" s="446"/>
      <c r="Z337" s="446"/>
    </row>
    <row r="338" spans="2:26" ht="14.25" customHeight="1">
      <c r="B338" s="155"/>
      <c r="D338" s="177"/>
      <c r="H338" s="189"/>
      <c r="I338" s="446"/>
      <c r="J338" s="446"/>
      <c r="K338" s="446"/>
      <c r="L338" s="446"/>
      <c r="M338" s="446"/>
      <c r="N338" s="446"/>
      <c r="O338" s="446"/>
      <c r="P338" s="446"/>
      <c r="Q338" s="446"/>
      <c r="R338" s="446"/>
      <c r="S338" s="446"/>
      <c r="T338" s="446"/>
      <c r="U338" s="446"/>
      <c r="V338" s="446"/>
      <c r="W338" s="446"/>
      <c r="X338" s="446"/>
      <c r="Y338" s="446"/>
      <c r="Z338" s="446"/>
    </row>
    <row r="339" spans="2:26" ht="14.25" customHeight="1">
      <c r="B339" s="155"/>
      <c r="D339" s="177"/>
      <c r="H339" s="189"/>
      <c r="I339" s="446"/>
      <c r="J339" s="446"/>
      <c r="K339" s="446"/>
      <c r="L339" s="446"/>
      <c r="M339" s="446"/>
      <c r="N339" s="446"/>
      <c r="O339" s="446"/>
      <c r="P339" s="446"/>
      <c r="Q339" s="446"/>
      <c r="R339" s="446"/>
      <c r="S339" s="446"/>
      <c r="T339" s="446"/>
      <c r="U339" s="446"/>
      <c r="V339" s="446"/>
      <c r="W339" s="446"/>
      <c r="X339" s="446"/>
      <c r="Y339" s="446"/>
      <c r="Z339" s="446"/>
    </row>
    <row r="340" spans="2:26" ht="14.25" customHeight="1">
      <c r="B340" s="155"/>
      <c r="D340" s="177"/>
      <c r="H340" s="189"/>
      <c r="I340" s="446"/>
      <c r="J340" s="446"/>
      <c r="K340" s="446"/>
      <c r="L340" s="446"/>
      <c r="M340" s="446"/>
      <c r="N340" s="446"/>
      <c r="O340" s="446"/>
      <c r="P340" s="446"/>
      <c r="Q340" s="446"/>
      <c r="R340" s="446"/>
      <c r="S340" s="446"/>
      <c r="T340" s="446"/>
      <c r="U340" s="446"/>
      <c r="V340" s="446"/>
      <c r="W340" s="446"/>
      <c r="X340" s="446"/>
      <c r="Y340" s="446"/>
      <c r="Z340" s="446"/>
    </row>
    <row r="341" spans="2:26" ht="14.25" customHeight="1">
      <c r="B341" s="155"/>
      <c r="D341" s="177"/>
      <c r="H341" s="189"/>
      <c r="I341" s="446"/>
      <c r="J341" s="446"/>
      <c r="K341" s="446"/>
      <c r="L341" s="446"/>
      <c r="M341" s="446"/>
      <c r="N341" s="446"/>
      <c r="O341" s="446"/>
      <c r="P341" s="446"/>
      <c r="Q341" s="446"/>
      <c r="R341" s="446"/>
      <c r="S341" s="446"/>
      <c r="T341" s="446"/>
      <c r="U341" s="446"/>
      <c r="V341" s="446"/>
      <c r="W341" s="446"/>
      <c r="X341" s="446"/>
      <c r="Y341" s="446"/>
      <c r="Z341" s="446"/>
    </row>
    <row r="342" spans="2:26" ht="14.25" customHeight="1">
      <c r="B342" s="155"/>
      <c r="D342" s="177"/>
      <c r="H342" s="461"/>
      <c r="I342" s="446"/>
      <c r="J342" s="446"/>
      <c r="K342" s="446"/>
      <c r="L342" s="446"/>
      <c r="M342" s="446"/>
      <c r="N342" s="446"/>
      <c r="O342" s="446"/>
      <c r="P342" s="446"/>
      <c r="Q342" s="446"/>
      <c r="R342" s="446"/>
      <c r="S342" s="446"/>
      <c r="T342" s="446"/>
      <c r="U342" s="446"/>
      <c r="V342" s="446"/>
      <c r="W342" s="446"/>
      <c r="X342" s="446"/>
      <c r="Y342" s="446"/>
      <c r="Z342" s="446"/>
    </row>
    <row r="343" spans="2:26" ht="14.25" customHeight="1">
      <c r="B343" s="155"/>
      <c r="D343" s="177"/>
      <c r="H343" s="461"/>
      <c r="I343" s="446"/>
      <c r="J343" s="446"/>
      <c r="K343" s="446"/>
      <c r="L343" s="446"/>
      <c r="M343" s="446"/>
      <c r="N343" s="446"/>
      <c r="O343" s="446"/>
      <c r="P343" s="446"/>
      <c r="Q343" s="446"/>
      <c r="R343" s="446"/>
      <c r="S343" s="446"/>
      <c r="T343" s="446"/>
      <c r="U343" s="446"/>
      <c r="V343" s="446"/>
      <c r="W343" s="446"/>
      <c r="X343" s="446"/>
      <c r="Y343" s="446"/>
      <c r="Z343" s="446"/>
    </row>
    <row r="344" spans="2:26" ht="14.25" customHeight="1">
      <c r="B344" s="155"/>
      <c r="D344" s="177"/>
      <c r="H344" s="461"/>
      <c r="I344" s="446"/>
      <c r="J344" s="446"/>
      <c r="K344" s="446"/>
      <c r="L344" s="446"/>
      <c r="M344" s="446"/>
      <c r="N344" s="446"/>
      <c r="O344" s="446"/>
      <c r="P344" s="446"/>
      <c r="Q344" s="446"/>
      <c r="R344" s="446"/>
      <c r="S344" s="446"/>
      <c r="T344" s="446"/>
      <c r="U344" s="446"/>
      <c r="V344" s="446"/>
      <c r="W344" s="446"/>
      <c r="X344" s="446"/>
      <c r="Y344" s="446"/>
      <c r="Z344" s="446"/>
    </row>
    <row r="345" spans="2:26" ht="14.25" customHeight="1">
      <c r="B345" s="155"/>
      <c r="D345" s="177"/>
      <c r="H345" s="461"/>
      <c r="I345" s="446"/>
      <c r="J345" s="446"/>
      <c r="K345" s="446"/>
      <c r="L345" s="446"/>
      <c r="M345" s="446"/>
      <c r="N345" s="446"/>
      <c r="O345" s="446"/>
      <c r="P345" s="446"/>
      <c r="Q345" s="446"/>
      <c r="R345" s="446"/>
      <c r="S345" s="446"/>
      <c r="T345" s="446"/>
      <c r="U345" s="446"/>
      <c r="V345" s="446"/>
      <c r="W345" s="446"/>
      <c r="X345" s="446"/>
      <c r="Y345" s="446"/>
      <c r="Z345" s="446"/>
    </row>
    <row r="346" spans="2:26" ht="14.25" customHeight="1">
      <c r="B346" s="155"/>
      <c r="D346" s="177"/>
      <c r="H346" s="461"/>
      <c r="I346" s="446"/>
      <c r="J346" s="446"/>
      <c r="K346" s="446"/>
      <c r="L346" s="446"/>
      <c r="M346" s="446"/>
      <c r="N346" s="446"/>
      <c r="O346" s="446"/>
      <c r="P346" s="446"/>
      <c r="Q346" s="446"/>
      <c r="R346" s="446"/>
      <c r="S346" s="446"/>
      <c r="T346" s="446"/>
      <c r="U346" s="446"/>
      <c r="V346" s="446"/>
      <c r="W346" s="446"/>
      <c r="X346" s="446"/>
      <c r="Y346" s="446"/>
      <c r="Z346" s="446"/>
    </row>
    <row r="347" spans="2:26" ht="14.25" customHeight="1">
      <c r="B347" s="155"/>
      <c r="D347" s="177"/>
      <c r="H347" s="461"/>
      <c r="I347" s="446"/>
      <c r="J347" s="446"/>
      <c r="K347" s="446"/>
      <c r="L347" s="446"/>
      <c r="M347" s="446"/>
      <c r="N347" s="446"/>
      <c r="O347" s="446"/>
      <c r="P347" s="446"/>
      <c r="Q347" s="446"/>
      <c r="R347" s="446"/>
      <c r="S347" s="446"/>
      <c r="T347" s="446"/>
      <c r="U347" s="446"/>
      <c r="V347" s="446"/>
      <c r="W347" s="446"/>
      <c r="X347" s="446"/>
      <c r="Y347" s="446"/>
      <c r="Z347" s="446"/>
    </row>
    <row r="348" spans="2:26" ht="14.25" customHeight="1">
      <c r="B348" s="155"/>
      <c r="D348" s="177"/>
      <c r="H348" s="461"/>
      <c r="I348" s="446"/>
      <c r="J348" s="446"/>
      <c r="K348" s="446"/>
      <c r="L348" s="446"/>
      <c r="M348" s="446"/>
      <c r="N348" s="446"/>
      <c r="O348" s="446"/>
      <c r="P348" s="446"/>
      <c r="Q348" s="446"/>
      <c r="R348" s="446"/>
      <c r="S348" s="446"/>
      <c r="T348" s="446"/>
      <c r="U348" s="446"/>
      <c r="V348" s="446"/>
      <c r="W348" s="446"/>
      <c r="X348" s="446"/>
      <c r="Y348" s="446"/>
      <c r="Z348" s="446"/>
    </row>
    <row r="349" spans="2:26" ht="14.25" customHeight="1">
      <c r="B349" s="155"/>
      <c r="D349" s="177"/>
      <c r="H349" s="461"/>
      <c r="I349" s="446"/>
      <c r="J349" s="446"/>
      <c r="K349" s="446"/>
      <c r="L349" s="446"/>
      <c r="M349" s="446"/>
      <c r="N349" s="446"/>
      <c r="O349" s="446"/>
      <c r="P349" s="446"/>
      <c r="Q349" s="446"/>
      <c r="R349" s="446"/>
      <c r="S349" s="446"/>
      <c r="T349" s="446"/>
      <c r="U349" s="446"/>
      <c r="V349" s="446"/>
      <c r="W349" s="446"/>
      <c r="X349" s="446"/>
      <c r="Y349" s="446"/>
      <c r="Z349" s="446"/>
    </row>
    <row r="350" spans="2:26" ht="14.25" customHeight="1">
      <c r="B350" s="155"/>
      <c r="D350" s="177"/>
      <c r="H350" s="461"/>
      <c r="I350" s="446"/>
      <c r="J350" s="446"/>
      <c r="K350" s="446"/>
      <c r="L350" s="446"/>
      <c r="M350" s="446"/>
      <c r="N350" s="446"/>
      <c r="O350" s="446"/>
      <c r="P350" s="446"/>
      <c r="Q350" s="446"/>
      <c r="R350" s="446"/>
      <c r="S350" s="446"/>
      <c r="T350" s="446"/>
      <c r="U350" s="446"/>
      <c r="V350" s="446"/>
      <c r="W350" s="446"/>
      <c r="X350" s="446"/>
      <c r="Y350" s="446"/>
      <c r="Z350" s="446"/>
    </row>
    <row r="351" spans="2:26" ht="14.25" customHeight="1">
      <c r="B351" s="155"/>
      <c r="D351" s="177"/>
      <c r="H351" s="461"/>
      <c r="I351" s="446"/>
      <c r="J351" s="446"/>
      <c r="K351" s="446"/>
      <c r="L351" s="446"/>
      <c r="M351" s="446"/>
      <c r="N351" s="446"/>
      <c r="O351" s="446"/>
      <c r="P351" s="446"/>
      <c r="Q351" s="446"/>
      <c r="R351" s="446"/>
      <c r="S351" s="446"/>
      <c r="T351" s="446"/>
      <c r="U351" s="446"/>
      <c r="V351" s="446"/>
      <c r="W351" s="446"/>
      <c r="X351" s="446"/>
      <c r="Y351" s="446"/>
      <c r="Z351" s="446"/>
    </row>
    <row r="352" spans="2:26" ht="14.25" customHeight="1">
      <c r="B352" s="155"/>
      <c r="D352" s="177"/>
      <c r="H352" s="461"/>
      <c r="I352" s="446"/>
      <c r="J352" s="446"/>
      <c r="K352" s="446"/>
      <c r="L352" s="446"/>
      <c r="M352" s="446"/>
      <c r="N352" s="446"/>
      <c r="O352" s="446"/>
      <c r="P352" s="446"/>
      <c r="Q352" s="446"/>
      <c r="R352" s="446"/>
      <c r="S352" s="446"/>
      <c r="T352" s="446"/>
      <c r="U352" s="446"/>
      <c r="V352" s="446"/>
      <c r="W352" s="446"/>
      <c r="X352" s="446"/>
      <c r="Y352" s="446"/>
      <c r="Z352" s="446"/>
    </row>
    <row r="353" spans="2:26" ht="14.25" customHeight="1">
      <c r="B353" s="155"/>
      <c r="D353" s="177"/>
      <c r="H353" s="461"/>
      <c r="I353" s="446"/>
      <c r="J353" s="446"/>
      <c r="K353" s="446"/>
      <c r="L353" s="446"/>
      <c r="M353" s="446"/>
      <c r="N353" s="446"/>
      <c r="O353" s="446"/>
      <c r="P353" s="446"/>
      <c r="Q353" s="446"/>
      <c r="R353" s="446"/>
      <c r="S353" s="446"/>
      <c r="T353" s="446"/>
      <c r="U353" s="446"/>
      <c r="V353" s="446"/>
      <c r="W353" s="446"/>
      <c r="X353" s="446"/>
      <c r="Y353" s="446"/>
      <c r="Z353" s="446"/>
    </row>
    <row r="354" spans="2:26" ht="14.25" customHeight="1">
      <c r="B354" s="155"/>
      <c r="D354" s="177"/>
      <c r="H354" s="461"/>
      <c r="I354" s="446"/>
      <c r="J354" s="446"/>
      <c r="K354" s="446"/>
      <c r="L354" s="446"/>
      <c r="M354" s="446"/>
      <c r="N354" s="446"/>
      <c r="O354" s="446"/>
      <c r="P354" s="446"/>
      <c r="Q354" s="446"/>
      <c r="R354" s="446"/>
      <c r="S354" s="446"/>
      <c r="T354" s="446"/>
      <c r="U354" s="446"/>
      <c r="V354" s="446"/>
      <c r="W354" s="446"/>
      <c r="X354" s="446"/>
      <c r="Y354" s="446"/>
      <c r="Z354" s="446"/>
    </row>
    <row r="355" spans="2:26" ht="14.25" customHeight="1">
      <c r="B355" s="155"/>
      <c r="D355" s="177"/>
      <c r="H355" s="461"/>
      <c r="I355" s="446"/>
      <c r="J355" s="446"/>
      <c r="K355" s="446"/>
      <c r="L355" s="446"/>
      <c r="M355" s="446"/>
      <c r="N355" s="446"/>
      <c r="O355" s="446"/>
      <c r="P355" s="446"/>
      <c r="Q355" s="446"/>
      <c r="R355" s="446"/>
      <c r="S355" s="446"/>
      <c r="T355" s="446"/>
      <c r="U355" s="446"/>
      <c r="V355" s="446"/>
      <c r="W355" s="446"/>
      <c r="X355" s="446"/>
      <c r="Y355" s="446"/>
      <c r="Z355" s="446"/>
    </row>
    <row r="356" spans="2:26" ht="14.25" customHeight="1">
      <c r="B356" s="155"/>
      <c r="D356" s="177"/>
      <c r="H356" s="461"/>
      <c r="I356" s="446"/>
      <c r="J356" s="446"/>
      <c r="K356" s="446"/>
      <c r="L356" s="446"/>
      <c r="M356" s="446"/>
      <c r="N356" s="446"/>
      <c r="O356" s="446"/>
      <c r="P356" s="446"/>
      <c r="Q356" s="446"/>
      <c r="R356" s="446"/>
      <c r="S356" s="446"/>
      <c r="T356" s="446"/>
      <c r="U356" s="446"/>
      <c r="V356" s="446"/>
      <c r="W356" s="446"/>
      <c r="X356" s="446"/>
      <c r="Y356" s="446"/>
      <c r="Z356" s="446"/>
    </row>
    <row r="357" spans="2:26" ht="14.25" customHeight="1">
      <c r="B357" s="155"/>
      <c r="D357" s="177"/>
      <c r="H357" s="461"/>
      <c r="I357" s="446"/>
      <c r="J357" s="446"/>
      <c r="K357" s="446"/>
      <c r="L357" s="446"/>
      <c r="M357" s="446"/>
      <c r="N357" s="446"/>
      <c r="O357" s="446"/>
      <c r="P357" s="446"/>
      <c r="Q357" s="446"/>
      <c r="R357" s="446"/>
      <c r="S357" s="446"/>
      <c r="T357" s="446"/>
      <c r="U357" s="446"/>
      <c r="V357" s="446"/>
      <c r="W357" s="446"/>
      <c r="X357" s="446"/>
      <c r="Y357" s="446"/>
      <c r="Z357" s="446"/>
    </row>
    <row r="358" spans="2:26" ht="14.25" customHeight="1">
      <c r="B358" s="155"/>
      <c r="D358" s="177"/>
      <c r="H358" s="461"/>
      <c r="I358" s="446"/>
      <c r="J358" s="446"/>
      <c r="K358" s="446"/>
      <c r="L358" s="446"/>
      <c r="M358" s="446"/>
      <c r="N358" s="446"/>
      <c r="O358" s="446"/>
      <c r="P358" s="446"/>
      <c r="Q358" s="446"/>
      <c r="R358" s="446"/>
      <c r="S358" s="446"/>
      <c r="T358" s="446"/>
      <c r="U358" s="446"/>
      <c r="V358" s="446"/>
      <c r="W358" s="446"/>
      <c r="X358" s="446"/>
      <c r="Y358" s="446"/>
      <c r="Z358" s="446"/>
    </row>
    <row r="359" spans="2:26" ht="14.25" customHeight="1">
      <c r="B359" s="155"/>
      <c r="D359" s="177"/>
      <c r="H359" s="461"/>
      <c r="I359" s="446"/>
      <c r="J359" s="446"/>
      <c r="K359" s="446"/>
      <c r="L359" s="446"/>
      <c r="M359" s="446"/>
      <c r="N359" s="446"/>
      <c r="O359" s="446"/>
      <c r="P359" s="446"/>
      <c r="Q359" s="446"/>
      <c r="R359" s="446"/>
      <c r="S359" s="446"/>
      <c r="T359" s="446"/>
      <c r="U359" s="446"/>
      <c r="V359" s="446"/>
      <c r="W359" s="446"/>
      <c r="X359" s="446"/>
      <c r="Y359" s="446"/>
      <c r="Z359" s="446"/>
    </row>
    <row r="360" spans="2:26" ht="14.25" customHeight="1">
      <c r="B360" s="155"/>
      <c r="D360" s="177"/>
      <c r="H360" s="461"/>
      <c r="I360" s="446"/>
      <c r="J360" s="446"/>
      <c r="K360" s="446"/>
      <c r="L360" s="446"/>
      <c r="M360" s="446"/>
      <c r="N360" s="446"/>
      <c r="O360" s="446"/>
      <c r="P360" s="446"/>
      <c r="Q360" s="446"/>
      <c r="R360" s="446"/>
      <c r="S360" s="446"/>
      <c r="T360" s="446"/>
      <c r="U360" s="446"/>
      <c r="V360" s="446"/>
      <c r="W360" s="446"/>
      <c r="X360" s="446"/>
      <c r="Y360" s="446"/>
      <c r="Z360" s="446"/>
    </row>
    <row r="361" spans="2:26" ht="14.25" customHeight="1">
      <c r="B361" s="155"/>
      <c r="D361" s="177"/>
      <c r="H361" s="461"/>
      <c r="I361" s="446"/>
      <c r="J361" s="446"/>
      <c r="K361" s="446"/>
      <c r="L361" s="446"/>
      <c r="M361" s="446"/>
      <c r="N361" s="446"/>
      <c r="O361" s="446"/>
      <c r="P361" s="446"/>
      <c r="Q361" s="446"/>
      <c r="R361" s="446"/>
      <c r="S361" s="446"/>
      <c r="T361" s="446"/>
      <c r="U361" s="446"/>
      <c r="V361" s="446"/>
      <c r="W361" s="446"/>
      <c r="X361" s="446"/>
      <c r="Y361" s="446"/>
      <c r="Z361" s="446"/>
    </row>
    <row r="362" spans="2:26" ht="14.25" customHeight="1">
      <c r="B362" s="155"/>
      <c r="D362" s="177"/>
      <c r="H362" s="461"/>
      <c r="I362" s="446"/>
      <c r="J362" s="446"/>
      <c r="K362" s="446"/>
      <c r="L362" s="446"/>
      <c r="M362" s="446"/>
      <c r="N362" s="446"/>
      <c r="O362" s="446"/>
      <c r="P362" s="446"/>
      <c r="Q362" s="446"/>
      <c r="R362" s="446"/>
      <c r="S362" s="446"/>
      <c r="T362" s="446"/>
      <c r="U362" s="446"/>
      <c r="V362" s="446"/>
      <c r="W362" s="446"/>
      <c r="X362" s="446"/>
      <c r="Y362" s="446"/>
      <c r="Z362" s="446"/>
    </row>
    <row r="363" spans="2:26" ht="14.25" customHeight="1">
      <c r="B363" s="155"/>
      <c r="D363" s="177"/>
      <c r="H363" s="461"/>
      <c r="I363" s="446"/>
      <c r="J363" s="446"/>
      <c r="K363" s="446"/>
      <c r="L363" s="446"/>
      <c r="M363" s="446"/>
      <c r="N363" s="446"/>
      <c r="O363" s="446"/>
      <c r="P363" s="446"/>
      <c r="Q363" s="446"/>
      <c r="R363" s="446"/>
      <c r="S363" s="446"/>
      <c r="T363" s="446"/>
      <c r="U363" s="446"/>
      <c r="V363" s="446"/>
      <c r="W363" s="446"/>
      <c r="X363" s="446"/>
      <c r="Y363" s="446"/>
      <c r="Z363" s="446"/>
    </row>
    <row r="364" spans="2:26" ht="14.25" customHeight="1">
      <c r="B364" s="155"/>
      <c r="D364" s="177"/>
      <c r="H364" s="461"/>
      <c r="I364" s="446"/>
      <c r="J364" s="446"/>
      <c r="K364" s="446"/>
      <c r="L364" s="446"/>
      <c r="M364" s="446"/>
      <c r="N364" s="446"/>
      <c r="O364" s="446"/>
      <c r="P364" s="446"/>
      <c r="Q364" s="446"/>
      <c r="R364" s="446"/>
      <c r="S364" s="446"/>
      <c r="T364" s="446"/>
      <c r="U364" s="446"/>
      <c r="V364" s="446"/>
      <c r="W364" s="446"/>
      <c r="X364" s="446"/>
      <c r="Y364" s="446"/>
      <c r="Z364" s="446"/>
    </row>
    <row r="365" spans="2:26" ht="14.25" customHeight="1">
      <c r="B365" s="155"/>
      <c r="D365" s="177"/>
      <c r="H365" s="461"/>
      <c r="I365" s="446"/>
      <c r="J365" s="446"/>
      <c r="K365" s="446"/>
      <c r="L365" s="446"/>
      <c r="M365" s="446"/>
      <c r="N365" s="446"/>
      <c r="O365" s="446"/>
      <c r="P365" s="446"/>
      <c r="Q365" s="446"/>
      <c r="R365" s="446"/>
      <c r="S365" s="446"/>
      <c r="T365" s="446"/>
      <c r="U365" s="446"/>
      <c r="V365" s="446"/>
      <c r="W365" s="446"/>
      <c r="X365" s="446"/>
      <c r="Y365" s="446"/>
      <c r="Z365" s="446"/>
    </row>
    <row r="366" spans="2:26" ht="14.25" customHeight="1">
      <c r="B366" s="155"/>
      <c r="D366" s="177"/>
      <c r="H366" s="461"/>
      <c r="I366" s="446"/>
      <c r="J366" s="446"/>
      <c r="K366" s="446"/>
      <c r="L366" s="446"/>
      <c r="M366" s="446"/>
      <c r="N366" s="446"/>
      <c r="O366" s="446"/>
      <c r="P366" s="446"/>
      <c r="Q366" s="446"/>
      <c r="R366" s="446"/>
      <c r="S366" s="446"/>
      <c r="T366" s="446"/>
      <c r="U366" s="446"/>
      <c r="V366" s="446"/>
      <c r="W366" s="446"/>
      <c r="X366" s="446"/>
      <c r="Y366" s="446"/>
      <c r="Z366" s="446"/>
    </row>
    <row r="367" spans="2:26" ht="14.25" customHeight="1">
      <c r="B367" s="155"/>
      <c r="D367" s="177"/>
      <c r="H367" s="461"/>
      <c r="I367" s="446"/>
      <c r="J367" s="446"/>
      <c r="K367" s="446"/>
      <c r="L367" s="446"/>
      <c r="M367" s="446"/>
      <c r="N367" s="446"/>
      <c r="O367" s="446"/>
      <c r="P367" s="446"/>
      <c r="Q367" s="446"/>
      <c r="R367" s="446"/>
      <c r="S367" s="446"/>
      <c r="T367" s="446"/>
      <c r="U367" s="446"/>
      <c r="V367" s="446"/>
      <c r="W367" s="446"/>
      <c r="X367" s="446"/>
      <c r="Y367" s="446"/>
      <c r="Z367" s="446"/>
    </row>
    <row r="368" spans="2:26" ht="14.25" customHeight="1">
      <c r="B368" s="155"/>
      <c r="D368" s="177"/>
      <c r="H368" s="461"/>
      <c r="I368" s="446"/>
      <c r="J368" s="446"/>
      <c r="K368" s="446"/>
      <c r="L368" s="446"/>
      <c r="M368" s="446"/>
      <c r="N368" s="446"/>
      <c r="O368" s="446"/>
      <c r="P368" s="446"/>
      <c r="Q368" s="446"/>
      <c r="R368" s="446"/>
      <c r="S368" s="446"/>
      <c r="T368" s="446"/>
      <c r="U368" s="446"/>
      <c r="V368" s="446"/>
      <c r="W368" s="446"/>
      <c r="X368" s="446"/>
      <c r="Y368" s="446"/>
      <c r="Z368" s="446"/>
    </row>
    <row r="369" spans="2:26" ht="14.25" customHeight="1">
      <c r="B369" s="155"/>
      <c r="D369" s="177"/>
      <c r="H369" s="461"/>
      <c r="I369" s="446"/>
      <c r="J369" s="446"/>
      <c r="K369" s="446"/>
      <c r="L369" s="446"/>
      <c r="M369" s="446"/>
      <c r="N369" s="446"/>
      <c r="O369" s="446"/>
      <c r="P369" s="446"/>
      <c r="Q369" s="446"/>
      <c r="R369" s="446"/>
      <c r="S369" s="446"/>
      <c r="T369" s="446"/>
      <c r="U369" s="446"/>
      <c r="V369" s="446"/>
      <c r="W369" s="446"/>
      <c r="X369" s="446"/>
      <c r="Y369" s="446"/>
      <c r="Z369" s="446"/>
    </row>
    <row r="370" spans="2:26" ht="14.25" customHeight="1">
      <c r="B370" s="155"/>
      <c r="D370" s="177"/>
      <c r="H370" s="461"/>
      <c r="I370" s="446"/>
      <c r="J370" s="446"/>
      <c r="K370" s="446"/>
      <c r="L370" s="446"/>
      <c r="M370" s="446"/>
      <c r="N370" s="446"/>
      <c r="O370" s="446"/>
      <c r="P370" s="446"/>
      <c r="Q370" s="446"/>
      <c r="R370" s="446"/>
      <c r="S370" s="446"/>
      <c r="T370" s="446"/>
      <c r="U370" s="446"/>
      <c r="V370" s="446"/>
      <c r="W370" s="446"/>
      <c r="X370" s="446"/>
      <c r="Y370" s="446"/>
      <c r="Z370" s="446"/>
    </row>
    <row r="371" spans="2:26" ht="14.25" customHeight="1">
      <c r="B371" s="155"/>
      <c r="D371" s="177"/>
      <c r="H371" s="461"/>
      <c r="I371" s="446"/>
      <c r="J371" s="446"/>
      <c r="K371" s="446"/>
      <c r="L371" s="446"/>
      <c r="M371" s="446"/>
      <c r="N371" s="446"/>
      <c r="O371" s="446"/>
      <c r="P371" s="446"/>
      <c r="Q371" s="446"/>
      <c r="R371" s="446"/>
      <c r="S371" s="446"/>
      <c r="T371" s="446"/>
      <c r="U371" s="446"/>
      <c r="V371" s="446"/>
      <c r="W371" s="446"/>
      <c r="X371" s="446"/>
      <c r="Y371" s="446"/>
      <c r="Z371" s="446"/>
    </row>
    <row r="372" spans="2:26" ht="14.25" customHeight="1">
      <c r="B372" s="155"/>
      <c r="D372" s="177"/>
      <c r="H372" s="461"/>
      <c r="I372" s="446"/>
      <c r="J372" s="446"/>
      <c r="K372" s="446"/>
      <c r="L372" s="446"/>
      <c r="M372" s="446"/>
      <c r="N372" s="446"/>
      <c r="O372" s="446"/>
      <c r="P372" s="446"/>
      <c r="Q372" s="446"/>
      <c r="R372" s="446"/>
      <c r="S372" s="446"/>
      <c r="T372" s="446"/>
      <c r="U372" s="446"/>
      <c r="V372" s="446"/>
      <c r="W372" s="446"/>
      <c r="X372" s="446"/>
      <c r="Y372" s="446"/>
      <c r="Z372" s="446"/>
    </row>
    <row r="373" spans="2:26" ht="14.25" customHeight="1">
      <c r="B373" s="155"/>
      <c r="D373" s="177"/>
      <c r="H373" s="461"/>
      <c r="I373" s="446"/>
      <c r="J373" s="446"/>
      <c r="K373" s="446"/>
      <c r="L373" s="446"/>
      <c r="M373" s="446"/>
      <c r="N373" s="446"/>
      <c r="O373" s="446"/>
      <c r="P373" s="446"/>
      <c r="Q373" s="446"/>
      <c r="R373" s="446"/>
      <c r="S373" s="446"/>
      <c r="T373" s="446"/>
      <c r="U373" s="446"/>
      <c r="V373" s="446"/>
      <c r="W373" s="446"/>
      <c r="X373" s="446"/>
      <c r="Y373" s="446"/>
      <c r="Z373" s="446"/>
    </row>
    <row r="374" spans="2:26" ht="14.25" customHeight="1">
      <c r="B374" s="155"/>
      <c r="D374" s="177"/>
      <c r="H374" s="461"/>
      <c r="I374" s="446"/>
      <c r="J374" s="446"/>
      <c r="K374" s="446"/>
      <c r="L374" s="446"/>
      <c r="M374" s="446"/>
      <c r="N374" s="446"/>
      <c r="O374" s="446"/>
      <c r="P374" s="446"/>
      <c r="Q374" s="446"/>
      <c r="R374" s="446"/>
      <c r="S374" s="446"/>
      <c r="T374" s="446"/>
      <c r="U374" s="446"/>
      <c r="V374" s="446"/>
      <c r="W374" s="446"/>
      <c r="X374" s="446"/>
      <c r="Y374" s="446"/>
      <c r="Z374" s="446"/>
    </row>
    <row r="375" spans="2:26" ht="14.25" customHeight="1">
      <c r="B375" s="155"/>
      <c r="D375" s="177"/>
      <c r="H375" s="461"/>
      <c r="I375" s="446"/>
      <c r="J375" s="446"/>
      <c r="K375" s="446"/>
      <c r="L375" s="446"/>
      <c r="M375" s="446"/>
      <c r="N375" s="446"/>
      <c r="O375" s="446"/>
      <c r="P375" s="446"/>
      <c r="Q375" s="446"/>
      <c r="R375" s="446"/>
      <c r="S375" s="446"/>
      <c r="T375" s="446"/>
      <c r="U375" s="446"/>
      <c r="V375" s="446"/>
      <c r="W375" s="446"/>
      <c r="X375" s="446"/>
      <c r="Y375" s="446"/>
      <c r="Z375" s="446"/>
    </row>
    <row r="376" spans="2:26" ht="14.25" customHeight="1">
      <c r="B376" s="155"/>
      <c r="D376" s="177"/>
      <c r="H376" s="461"/>
      <c r="I376" s="446"/>
      <c r="J376" s="446"/>
      <c r="K376" s="446"/>
      <c r="L376" s="446"/>
      <c r="M376" s="446"/>
      <c r="N376" s="446"/>
      <c r="O376" s="446"/>
      <c r="P376" s="446"/>
      <c r="Q376" s="446"/>
      <c r="R376" s="446"/>
      <c r="S376" s="446"/>
      <c r="T376" s="446"/>
      <c r="U376" s="446"/>
      <c r="V376" s="446"/>
      <c r="W376" s="446"/>
      <c r="X376" s="446"/>
      <c r="Y376" s="446"/>
      <c r="Z376" s="446"/>
    </row>
    <row r="377" spans="2:26" ht="14.25" customHeight="1">
      <c r="B377" s="155"/>
      <c r="D377" s="177"/>
      <c r="H377" s="461"/>
      <c r="I377" s="446"/>
      <c r="J377" s="446"/>
      <c r="K377" s="446"/>
      <c r="L377" s="446"/>
      <c r="M377" s="446"/>
      <c r="N377" s="446"/>
      <c r="O377" s="446"/>
      <c r="P377" s="446"/>
      <c r="Q377" s="446"/>
      <c r="R377" s="446"/>
      <c r="S377" s="446"/>
      <c r="T377" s="446"/>
      <c r="U377" s="446"/>
      <c r="V377" s="446"/>
      <c r="W377" s="446"/>
      <c r="X377" s="446"/>
      <c r="Y377" s="446"/>
      <c r="Z377" s="446"/>
    </row>
    <row r="378" spans="2:26" ht="14.25" customHeight="1">
      <c r="B378" s="155"/>
      <c r="D378" s="177"/>
      <c r="H378" s="461"/>
      <c r="I378" s="446"/>
      <c r="J378" s="446"/>
      <c r="K378" s="446"/>
      <c r="L378" s="446"/>
      <c r="M378" s="446"/>
      <c r="N378" s="446"/>
      <c r="O378" s="446"/>
      <c r="P378" s="446"/>
      <c r="Q378" s="446"/>
      <c r="R378" s="446"/>
      <c r="S378" s="446"/>
      <c r="T378" s="446"/>
      <c r="U378" s="446"/>
      <c r="V378" s="446"/>
      <c r="W378" s="446"/>
      <c r="X378" s="446"/>
      <c r="Y378" s="446"/>
      <c r="Z378" s="446"/>
    </row>
    <row r="379" spans="2:26" ht="14.25" customHeight="1">
      <c r="B379" s="155"/>
      <c r="D379" s="177"/>
      <c r="H379" s="461"/>
      <c r="I379" s="446"/>
      <c r="J379" s="446"/>
      <c r="K379" s="446"/>
      <c r="L379" s="446"/>
      <c r="M379" s="446"/>
      <c r="N379" s="446"/>
      <c r="O379" s="446"/>
      <c r="P379" s="446"/>
      <c r="Q379" s="446"/>
      <c r="R379" s="446"/>
      <c r="S379" s="446"/>
      <c r="T379" s="446"/>
      <c r="U379" s="446"/>
      <c r="V379" s="446"/>
      <c r="W379" s="446"/>
      <c r="X379" s="446"/>
      <c r="Y379" s="446"/>
      <c r="Z379" s="446"/>
    </row>
    <row r="380" spans="2:26" ht="14.25" customHeight="1">
      <c r="B380" s="155"/>
      <c r="D380" s="177"/>
      <c r="H380" s="461"/>
      <c r="I380" s="446"/>
      <c r="J380" s="446"/>
      <c r="K380" s="446"/>
      <c r="L380" s="446"/>
      <c r="M380" s="446"/>
      <c r="N380" s="446"/>
      <c r="O380" s="446"/>
      <c r="P380" s="446"/>
      <c r="Q380" s="446"/>
      <c r="R380" s="446"/>
      <c r="S380" s="446"/>
      <c r="T380" s="446"/>
      <c r="U380" s="446"/>
      <c r="V380" s="446"/>
      <c r="W380" s="446"/>
      <c r="X380" s="446"/>
      <c r="Y380" s="446"/>
      <c r="Z380" s="446"/>
    </row>
    <row r="381" spans="2:26" ht="14.25" customHeight="1">
      <c r="B381" s="155"/>
      <c r="D381" s="177"/>
      <c r="H381" s="461"/>
      <c r="I381" s="446"/>
      <c r="J381" s="446"/>
      <c r="K381" s="446"/>
      <c r="L381" s="446"/>
      <c r="M381" s="446"/>
      <c r="N381" s="446"/>
      <c r="O381" s="446"/>
      <c r="P381" s="446"/>
      <c r="Q381" s="446"/>
      <c r="R381" s="446"/>
      <c r="S381" s="446"/>
      <c r="T381" s="446"/>
      <c r="U381" s="446"/>
      <c r="V381" s="446"/>
      <c r="W381" s="446"/>
      <c r="X381" s="446"/>
      <c r="Y381" s="446"/>
      <c r="Z381" s="446"/>
    </row>
    <row r="382" spans="2:26" ht="14.25" customHeight="1">
      <c r="B382" s="155"/>
      <c r="D382" s="177"/>
      <c r="H382" s="461"/>
      <c r="I382" s="446"/>
      <c r="J382" s="446"/>
      <c r="K382" s="446"/>
      <c r="L382" s="446"/>
      <c r="M382" s="446"/>
      <c r="N382" s="446"/>
      <c r="O382" s="446"/>
      <c r="P382" s="446"/>
      <c r="Q382" s="446"/>
      <c r="R382" s="446"/>
      <c r="S382" s="446"/>
      <c r="T382" s="446"/>
      <c r="U382" s="446"/>
      <c r="V382" s="446"/>
      <c r="W382" s="446"/>
      <c r="X382" s="446"/>
      <c r="Y382" s="446"/>
      <c r="Z382" s="446"/>
    </row>
    <row r="383" spans="2:26" ht="14.25" customHeight="1">
      <c r="B383" s="155"/>
      <c r="D383" s="177"/>
      <c r="H383" s="461"/>
      <c r="I383" s="446"/>
      <c r="J383" s="446"/>
      <c r="K383" s="446"/>
      <c r="L383" s="446"/>
      <c r="M383" s="446"/>
      <c r="N383" s="446"/>
      <c r="O383" s="446"/>
      <c r="P383" s="446"/>
      <c r="Q383" s="446"/>
      <c r="R383" s="446"/>
      <c r="S383" s="446"/>
      <c r="T383" s="446"/>
      <c r="U383" s="446"/>
      <c r="V383" s="446"/>
      <c r="W383" s="446"/>
      <c r="X383" s="446"/>
      <c r="Y383" s="446"/>
      <c r="Z383" s="446"/>
    </row>
    <row r="384" spans="2:26" ht="14.25" customHeight="1">
      <c r="B384" s="155"/>
      <c r="D384" s="177"/>
      <c r="H384" s="461"/>
      <c r="I384" s="446"/>
      <c r="J384" s="446"/>
      <c r="K384" s="446"/>
      <c r="L384" s="446"/>
      <c r="M384" s="446"/>
      <c r="N384" s="446"/>
      <c r="O384" s="446"/>
      <c r="P384" s="446"/>
      <c r="Q384" s="446"/>
      <c r="R384" s="446"/>
      <c r="S384" s="446"/>
      <c r="T384" s="446"/>
      <c r="U384" s="446"/>
      <c r="V384" s="446"/>
      <c r="W384" s="446"/>
      <c r="X384" s="446"/>
      <c r="Y384" s="446"/>
      <c r="Z384" s="446"/>
    </row>
    <row r="385" spans="2:26" ht="14.25" customHeight="1">
      <c r="B385" s="155"/>
      <c r="D385" s="177"/>
      <c r="H385" s="461"/>
      <c r="I385" s="446"/>
      <c r="J385" s="446"/>
      <c r="K385" s="446"/>
      <c r="L385" s="446"/>
      <c r="M385" s="446"/>
      <c r="N385" s="446"/>
      <c r="O385" s="446"/>
      <c r="P385" s="446"/>
      <c r="Q385" s="446"/>
      <c r="R385" s="446"/>
      <c r="S385" s="446"/>
      <c r="T385" s="446"/>
      <c r="U385" s="446"/>
      <c r="V385" s="446"/>
      <c r="W385" s="446"/>
      <c r="X385" s="446"/>
      <c r="Y385" s="446"/>
      <c r="Z385" s="446"/>
    </row>
    <row r="386" spans="2:26" ht="14.25" customHeight="1">
      <c r="B386" s="155"/>
      <c r="D386" s="177"/>
      <c r="H386" s="461"/>
      <c r="I386" s="446"/>
      <c r="J386" s="446"/>
      <c r="K386" s="446"/>
      <c r="L386" s="446"/>
      <c r="M386" s="446"/>
      <c r="N386" s="446"/>
      <c r="O386" s="446"/>
      <c r="P386" s="446"/>
      <c r="Q386" s="446"/>
      <c r="R386" s="446"/>
      <c r="S386" s="446"/>
      <c r="T386" s="446"/>
      <c r="U386" s="446"/>
      <c r="V386" s="446"/>
      <c r="W386" s="446"/>
      <c r="X386" s="446"/>
      <c r="Y386" s="446"/>
      <c r="Z386" s="446"/>
    </row>
    <row r="387" spans="2:26" ht="14.25" customHeight="1">
      <c r="B387" s="155"/>
      <c r="D387" s="177"/>
      <c r="H387" s="461"/>
      <c r="I387" s="446"/>
      <c r="J387" s="446"/>
      <c r="K387" s="446"/>
      <c r="L387" s="446"/>
      <c r="M387" s="446"/>
      <c r="N387" s="446"/>
      <c r="O387" s="446"/>
      <c r="P387" s="446"/>
      <c r="Q387" s="446"/>
      <c r="R387" s="446"/>
      <c r="S387" s="446"/>
      <c r="T387" s="446"/>
      <c r="U387" s="446"/>
      <c r="V387" s="446"/>
      <c r="W387" s="446"/>
      <c r="X387" s="446"/>
      <c r="Y387" s="446"/>
      <c r="Z387" s="446"/>
    </row>
    <row r="388" spans="2:26" ht="14.25" customHeight="1">
      <c r="B388" s="155"/>
      <c r="D388" s="177"/>
      <c r="H388" s="461"/>
      <c r="I388" s="446"/>
      <c r="J388" s="446"/>
      <c r="K388" s="446"/>
      <c r="L388" s="446"/>
      <c r="M388" s="446"/>
      <c r="N388" s="446"/>
      <c r="O388" s="446"/>
      <c r="P388" s="446"/>
      <c r="Q388" s="446"/>
      <c r="R388" s="446"/>
      <c r="S388" s="446"/>
      <c r="T388" s="446"/>
      <c r="U388" s="446"/>
      <c r="V388" s="446"/>
      <c r="W388" s="446"/>
      <c r="X388" s="446"/>
      <c r="Y388" s="446"/>
      <c r="Z388" s="446"/>
    </row>
    <row r="389" spans="2:26" ht="14.25" customHeight="1">
      <c r="B389" s="155"/>
      <c r="D389" s="177"/>
      <c r="H389" s="461"/>
      <c r="I389" s="446"/>
      <c r="J389" s="446"/>
      <c r="K389" s="446"/>
      <c r="L389" s="446"/>
      <c r="M389" s="446"/>
      <c r="N389" s="446"/>
      <c r="O389" s="446"/>
      <c r="P389" s="446"/>
      <c r="Q389" s="446"/>
      <c r="R389" s="446"/>
      <c r="S389" s="446"/>
      <c r="T389" s="446"/>
      <c r="U389" s="446"/>
      <c r="V389" s="446"/>
      <c r="W389" s="446"/>
      <c r="X389" s="446"/>
      <c r="Y389" s="446"/>
      <c r="Z389" s="446"/>
    </row>
    <row r="390" spans="2:26" ht="14.25" customHeight="1">
      <c r="B390" s="155"/>
      <c r="D390" s="177"/>
      <c r="H390" s="461"/>
      <c r="I390" s="446"/>
      <c r="J390" s="446"/>
      <c r="K390" s="446"/>
      <c r="L390" s="446"/>
      <c r="M390" s="446"/>
      <c r="N390" s="446"/>
      <c r="O390" s="446"/>
      <c r="P390" s="446"/>
      <c r="Q390" s="446"/>
      <c r="R390" s="446"/>
      <c r="S390" s="446"/>
      <c r="T390" s="446"/>
      <c r="U390" s="446"/>
      <c r="V390" s="446"/>
      <c r="W390" s="446"/>
      <c r="X390" s="446"/>
      <c r="Y390" s="446"/>
      <c r="Z390" s="446"/>
    </row>
    <row r="391" spans="2:26" ht="14.25" customHeight="1">
      <c r="B391" s="155"/>
      <c r="D391" s="177"/>
      <c r="H391" s="461"/>
      <c r="I391" s="446"/>
      <c r="J391" s="446"/>
      <c r="K391" s="446"/>
      <c r="L391" s="446"/>
      <c r="M391" s="446"/>
      <c r="N391" s="446"/>
      <c r="O391" s="446"/>
      <c r="P391" s="446"/>
      <c r="Q391" s="446"/>
      <c r="R391" s="446"/>
      <c r="S391" s="446"/>
      <c r="T391" s="446"/>
      <c r="U391" s="446"/>
      <c r="V391" s="446"/>
      <c r="W391" s="446"/>
      <c r="X391" s="446"/>
      <c r="Y391" s="446"/>
      <c r="Z391" s="446"/>
    </row>
    <row r="392" spans="2:26" ht="14.25" customHeight="1">
      <c r="B392" s="155"/>
      <c r="D392" s="177"/>
      <c r="H392" s="461"/>
      <c r="I392" s="446"/>
      <c r="J392" s="446"/>
      <c r="K392" s="446"/>
      <c r="L392" s="446"/>
      <c r="M392" s="446"/>
      <c r="N392" s="446"/>
      <c r="O392" s="446"/>
      <c r="P392" s="446"/>
      <c r="Q392" s="446"/>
      <c r="R392" s="446"/>
      <c r="S392" s="446"/>
      <c r="T392" s="446"/>
      <c r="U392" s="446"/>
      <c r="V392" s="446"/>
      <c r="W392" s="446"/>
      <c r="X392" s="446"/>
      <c r="Y392" s="446"/>
      <c r="Z392" s="446"/>
    </row>
    <row r="393" spans="2:26" ht="14.25" customHeight="1">
      <c r="B393" s="155"/>
      <c r="D393" s="177"/>
      <c r="H393" s="461"/>
      <c r="I393" s="446"/>
      <c r="J393" s="446"/>
      <c r="K393" s="446"/>
      <c r="L393" s="446"/>
      <c r="M393" s="446"/>
      <c r="N393" s="446"/>
      <c r="O393" s="446"/>
      <c r="P393" s="446"/>
      <c r="Q393" s="446"/>
      <c r="R393" s="446"/>
      <c r="S393" s="446"/>
      <c r="T393" s="446"/>
      <c r="U393" s="446"/>
      <c r="V393" s="446"/>
      <c r="W393" s="446"/>
      <c r="X393" s="446"/>
      <c r="Y393" s="446"/>
      <c r="Z393" s="446"/>
    </row>
    <row r="394" spans="2:26" ht="14.25" customHeight="1">
      <c r="B394" s="155"/>
      <c r="D394" s="177"/>
      <c r="H394" s="461"/>
      <c r="I394" s="446"/>
      <c r="J394" s="446"/>
      <c r="K394" s="446"/>
      <c r="L394" s="446"/>
      <c r="M394" s="446"/>
      <c r="N394" s="446"/>
      <c r="O394" s="446"/>
      <c r="P394" s="446"/>
      <c r="Q394" s="446"/>
      <c r="R394" s="446"/>
      <c r="S394" s="446"/>
      <c r="T394" s="446"/>
      <c r="U394" s="446"/>
      <c r="V394" s="446"/>
      <c r="W394" s="446"/>
      <c r="X394" s="446"/>
      <c r="Y394" s="446"/>
      <c r="Z394" s="446"/>
    </row>
    <row r="395" spans="2:26" ht="14.25" customHeight="1">
      <c r="B395" s="155"/>
      <c r="D395" s="177"/>
      <c r="H395" s="461"/>
      <c r="I395" s="446"/>
      <c r="J395" s="446"/>
      <c r="K395" s="446"/>
      <c r="L395" s="446"/>
      <c r="M395" s="446"/>
      <c r="N395" s="446"/>
      <c r="O395" s="446"/>
      <c r="P395" s="446"/>
      <c r="Q395" s="446"/>
      <c r="R395" s="446"/>
      <c r="S395" s="446"/>
      <c r="T395" s="446"/>
      <c r="U395" s="446"/>
      <c r="V395" s="446"/>
      <c r="W395" s="446"/>
      <c r="X395" s="446"/>
      <c r="Y395" s="446"/>
      <c r="Z395" s="446"/>
    </row>
    <row r="396" spans="2:26" ht="14.25" customHeight="1">
      <c r="B396" s="155"/>
      <c r="D396" s="177"/>
      <c r="H396" s="461"/>
      <c r="I396" s="446"/>
      <c r="J396" s="446"/>
      <c r="K396" s="446"/>
      <c r="L396" s="446"/>
      <c r="M396" s="446"/>
      <c r="N396" s="446"/>
      <c r="O396" s="446"/>
      <c r="P396" s="446"/>
      <c r="Q396" s="446"/>
      <c r="R396" s="446"/>
      <c r="S396" s="446"/>
      <c r="T396" s="446"/>
      <c r="U396" s="446"/>
      <c r="V396" s="446"/>
      <c r="W396" s="446"/>
      <c r="X396" s="446"/>
      <c r="Y396" s="446"/>
      <c r="Z396" s="446"/>
    </row>
    <row r="397" spans="2:26" ht="14.25" customHeight="1">
      <c r="B397" s="155"/>
      <c r="D397" s="177"/>
      <c r="H397" s="461"/>
      <c r="I397" s="446"/>
      <c r="J397" s="446"/>
      <c r="K397" s="446"/>
      <c r="L397" s="446"/>
      <c r="M397" s="446"/>
      <c r="N397" s="446"/>
      <c r="O397" s="446"/>
      <c r="P397" s="446"/>
      <c r="Q397" s="446"/>
      <c r="R397" s="446"/>
      <c r="S397" s="446"/>
      <c r="T397" s="446"/>
      <c r="U397" s="446"/>
      <c r="V397" s="446"/>
      <c r="W397" s="446"/>
      <c r="X397" s="446"/>
      <c r="Y397" s="446"/>
      <c r="Z397" s="446"/>
    </row>
    <row r="398" spans="2:26" ht="14.25" customHeight="1">
      <c r="B398" s="155"/>
      <c r="D398" s="177"/>
      <c r="H398" s="461"/>
      <c r="I398" s="446"/>
      <c r="J398" s="446"/>
      <c r="K398" s="446"/>
      <c r="L398" s="446"/>
      <c r="M398" s="446"/>
      <c r="N398" s="446"/>
      <c r="O398" s="446"/>
      <c r="P398" s="446"/>
      <c r="Q398" s="446"/>
      <c r="R398" s="446"/>
      <c r="S398" s="446"/>
      <c r="T398" s="446"/>
      <c r="U398" s="446"/>
      <c r="V398" s="446"/>
      <c r="W398" s="446"/>
      <c r="X398" s="446"/>
      <c r="Y398" s="446"/>
      <c r="Z398" s="446"/>
    </row>
    <row r="399" spans="2:26" ht="14.25" customHeight="1">
      <c r="B399" s="155"/>
      <c r="D399" s="177"/>
      <c r="H399" s="461"/>
      <c r="I399" s="446"/>
      <c r="J399" s="446"/>
      <c r="K399" s="446"/>
      <c r="L399" s="446"/>
      <c r="M399" s="446"/>
      <c r="N399" s="446"/>
      <c r="O399" s="446"/>
      <c r="P399" s="446"/>
      <c r="Q399" s="446"/>
      <c r="R399" s="446"/>
      <c r="S399" s="446"/>
      <c r="T399" s="446"/>
      <c r="U399" s="446"/>
      <c r="V399" s="446"/>
      <c r="W399" s="446"/>
      <c r="X399" s="446"/>
      <c r="Y399" s="446"/>
      <c r="Z399" s="446"/>
    </row>
    <row r="400" spans="2:26" ht="14.25" customHeight="1">
      <c r="B400" s="155"/>
      <c r="D400" s="177"/>
      <c r="H400" s="461"/>
      <c r="I400" s="446"/>
      <c r="J400" s="446"/>
      <c r="K400" s="446"/>
      <c r="L400" s="446"/>
      <c r="M400" s="446"/>
      <c r="N400" s="446"/>
      <c r="O400" s="446"/>
      <c r="P400" s="446"/>
      <c r="Q400" s="446"/>
      <c r="R400" s="446"/>
      <c r="S400" s="446"/>
      <c r="T400" s="446"/>
      <c r="U400" s="446"/>
      <c r="V400" s="446"/>
      <c r="W400" s="446"/>
      <c r="X400" s="446"/>
      <c r="Y400" s="446"/>
      <c r="Z400" s="446"/>
    </row>
    <row r="401" spans="2:26" ht="14.25" customHeight="1">
      <c r="B401" s="155"/>
      <c r="D401" s="177"/>
      <c r="H401" s="461"/>
      <c r="I401" s="446"/>
      <c r="J401" s="446"/>
      <c r="K401" s="446"/>
      <c r="L401" s="446"/>
      <c r="M401" s="446"/>
      <c r="N401" s="446"/>
      <c r="O401" s="446"/>
      <c r="P401" s="446"/>
      <c r="Q401" s="446"/>
      <c r="R401" s="446"/>
      <c r="S401" s="446"/>
      <c r="T401" s="446"/>
      <c r="U401" s="446"/>
      <c r="V401" s="446"/>
      <c r="W401" s="446"/>
      <c r="X401" s="446"/>
      <c r="Y401" s="446"/>
      <c r="Z401" s="446"/>
    </row>
    <row r="402" spans="2:26" ht="14.25" customHeight="1">
      <c r="B402" s="155"/>
      <c r="D402" s="177"/>
      <c r="H402" s="461"/>
      <c r="I402" s="446"/>
      <c r="J402" s="446"/>
      <c r="K402" s="446"/>
      <c r="L402" s="446"/>
      <c r="M402" s="446"/>
      <c r="N402" s="446"/>
      <c r="O402" s="446"/>
      <c r="P402" s="446"/>
      <c r="Q402" s="446"/>
      <c r="R402" s="446"/>
      <c r="S402" s="446"/>
      <c r="T402" s="446"/>
      <c r="U402" s="446"/>
      <c r="V402" s="446"/>
      <c r="W402" s="446"/>
      <c r="X402" s="446"/>
      <c r="Y402" s="446"/>
      <c r="Z402" s="446"/>
    </row>
    <row r="403" spans="2:26" ht="14.25" customHeight="1">
      <c r="B403" s="155"/>
      <c r="D403" s="177"/>
      <c r="H403" s="461"/>
      <c r="I403" s="446"/>
      <c r="J403" s="446"/>
      <c r="K403" s="446"/>
      <c r="L403" s="446"/>
      <c r="M403" s="446"/>
      <c r="N403" s="446"/>
      <c r="O403" s="446"/>
      <c r="P403" s="446"/>
      <c r="Q403" s="446"/>
      <c r="R403" s="446"/>
      <c r="S403" s="446"/>
      <c r="T403" s="446"/>
      <c r="U403" s="446"/>
      <c r="V403" s="446"/>
      <c r="W403" s="446"/>
      <c r="X403" s="446"/>
      <c r="Y403" s="446"/>
      <c r="Z403" s="446"/>
    </row>
    <row r="404" spans="2:26" ht="14.25" customHeight="1">
      <c r="B404" s="155"/>
      <c r="D404" s="177"/>
      <c r="H404" s="461"/>
      <c r="I404" s="446"/>
      <c r="J404" s="446"/>
      <c r="K404" s="446"/>
      <c r="L404" s="446"/>
      <c r="M404" s="446"/>
      <c r="N404" s="446"/>
      <c r="O404" s="446"/>
      <c r="P404" s="446"/>
      <c r="Q404" s="446"/>
      <c r="R404" s="446"/>
      <c r="S404" s="446"/>
      <c r="T404" s="446"/>
      <c r="U404" s="446"/>
      <c r="V404" s="446"/>
      <c r="W404" s="446"/>
      <c r="X404" s="446"/>
      <c r="Y404" s="446"/>
      <c r="Z404" s="446"/>
    </row>
    <row r="405" spans="2:26" ht="14.25" customHeight="1">
      <c r="B405" s="155"/>
      <c r="D405" s="177"/>
      <c r="H405" s="461"/>
      <c r="I405" s="446"/>
      <c r="J405" s="446"/>
      <c r="K405" s="446"/>
      <c r="L405" s="446"/>
      <c r="M405" s="446"/>
      <c r="N405" s="446"/>
      <c r="O405" s="446"/>
      <c r="P405" s="446"/>
      <c r="Q405" s="446"/>
      <c r="R405" s="446"/>
      <c r="S405" s="446"/>
      <c r="T405" s="446"/>
      <c r="U405" s="446"/>
      <c r="V405" s="446"/>
      <c r="W405" s="446"/>
      <c r="X405" s="446"/>
      <c r="Y405" s="446"/>
      <c r="Z405" s="446"/>
    </row>
    <row r="406" spans="2:26" ht="14.25" customHeight="1">
      <c r="B406" s="155"/>
      <c r="D406" s="177"/>
      <c r="H406" s="461"/>
      <c r="I406" s="446"/>
      <c r="J406" s="446"/>
      <c r="K406" s="446"/>
      <c r="L406" s="446"/>
      <c r="M406" s="446"/>
      <c r="N406" s="446"/>
      <c r="O406" s="446"/>
      <c r="P406" s="446"/>
      <c r="Q406" s="446"/>
      <c r="R406" s="446"/>
      <c r="S406" s="446"/>
      <c r="T406" s="446"/>
      <c r="U406" s="446"/>
      <c r="V406" s="446"/>
      <c r="W406" s="446"/>
      <c r="X406" s="446"/>
      <c r="Y406" s="446"/>
      <c r="Z406" s="446"/>
    </row>
    <row r="407" spans="2:26" ht="14.25" customHeight="1">
      <c r="B407" s="155"/>
      <c r="D407" s="177"/>
      <c r="H407" s="461"/>
      <c r="I407" s="446"/>
      <c r="J407" s="446"/>
      <c r="K407" s="446"/>
      <c r="L407" s="446"/>
      <c r="M407" s="446"/>
      <c r="N407" s="446"/>
      <c r="O407" s="446"/>
      <c r="P407" s="446"/>
      <c r="Q407" s="446"/>
      <c r="R407" s="446"/>
      <c r="S407" s="446"/>
      <c r="T407" s="446"/>
      <c r="U407" s="446"/>
      <c r="V407" s="446"/>
      <c r="W407" s="446"/>
      <c r="X407" s="446"/>
      <c r="Y407" s="446"/>
      <c r="Z407" s="446"/>
    </row>
    <row r="408" spans="2:26" ht="14.25" customHeight="1">
      <c r="B408" s="155"/>
      <c r="D408" s="177"/>
      <c r="H408" s="461"/>
      <c r="I408" s="446"/>
      <c r="J408" s="446"/>
      <c r="K408" s="446"/>
      <c r="L408" s="446"/>
      <c r="M408" s="446"/>
      <c r="N408" s="446"/>
      <c r="O408" s="446"/>
      <c r="P408" s="446"/>
      <c r="Q408" s="446"/>
      <c r="R408" s="446"/>
      <c r="S408" s="446"/>
      <c r="T408" s="446"/>
      <c r="U408" s="446"/>
      <c r="V408" s="446"/>
      <c r="W408" s="446"/>
      <c r="X408" s="446"/>
      <c r="Y408" s="446"/>
      <c r="Z408" s="446"/>
    </row>
    <row r="409" spans="2:26" ht="14.25" customHeight="1">
      <c r="B409" s="155"/>
      <c r="D409" s="177"/>
      <c r="H409" s="461"/>
      <c r="I409" s="446"/>
      <c r="J409" s="446"/>
      <c r="K409" s="446"/>
      <c r="L409" s="446"/>
      <c r="M409" s="446"/>
      <c r="N409" s="446"/>
      <c r="O409" s="446"/>
      <c r="P409" s="446"/>
      <c r="Q409" s="446"/>
      <c r="R409" s="446"/>
      <c r="S409" s="446"/>
      <c r="T409" s="446"/>
      <c r="U409" s="446"/>
      <c r="V409" s="446"/>
      <c r="W409" s="446"/>
      <c r="X409" s="446"/>
      <c r="Y409" s="446"/>
      <c r="Z409" s="446"/>
    </row>
    <row r="410" spans="2:26" ht="14.25" customHeight="1">
      <c r="B410" s="155"/>
      <c r="D410" s="177"/>
      <c r="H410" s="461"/>
      <c r="I410" s="446"/>
      <c r="J410" s="446"/>
      <c r="K410" s="446"/>
      <c r="L410" s="446"/>
      <c r="M410" s="446"/>
      <c r="N410" s="446"/>
      <c r="O410" s="446"/>
      <c r="P410" s="446"/>
      <c r="Q410" s="446"/>
      <c r="R410" s="446"/>
      <c r="S410" s="446"/>
      <c r="T410" s="446"/>
      <c r="U410" s="446"/>
      <c r="V410" s="446"/>
      <c r="W410" s="446"/>
      <c r="X410" s="446"/>
      <c r="Y410" s="446"/>
      <c r="Z410" s="446"/>
    </row>
    <row r="411" spans="2:26" ht="14.25" customHeight="1">
      <c r="B411" s="155"/>
      <c r="D411" s="177"/>
      <c r="H411" s="461"/>
      <c r="I411" s="446"/>
      <c r="J411" s="446"/>
      <c r="K411" s="446"/>
      <c r="L411" s="446"/>
      <c r="M411" s="446"/>
      <c r="N411" s="446"/>
      <c r="O411" s="446"/>
      <c r="P411" s="446"/>
      <c r="Q411" s="446"/>
      <c r="R411" s="446"/>
      <c r="S411" s="446"/>
      <c r="T411" s="446"/>
      <c r="U411" s="446"/>
      <c r="V411" s="446"/>
      <c r="W411" s="446"/>
      <c r="X411" s="446"/>
      <c r="Y411" s="446"/>
      <c r="Z411" s="446"/>
    </row>
    <row r="412" spans="2:26" ht="14.25" customHeight="1">
      <c r="B412" s="155"/>
      <c r="D412" s="177"/>
      <c r="H412" s="461"/>
      <c r="I412" s="446"/>
      <c r="J412" s="446"/>
      <c r="K412" s="446"/>
      <c r="L412" s="446"/>
      <c r="M412" s="446"/>
      <c r="N412" s="446"/>
      <c r="O412" s="446"/>
      <c r="P412" s="446"/>
      <c r="Q412" s="446"/>
      <c r="R412" s="446"/>
      <c r="S412" s="446"/>
      <c r="T412" s="446"/>
      <c r="U412" s="446"/>
      <c r="V412" s="446"/>
      <c r="W412" s="446"/>
      <c r="X412" s="446"/>
      <c r="Y412" s="446"/>
      <c r="Z412" s="446"/>
    </row>
    <row r="413" spans="2:26" ht="14.25" customHeight="1">
      <c r="B413" s="155"/>
      <c r="D413" s="177"/>
      <c r="H413" s="461"/>
      <c r="I413" s="446"/>
      <c r="J413" s="446"/>
      <c r="K413" s="446"/>
      <c r="L413" s="446"/>
      <c r="M413" s="446"/>
      <c r="N413" s="446"/>
      <c r="O413" s="446"/>
      <c r="P413" s="446"/>
      <c r="Q413" s="446"/>
      <c r="R413" s="446"/>
      <c r="S413" s="446"/>
      <c r="T413" s="446"/>
      <c r="U413" s="446"/>
      <c r="V413" s="446"/>
      <c r="W413" s="446"/>
      <c r="X413" s="446"/>
      <c r="Y413" s="446"/>
      <c r="Z413" s="446"/>
    </row>
    <row r="414" spans="2:26" ht="14.25" customHeight="1">
      <c r="B414" s="155"/>
      <c r="D414" s="177"/>
      <c r="H414" s="461"/>
      <c r="I414" s="446"/>
      <c r="J414" s="446"/>
      <c r="K414" s="446"/>
      <c r="L414" s="446"/>
      <c r="M414" s="446"/>
      <c r="N414" s="446"/>
      <c r="O414" s="446"/>
      <c r="P414" s="446"/>
      <c r="Q414" s="446"/>
      <c r="R414" s="446"/>
      <c r="S414" s="446"/>
      <c r="T414" s="446"/>
      <c r="U414" s="446"/>
      <c r="V414" s="446"/>
      <c r="W414" s="446"/>
      <c r="X414" s="446"/>
      <c r="Y414" s="446"/>
      <c r="Z414" s="446"/>
    </row>
    <row r="415" spans="2:26" ht="14.25" customHeight="1">
      <c r="B415" s="155"/>
      <c r="D415" s="177"/>
      <c r="H415" s="461"/>
      <c r="I415" s="446"/>
      <c r="J415" s="446"/>
      <c r="K415" s="446"/>
      <c r="L415" s="446"/>
      <c r="M415" s="446"/>
      <c r="N415" s="446"/>
      <c r="O415" s="446"/>
      <c r="P415" s="446"/>
      <c r="Q415" s="446"/>
      <c r="R415" s="446"/>
      <c r="S415" s="446"/>
      <c r="T415" s="446"/>
      <c r="U415" s="446"/>
      <c r="V415" s="446"/>
      <c r="W415" s="446"/>
      <c r="X415" s="446"/>
      <c r="Y415" s="446"/>
      <c r="Z415" s="446"/>
    </row>
    <row r="416" spans="2:26" ht="14.25" customHeight="1">
      <c r="B416" s="155"/>
      <c r="D416" s="177"/>
      <c r="H416" s="461"/>
      <c r="I416" s="446"/>
      <c r="J416" s="446"/>
      <c r="K416" s="446"/>
      <c r="L416" s="446"/>
      <c r="M416" s="446"/>
      <c r="N416" s="446"/>
      <c r="O416" s="446"/>
      <c r="P416" s="446"/>
      <c r="Q416" s="446"/>
      <c r="R416" s="446"/>
      <c r="S416" s="446"/>
      <c r="T416" s="446"/>
      <c r="U416" s="446"/>
      <c r="V416" s="446"/>
      <c r="W416" s="446"/>
      <c r="X416" s="446"/>
      <c r="Y416" s="446"/>
      <c r="Z416" s="446"/>
    </row>
    <row r="417" spans="2:26" ht="14.25" customHeight="1">
      <c r="B417" s="155"/>
      <c r="D417" s="177"/>
      <c r="H417" s="461"/>
      <c r="I417" s="446"/>
      <c r="J417" s="446"/>
      <c r="K417" s="446"/>
      <c r="L417" s="446"/>
      <c r="M417" s="446"/>
      <c r="N417" s="446"/>
      <c r="O417" s="446"/>
      <c r="P417" s="446"/>
      <c r="Q417" s="446"/>
      <c r="R417" s="446"/>
      <c r="S417" s="446"/>
      <c r="T417" s="446"/>
      <c r="U417" s="446"/>
      <c r="V417" s="446"/>
      <c r="W417" s="446"/>
      <c r="X417" s="446"/>
      <c r="Y417" s="446"/>
      <c r="Z417" s="446"/>
    </row>
    <row r="418" spans="2:26" ht="14.25" customHeight="1">
      <c r="B418" s="155"/>
      <c r="D418" s="177"/>
      <c r="H418" s="461"/>
      <c r="I418" s="446"/>
      <c r="J418" s="446"/>
      <c r="K418" s="446"/>
      <c r="L418" s="446"/>
      <c r="M418" s="446"/>
      <c r="N418" s="446"/>
      <c r="O418" s="446"/>
      <c r="P418" s="446"/>
      <c r="Q418" s="446"/>
      <c r="R418" s="446"/>
      <c r="S418" s="446"/>
      <c r="T418" s="446"/>
      <c r="U418" s="446"/>
      <c r="V418" s="446"/>
      <c r="W418" s="446"/>
      <c r="X418" s="446"/>
      <c r="Y418" s="446"/>
      <c r="Z418" s="446"/>
    </row>
    <row r="419" spans="2:26" ht="14.25" customHeight="1">
      <c r="B419" s="155"/>
      <c r="D419" s="177"/>
      <c r="H419" s="461"/>
      <c r="I419" s="446"/>
      <c r="J419" s="446"/>
      <c r="K419" s="446"/>
      <c r="L419" s="446"/>
      <c r="M419" s="446"/>
      <c r="N419" s="446"/>
      <c r="O419" s="446"/>
      <c r="P419" s="446"/>
      <c r="Q419" s="446"/>
      <c r="R419" s="446"/>
      <c r="S419" s="446"/>
      <c r="T419" s="446"/>
      <c r="U419" s="446"/>
      <c r="V419" s="446"/>
      <c r="W419" s="446"/>
      <c r="X419" s="446"/>
      <c r="Y419" s="446"/>
      <c r="Z419" s="446"/>
    </row>
    <row r="420" spans="2:26" ht="14.25" customHeight="1">
      <c r="B420" s="155"/>
      <c r="D420" s="177"/>
      <c r="H420" s="461"/>
      <c r="I420" s="446"/>
      <c r="J420" s="446"/>
      <c r="K420" s="446"/>
      <c r="L420" s="446"/>
      <c r="M420" s="446"/>
      <c r="N420" s="446"/>
      <c r="O420" s="446"/>
      <c r="P420" s="446"/>
      <c r="Q420" s="446"/>
      <c r="R420" s="446"/>
      <c r="S420" s="446"/>
      <c r="T420" s="446"/>
      <c r="U420" s="446"/>
      <c r="V420" s="446"/>
      <c r="W420" s="446"/>
      <c r="X420" s="446"/>
      <c r="Y420" s="446"/>
      <c r="Z420" s="446"/>
    </row>
    <row r="421" spans="2:26" ht="14.25" customHeight="1">
      <c r="B421" s="155"/>
      <c r="D421" s="177"/>
      <c r="H421" s="461"/>
      <c r="I421" s="446"/>
      <c r="J421" s="446"/>
      <c r="K421" s="446"/>
      <c r="L421" s="446"/>
      <c r="M421" s="446"/>
      <c r="N421" s="446"/>
      <c r="O421" s="446"/>
      <c r="P421" s="446"/>
      <c r="Q421" s="446"/>
      <c r="R421" s="446"/>
      <c r="S421" s="446"/>
      <c r="T421" s="446"/>
      <c r="U421" s="446"/>
      <c r="V421" s="446"/>
      <c r="W421" s="446"/>
      <c r="X421" s="446"/>
      <c r="Y421" s="446"/>
      <c r="Z421" s="446"/>
    </row>
    <row r="422" spans="2:26" ht="14.25" customHeight="1">
      <c r="B422" s="155"/>
      <c r="D422" s="177"/>
      <c r="H422" s="461"/>
      <c r="I422" s="446"/>
      <c r="J422" s="446"/>
      <c r="K422" s="446"/>
      <c r="L422" s="446"/>
      <c r="M422" s="446"/>
      <c r="N422" s="446"/>
      <c r="O422" s="446"/>
      <c r="P422" s="446"/>
      <c r="Q422" s="446"/>
      <c r="R422" s="446"/>
      <c r="S422" s="446"/>
      <c r="T422" s="446"/>
      <c r="U422" s="446"/>
      <c r="V422" s="446"/>
      <c r="W422" s="446"/>
      <c r="X422" s="446"/>
      <c r="Y422" s="446"/>
      <c r="Z422" s="446"/>
    </row>
    <row r="423" spans="2:26" ht="14.25" customHeight="1">
      <c r="B423" s="155"/>
      <c r="D423" s="177"/>
      <c r="H423" s="461"/>
      <c r="I423" s="446"/>
      <c r="J423" s="446"/>
      <c r="K423" s="446"/>
      <c r="L423" s="446"/>
      <c r="M423" s="446"/>
      <c r="N423" s="446"/>
      <c r="O423" s="446"/>
      <c r="P423" s="446"/>
      <c r="Q423" s="446"/>
      <c r="R423" s="446"/>
      <c r="S423" s="446"/>
      <c r="T423" s="446"/>
      <c r="U423" s="446"/>
      <c r="V423" s="446"/>
      <c r="W423" s="446"/>
      <c r="X423" s="446"/>
      <c r="Y423" s="446"/>
      <c r="Z423" s="446"/>
    </row>
    <row r="424" spans="2:26" ht="14.25" customHeight="1">
      <c r="B424" s="155"/>
      <c r="D424" s="177"/>
      <c r="H424" s="461"/>
      <c r="I424" s="446"/>
      <c r="J424" s="446"/>
      <c r="K424" s="446"/>
      <c r="L424" s="446"/>
      <c r="M424" s="446"/>
      <c r="N424" s="446"/>
      <c r="O424" s="446"/>
      <c r="P424" s="446"/>
      <c r="Q424" s="446"/>
      <c r="R424" s="446"/>
      <c r="S424" s="446"/>
      <c r="T424" s="446"/>
      <c r="U424" s="446"/>
      <c r="V424" s="446"/>
      <c r="W424" s="446"/>
      <c r="X424" s="446"/>
      <c r="Y424" s="446"/>
      <c r="Z424" s="446"/>
    </row>
    <row r="425" spans="2:26" ht="14.25" customHeight="1">
      <c r="B425" s="155"/>
      <c r="D425" s="177"/>
      <c r="H425" s="461"/>
      <c r="I425" s="446"/>
      <c r="J425" s="446"/>
      <c r="K425" s="446"/>
      <c r="L425" s="446"/>
      <c r="M425" s="446"/>
      <c r="N425" s="446"/>
      <c r="O425" s="446"/>
      <c r="P425" s="446"/>
      <c r="Q425" s="446"/>
      <c r="R425" s="446"/>
      <c r="S425" s="446"/>
      <c r="T425" s="446"/>
      <c r="U425" s="446"/>
      <c r="V425" s="446"/>
      <c r="W425" s="446"/>
      <c r="X425" s="446"/>
      <c r="Y425" s="446"/>
      <c r="Z425" s="446"/>
    </row>
    <row r="426" spans="2:26" ht="14.25" customHeight="1">
      <c r="B426" s="155"/>
      <c r="D426" s="177"/>
      <c r="H426" s="461"/>
      <c r="I426" s="446"/>
      <c r="J426" s="446"/>
      <c r="K426" s="446"/>
      <c r="L426" s="446"/>
      <c r="M426" s="446"/>
      <c r="N426" s="446"/>
      <c r="O426" s="446"/>
      <c r="P426" s="446"/>
      <c r="Q426" s="446"/>
      <c r="R426" s="446"/>
      <c r="S426" s="446"/>
      <c r="T426" s="446"/>
      <c r="U426" s="446"/>
      <c r="V426" s="446"/>
      <c r="W426" s="446"/>
      <c r="X426" s="446"/>
      <c r="Y426" s="446"/>
      <c r="Z426" s="446"/>
    </row>
    <row r="427" spans="2:26" ht="14.25" customHeight="1">
      <c r="B427" s="155"/>
      <c r="D427" s="177"/>
      <c r="H427" s="461"/>
      <c r="I427" s="446"/>
      <c r="J427" s="446"/>
      <c r="K427" s="446"/>
      <c r="L427" s="446"/>
      <c r="M427" s="446"/>
      <c r="N427" s="446"/>
      <c r="O427" s="446"/>
      <c r="P427" s="446"/>
      <c r="Q427" s="446"/>
      <c r="R427" s="446"/>
      <c r="S427" s="446"/>
      <c r="T427" s="446"/>
      <c r="U427" s="446"/>
      <c r="V427" s="446"/>
      <c r="W427" s="446"/>
      <c r="X427" s="446"/>
      <c r="Y427" s="446"/>
      <c r="Z427" s="446"/>
    </row>
    <row r="428" spans="2:26" ht="14.25" customHeight="1">
      <c r="B428" s="155"/>
      <c r="D428" s="177"/>
      <c r="H428" s="461"/>
      <c r="I428" s="446"/>
      <c r="J428" s="446"/>
      <c r="K428" s="446"/>
      <c r="L428" s="446"/>
      <c r="M428" s="446"/>
      <c r="N428" s="446"/>
      <c r="O428" s="446"/>
      <c r="P428" s="446"/>
      <c r="Q428" s="446"/>
      <c r="R428" s="446"/>
      <c r="S428" s="446"/>
      <c r="T428" s="446"/>
      <c r="U428" s="446"/>
      <c r="V428" s="446"/>
      <c r="W428" s="446"/>
      <c r="X428" s="446"/>
      <c r="Y428" s="446"/>
      <c r="Z428" s="446"/>
    </row>
    <row r="429" spans="2:26" ht="14.25" customHeight="1">
      <c r="B429" s="155"/>
      <c r="D429" s="177"/>
      <c r="H429" s="461"/>
      <c r="I429" s="446"/>
      <c r="J429" s="446"/>
      <c r="K429" s="446"/>
      <c r="L429" s="446"/>
      <c r="M429" s="446"/>
      <c r="N429" s="446"/>
      <c r="O429" s="446"/>
      <c r="P429" s="446"/>
      <c r="Q429" s="446"/>
      <c r="R429" s="446"/>
      <c r="S429" s="446"/>
      <c r="T429" s="446"/>
      <c r="U429" s="446"/>
      <c r="V429" s="446"/>
      <c r="W429" s="446"/>
      <c r="X429" s="446"/>
      <c r="Y429" s="446"/>
      <c r="Z429" s="446"/>
    </row>
    <row r="430" spans="2:26" ht="14.25" customHeight="1">
      <c r="B430" s="155"/>
      <c r="D430" s="177"/>
      <c r="H430" s="461"/>
      <c r="I430" s="446"/>
      <c r="J430" s="446"/>
      <c r="K430" s="446"/>
      <c r="L430" s="446"/>
      <c r="M430" s="446"/>
      <c r="N430" s="446"/>
      <c r="O430" s="446"/>
      <c r="P430" s="446"/>
      <c r="Q430" s="446"/>
      <c r="R430" s="446"/>
      <c r="S430" s="446"/>
      <c r="T430" s="446"/>
      <c r="U430" s="446"/>
      <c r="V430" s="446"/>
      <c r="W430" s="446"/>
      <c r="X430" s="446"/>
      <c r="Y430" s="446"/>
      <c r="Z430" s="446"/>
    </row>
    <row r="431" spans="2:26" ht="14.25" customHeight="1">
      <c r="B431" s="155"/>
      <c r="D431" s="177"/>
      <c r="H431" s="461"/>
      <c r="I431" s="446"/>
      <c r="J431" s="446"/>
      <c r="K431" s="446"/>
      <c r="L431" s="446"/>
      <c r="M431" s="446"/>
      <c r="N431" s="446"/>
      <c r="O431" s="446"/>
      <c r="P431" s="446"/>
      <c r="Q431" s="446"/>
      <c r="R431" s="446"/>
      <c r="S431" s="446"/>
      <c r="T431" s="446"/>
      <c r="U431" s="446"/>
      <c r="V431" s="446"/>
      <c r="W431" s="446"/>
      <c r="X431" s="446"/>
      <c r="Y431" s="446"/>
      <c r="Z431" s="446"/>
    </row>
    <row r="432" spans="2:26" ht="14.25" customHeight="1">
      <c r="B432" s="155"/>
      <c r="D432" s="177"/>
      <c r="H432" s="461"/>
      <c r="I432" s="446"/>
      <c r="J432" s="446"/>
      <c r="K432" s="446"/>
      <c r="L432" s="446"/>
      <c r="M432" s="446"/>
      <c r="N432" s="446"/>
      <c r="O432" s="446"/>
      <c r="P432" s="446"/>
      <c r="Q432" s="446"/>
      <c r="R432" s="446"/>
      <c r="S432" s="446"/>
      <c r="T432" s="446"/>
      <c r="U432" s="446"/>
      <c r="V432" s="446"/>
      <c r="W432" s="446"/>
      <c r="X432" s="446"/>
      <c r="Y432" s="446"/>
      <c r="Z432" s="446"/>
    </row>
    <row r="433" spans="2:26" ht="14.25" customHeight="1">
      <c r="B433" s="155"/>
      <c r="D433" s="177"/>
      <c r="H433" s="461"/>
      <c r="I433" s="446"/>
      <c r="J433" s="446"/>
      <c r="K433" s="446"/>
      <c r="L433" s="446"/>
      <c r="M433" s="446"/>
      <c r="N433" s="446"/>
      <c r="O433" s="446"/>
      <c r="P433" s="446"/>
      <c r="Q433" s="446"/>
      <c r="R433" s="446"/>
      <c r="S433" s="446"/>
      <c r="T433" s="446"/>
      <c r="U433" s="446"/>
      <c r="V433" s="446"/>
      <c r="W433" s="446"/>
      <c r="X433" s="446"/>
      <c r="Y433" s="446"/>
      <c r="Z433" s="446"/>
    </row>
    <row r="434" spans="2:26" ht="14.25" customHeight="1">
      <c r="B434" s="155"/>
      <c r="D434" s="177"/>
      <c r="H434" s="461"/>
      <c r="I434" s="446"/>
      <c r="J434" s="446"/>
      <c r="K434" s="446"/>
      <c r="L434" s="446"/>
      <c r="M434" s="446"/>
      <c r="N434" s="446"/>
      <c r="O434" s="446"/>
      <c r="P434" s="446"/>
      <c r="Q434" s="446"/>
      <c r="R434" s="446"/>
      <c r="S434" s="446"/>
      <c r="T434" s="446"/>
      <c r="U434" s="446"/>
      <c r="V434" s="446"/>
      <c r="W434" s="446"/>
      <c r="X434" s="446"/>
      <c r="Y434" s="446"/>
      <c r="Z434" s="446"/>
    </row>
    <row r="435" spans="2:26" ht="14.25" customHeight="1">
      <c r="B435" s="155"/>
      <c r="D435" s="177"/>
      <c r="H435" s="461"/>
      <c r="I435" s="446"/>
      <c r="J435" s="446"/>
      <c r="K435" s="446"/>
      <c r="L435" s="446"/>
      <c r="M435" s="446"/>
      <c r="N435" s="446"/>
      <c r="O435" s="446"/>
      <c r="P435" s="446"/>
      <c r="Q435" s="446"/>
      <c r="R435" s="446"/>
      <c r="S435" s="446"/>
      <c r="T435" s="446"/>
      <c r="U435" s="446"/>
      <c r="V435" s="446"/>
      <c r="W435" s="446"/>
      <c r="X435" s="446"/>
      <c r="Y435" s="446"/>
      <c r="Z435" s="446"/>
    </row>
    <row r="436" spans="2:26" ht="14.25" customHeight="1">
      <c r="B436" s="155"/>
      <c r="D436" s="177"/>
      <c r="H436" s="461"/>
      <c r="I436" s="446"/>
      <c r="J436" s="446"/>
      <c r="K436" s="446"/>
      <c r="L436" s="446"/>
      <c r="M436" s="446"/>
      <c r="N436" s="446"/>
      <c r="O436" s="446"/>
      <c r="P436" s="446"/>
      <c r="Q436" s="446"/>
      <c r="R436" s="446"/>
      <c r="S436" s="446"/>
      <c r="T436" s="446"/>
      <c r="U436" s="446"/>
      <c r="V436" s="446"/>
      <c r="W436" s="446"/>
      <c r="X436" s="446"/>
      <c r="Y436" s="446"/>
      <c r="Z436" s="446"/>
    </row>
    <row r="437" spans="2:26" ht="14.25" customHeight="1">
      <c r="B437" s="155"/>
      <c r="D437" s="177"/>
      <c r="H437" s="461"/>
      <c r="I437" s="446"/>
      <c r="J437" s="446"/>
      <c r="K437" s="446"/>
      <c r="L437" s="446"/>
      <c r="M437" s="446"/>
      <c r="N437" s="446"/>
      <c r="O437" s="446"/>
      <c r="P437" s="446"/>
      <c r="Q437" s="446"/>
      <c r="R437" s="446"/>
      <c r="S437" s="446"/>
      <c r="T437" s="446"/>
      <c r="U437" s="446"/>
      <c r="V437" s="446"/>
      <c r="W437" s="446"/>
      <c r="X437" s="446"/>
      <c r="Y437" s="446"/>
      <c r="Z437" s="446"/>
    </row>
    <row r="438" spans="2:26" ht="14.25" customHeight="1">
      <c r="B438" s="155"/>
      <c r="D438" s="177"/>
      <c r="H438" s="461"/>
      <c r="I438" s="446"/>
      <c r="J438" s="446"/>
      <c r="K438" s="446"/>
      <c r="L438" s="446"/>
      <c r="M438" s="446"/>
      <c r="N438" s="446"/>
      <c r="O438" s="446"/>
      <c r="P438" s="446"/>
      <c r="Q438" s="446"/>
      <c r="R438" s="446"/>
      <c r="S438" s="446"/>
      <c r="T438" s="446"/>
      <c r="U438" s="446"/>
      <c r="V438" s="446"/>
      <c r="W438" s="446"/>
      <c r="X438" s="446"/>
      <c r="Y438" s="446"/>
      <c r="Z438" s="446"/>
    </row>
    <row r="439" spans="2:26" ht="14.25" customHeight="1">
      <c r="B439" s="155"/>
      <c r="D439" s="177"/>
      <c r="H439" s="461"/>
      <c r="I439" s="446"/>
      <c r="J439" s="446"/>
      <c r="K439" s="446"/>
      <c r="L439" s="446"/>
      <c r="M439" s="446"/>
      <c r="N439" s="446"/>
      <c r="O439" s="446"/>
      <c r="P439" s="446"/>
      <c r="Q439" s="446"/>
      <c r="R439" s="446"/>
      <c r="S439" s="446"/>
      <c r="T439" s="446"/>
      <c r="U439" s="446"/>
      <c r="V439" s="446"/>
      <c r="W439" s="446"/>
      <c r="X439" s="446"/>
      <c r="Y439" s="446"/>
      <c r="Z439" s="446"/>
    </row>
    <row r="440" spans="2:26" ht="14.25" customHeight="1">
      <c r="B440" s="155"/>
      <c r="D440" s="177"/>
      <c r="H440" s="461"/>
      <c r="I440" s="446"/>
      <c r="J440" s="446"/>
      <c r="K440" s="446"/>
      <c r="L440" s="446"/>
      <c r="M440" s="446"/>
      <c r="N440" s="446"/>
      <c r="O440" s="446"/>
      <c r="P440" s="446"/>
      <c r="Q440" s="446"/>
      <c r="R440" s="446"/>
      <c r="S440" s="446"/>
      <c r="T440" s="446"/>
      <c r="U440" s="446"/>
      <c r="V440" s="446"/>
      <c r="W440" s="446"/>
      <c r="X440" s="446"/>
      <c r="Y440" s="446"/>
      <c r="Z440" s="446"/>
    </row>
    <row r="441" spans="2:26" ht="14.25" customHeight="1">
      <c r="B441" s="155"/>
      <c r="D441" s="177"/>
      <c r="H441" s="461"/>
      <c r="I441" s="446"/>
      <c r="J441" s="446"/>
      <c r="K441" s="446"/>
      <c r="L441" s="446"/>
      <c r="M441" s="446"/>
      <c r="N441" s="446"/>
      <c r="O441" s="446"/>
      <c r="P441" s="446"/>
      <c r="Q441" s="446"/>
      <c r="R441" s="446"/>
      <c r="S441" s="446"/>
      <c r="T441" s="446"/>
      <c r="U441" s="446"/>
      <c r="V441" s="446"/>
      <c r="W441" s="446"/>
      <c r="X441" s="446"/>
      <c r="Y441" s="446"/>
      <c r="Z441" s="446"/>
    </row>
    <row r="442" spans="2:26" ht="14.25" customHeight="1">
      <c r="B442" s="155"/>
      <c r="D442" s="177"/>
      <c r="H442" s="461"/>
      <c r="I442" s="446"/>
      <c r="J442" s="446"/>
      <c r="K442" s="446"/>
      <c r="L442" s="446"/>
      <c r="M442" s="446"/>
      <c r="N442" s="446"/>
      <c r="O442" s="446"/>
      <c r="P442" s="446"/>
      <c r="Q442" s="446"/>
      <c r="R442" s="446"/>
      <c r="S442" s="446"/>
      <c r="T442" s="446"/>
      <c r="U442" s="446"/>
      <c r="V442" s="446"/>
      <c r="W442" s="446"/>
      <c r="X442" s="446"/>
      <c r="Y442" s="446"/>
      <c r="Z442" s="446"/>
    </row>
    <row r="443" spans="2:26" ht="14.25" customHeight="1">
      <c r="B443" s="155"/>
      <c r="D443" s="177"/>
      <c r="H443" s="461"/>
      <c r="I443" s="446"/>
      <c r="J443" s="446"/>
      <c r="K443" s="446"/>
      <c r="L443" s="446"/>
      <c r="M443" s="446"/>
      <c r="N443" s="446"/>
      <c r="O443" s="446"/>
      <c r="P443" s="446"/>
      <c r="Q443" s="446"/>
      <c r="R443" s="446"/>
      <c r="S443" s="446"/>
      <c r="T443" s="446"/>
      <c r="U443" s="446"/>
      <c r="V443" s="446"/>
      <c r="W443" s="446"/>
      <c r="X443" s="446"/>
      <c r="Y443" s="446"/>
      <c r="Z443" s="446"/>
    </row>
    <row r="444" spans="2:26" ht="14.25" customHeight="1">
      <c r="B444" s="155"/>
      <c r="D444" s="177"/>
      <c r="H444" s="461"/>
      <c r="I444" s="446"/>
      <c r="J444" s="446"/>
      <c r="K444" s="446"/>
      <c r="L444" s="446"/>
      <c r="M444" s="446"/>
      <c r="N444" s="446"/>
      <c r="O444" s="446"/>
      <c r="P444" s="446"/>
      <c r="Q444" s="446"/>
      <c r="R444" s="446"/>
      <c r="S444" s="446"/>
      <c r="T444" s="446"/>
      <c r="U444" s="446"/>
      <c r="V444" s="446"/>
      <c r="W444" s="446"/>
      <c r="X444" s="446"/>
      <c r="Y444" s="446"/>
      <c r="Z444" s="446"/>
    </row>
    <row r="445" spans="2:26" ht="14.25" customHeight="1">
      <c r="B445" s="155"/>
      <c r="D445" s="177"/>
      <c r="H445" s="461"/>
      <c r="I445" s="446"/>
      <c r="J445" s="446"/>
      <c r="K445" s="446"/>
      <c r="L445" s="446"/>
      <c r="M445" s="446"/>
      <c r="N445" s="446"/>
      <c r="O445" s="446"/>
      <c r="P445" s="446"/>
      <c r="Q445" s="446"/>
      <c r="R445" s="446"/>
      <c r="S445" s="446"/>
      <c r="T445" s="446"/>
      <c r="U445" s="446"/>
      <c r="V445" s="446"/>
      <c r="W445" s="446"/>
      <c r="X445" s="446"/>
      <c r="Y445" s="446"/>
      <c r="Z445" s="446"/>
    </row>
    <row r="446" spans="2:26" ht="14.25" customHeight="1">
      <c r="B446" s="155"/>
      <c r="D446" s="177"/>
      <c r="H446" s="461"/>
      <c r="I446" s="446"/>
      <c r="J446" s="446"/>
      <c r="K446" s="446"/>
      <c r="L446" s="446"/>
      <c r="M446" s="446"/>
      <c r="N446" s="446"/>
      <c r="O446" s="446"/>
      <c r="P446" s="446"/>
      <c r="Q446" s="446"/>
      <c r="R446" s="446"/>
      <c r="S446" s="446"/>
      <c r="T446" s="446"/>
      <c r="U446" s="446"/>
      <c r="V446" s="446"/>
      <c r="W446" s="446"/>
      <c r="X446" s="446"/>
      <c r="Y446" s="446"/>
      <c r="Z446" s="446"/>
    </row>
    <row r="447" spans="2:26" ht="14.25" customHeight="1">
      <c r="B447" s="155"/>
      <c r="D447" s="177"/>
      <c r="H447" s="461"/>
      <c r="I447" s="446"/>
      <c r="J447" s="446"/>
      <c r="K447" s="446"/>
      <c r="L447" s="446"/>
      <c r="M447" s="446"/>
      <c r="N447" s="446"/>
      <c r="O447" s="446"/>
      <c r="P447" s="446"/>
      <c r="Q447" s="446"/>
      <c r="R447" s="446"/>
      <c r="S447" s="446"/>
      <c r="T447" s="446"/>
      <c r="U447" s="446"/>
      <c r="V447" s="446"/>
      <c r="W447" s="446"/>
      <c r="X447" s="446"/>
      <c r="Y447" s="446"/>
      <c r="Z447" s="446"/>
    </row>
    <row r="448" spans="2:26" ht="14.25" customHeight="1">
      <c r="B448" s="155"/>
      <c r="D448" s="177"/>
      <c r="H448" s="461"/>
      <c r="I448" s="446"/>
      <c r="J448" s="446"/>
      <c r="K448" s="446"/>
      <c r="L448" s="446"/>
      <c r="M448" s="446"/>
      <c r="N448" s="446"/>
      <c r="O448" s="446"/>
      <c r="P448" s="446"/>
      <c r="Q448" s="446"/>
      <c r="R448" s="446"/>
      <c r="S448" s="446"/>
      <c r="T448" s="446"/>
      <c r="U448" s="446"/>
      <c r="V448" s="446"/>
      <c r="W448" s="446"/>
      <c r="X448" s="446"/>
      <c r="Y448" s="446"/>
      <c r="Z448" s="446"/>
    </row>
    <row r="449" spans="2:26" ht="14.25" customHeight="1">
      <c r="B449" s="155"/>
      <c r="D449" s="177"/>
      <c r="H449" s="461"/>
      <c r="I449" s="446"/>
      <c r="J449" s="446"/>
      <c r="K449" s="446"/>
      <c r="L449" s="446"/>
      <c r="M449" s="446"/>
      <c r="N449" s="446"/>
      <c r="O449" s="446"/>
      <c r="P449" s="446"/>
      <c r="Q449" s="446"/>
      <c r="R449" s="446"/>
      <c r="S449" s="446"/>
      <c r="T449" s="446"/>
      <c r="U449" s="446"/>
      <c r="V449" s="446"/>
      <c r="W449" s="446"/>
      <c r="X449" s="446"/>
      <c r="Y449" s="446"/>
      <c r="Z449" s="446"/>
    </row>
    <row r="450" spans="2:26" ht="14.25" customHeight="1">
      <c r="B450" s="155"/>
      <c r="D450" s="177"/>
      <c r="H450" s="461"/>
      <c r="I450" s="446"/>
      <c r="J450" s="446"/>
      <c r="K450" s="446"/>
      <c r="L450" s="446"/>
      <c r="M450" s="446"/>
      <c r="N450" s="446"/>
      <c r="O450" s="446"/>
      <c r="P450" s="446"/>
      <c r="Q450" s="446"/>
      <c r="R450" s="446"/>
      <c r="S450" s="446"/>
      <c r="T450" s="446"/>
      <c r="U450" s="446"/>
      <c r="V450" s="446"/>
      <c r="W450" s="446"/>
      <c r="X450" s="446"/>
      <c r="Y450" s="446"/>
      <c r="Z450" s="446"/>
    </row>
    <row r="451" spans="2:26" ht="14.25" customHeight="1">
      <c r="B451" s="155"/>
      <c r="D451" s="177"/>
      <c r="H451" s="461"/>
      <c r="I451" s="446"/>
      <c r="J451" s="446"/>
      <c r="K451" s="446"/>
      <c r="L451" s="446"/>
      <c r="M451" s="446"/>
      <c r="N451" s="446"/>
      <c r="O451" s="446"/>
      <c r="P451" s="446"/>
      <c r="Q451" s="446"/>
      <c r="R451" s="446"/>
      <c r="S451" s="446"/>
      <c r="T451" s="446"/>
      <c r="U451" s="446"/>
      <c r="V451" s="446"/>
      <c r="W451" s="446"/>
      <c r="X451" s="446"/>
      <c r="Y451" s="446"/>
      <c r="Z451" s="446"/>
    </row>
    <row r="452" spans="2:26" ht="14.25" customHeight="1">
      <c r="B452" s="155"/>
      <c r="D452" s="177"/>
      <c r="H452" s="461"/>
      <c r="I452" s="446"/>
      <c r="J452" s="446"/>
      <c r="K452" s="446"/>
      <c r="L452" s="446"/>
      <c r="M452" s="446"/>
      <c r="N452" s="446"/>
      <c r="O452" s="446"/>
      <c r="P452" s="446"/>
      <c r="Q452" s="446"/>
      <c r="R452" s="446"/>
      <c r="S452" s="446"/>
      <c r="T452" s="446"/>
      <c r="U452" s="446"/>
      <c r="V452" s="446"/>
      <c r="W452" s="446"/>
      <c r="X452" s="446"/>
      <c r="Y452" s="446"/>
      <c r="Z452" s="446"/>
    </row>
    <row r="453" spans="2:26" ht="14.25" customHeight="1">
      <c r="B453" s="155"/>
      <c r="D453" s="177"/>
      <c r="H453" s="461"/>
      <c r="I453" s="446"/>
      <c r="J453" s="446"/>
      <c r="K453" s="446"/>
      <c r="L453" s="446"/>
      <c r="M453" s="446"/>
      <c r="N453" s="446"/>
      <c r="O453" s="446"/>
      <c r="P453" s="446"/>
      <c r="Q453" s="446"/>
      <c r="R453" s="446"/>
      <c r="S453" s="446"/>
      <c r="T453" s="446"/>
      <c r="U453" s="446"/>
      <c r="V453" s="446"/>
      <c r="W453" s="446"/>
      <c r="X453" s="446"/>
      <c r="Y453" s="446"/>
      <c r="Z453" s="446"/>
    </row>
    <row r="454" spans="2:26" ht="14.25" customHeight="1">
      <c r="B454" s="155"/>
      <c r="D454" s="177"/>
      <c r="H454" s="461"/>
      <c r="I454" s="446"/>
      <c r="J454" s="446"/>
      <c r="K454" s="446"/>
      <c r="L454" s="446"/>
      <c r="M454" s="446"/>
      <c r="N454" s="446"/>
      <c r="O454" s="446"/>
      <c r="P454" s="446"/>
      <c r="Q454" s="446"/>
      <c r="R454" s="446"/>
      <c r="S454" s="446"/>
      <c r="T454" s="446"/>
      <c r="U454" s="446"/>
      <c r="V454" s="446"/>
      <c r="W454" s="446"/>
      <c r="X454" s="446"/>
      <c r="Y454" s="446"/>
      <c r="Z454" s="446"/>
    </row>
    <row r="455" spans="2:26" ht="14.25" customHeight="1">
      <c r="B455" s="155"/>
      <c r="D455" s="177"/>
      <c r="H455" s="461"/>
      <c r="I455" s="446"/>
      <c r="J455" s="446"/>
      <c r="K455" s="446"/>
      <c r="L455" s="446"/>
      <c r="M455" s="446"/>
      <c r="N455" s="446"/>
      <c r="O455" s="446"/>
      <c r="P455" s="446"/>
      <c r="Q455" s="446"/>
      <c r="R455" s="446"/>
      <c r="S455" s="446"/>
      <c r="T455" s="446"/>
      <c r="U455" s="446"/>
      <c r="V455" s="446"/>
      <c r="W455" s="446"/>
      <c r="X455" s="446"/>
      <c r="Y455" s="446"/>
      <c r="Z455" s="446"/>
    </row>
    <row r="456" spans="2:26" ht="14.25" customHeight="1">
      <c r="B456" s="155"/>
      <c r="D456" s="177"/>
      <c r="H456" s="461"/>
      <c r="I456" s="446"/>
      <c r="J456" s="446"/>
      <c r="K456" s="446"/>
      <c r="L456" s="446"/>
      <c r="M456" s="446"/>
      <c r="N456" s="446"/>
      <c r="O456" s="446"/>
      <c r="P456" s="446"/>
      <c r="Q456" s="446"/>
      <c r="R456" s="446"/>
      <c r="S456" s="446"/>
      <c r="T456" s="446"/>
      <c r="U456" s="446"/>
      <c r="V456" s="446"/>
      <c r="W456" s="446"/>
      <c r="X456" s="446"/>
      <c r="Y456" s="446"/>
      <c r="Z456" s="446"/>
    </row>
    <row r="457" spans="2:26" ht="14.25" customHeight="1">
      <c r="B457" s="155"/>
      <c r="D457" s="177"/>
      <c r="H457" s="461"/>
      <c r="I457" s="446"/>
      <c r="J457" s="446"/>
      <c r="K457" s="446"/>
      <c r="L457" s="446"/>
      <c r="M457" s="446"/>
      <c r="N457" s="446"/>
      <c r="O457" s="446"/>
      <c r="P457" s="446"/>
      <c r="Q457" s="446"/>
      <c r="R457" s="446"/>
      <c r="S457" s="446"/>
      <c r="T457" s="446"/>
      <c r="U457" s="446"/>
      <c r="V457" s="446"/>
      <c r="W457" s="446"/>
      <c r="X457" s="446"/>
      <c r="Y457" s="446"/>
      <c r="Z457" s="446"/>
    </row>
    <row r="458" spans="2:26" ht="14.25" customHeight="1">
      <c r="B458" s="155"/>
      <c r="D458" s="177"/>
      <c r="H458" s="461"/>
      <c r="I458" s="446"/>
      <c r="J458" s="446"/>
      <c r="K458" s="446"/>
      <c r="L458" s="446"/>
      <c r="M458" s="446"/>
      <c r="N458" s="446"/>
      <c r="O458" s="446"/>
      <c r="P458" s="446"/>
      <c r="Q458" s="446"/>
      <c r="R458" s="446"/>
      <c r="S458" s="446"/>
      <c r="T458" s="446"/>
      <c r="U458" s="446"/>
      <c r="V458" s="446"/>
      <c r="W458" s="446"/>
      <c r="X458" s="446"/>
      <c r="Y458" s="446"/>
      <c r="Z458" s="446"/>
    </row>
    <row r="459" spans="2:26" ht="14.25" customHeight="1">
      <c r="B459" s="155"/>
      <c r="D459" s="177"/>
      <c r="H459" s="461"/>
      <c r="I459" s="446"/>
      <c r="J459" s="446"/>
      <c r="K459" s="446"/>
      <c r="L459" s="446"/>
      <c r="M459" s="446"/>
      <c r="N459" s="446"/>
      <c r="O459" s="446"/>
      <c r="P459" s="446"/>
      <c r="Q459" s="446"/>
      <c r="R459" s="446"/>
      <c r="S459" s="446"/>
      <c r="T459" s="446"/>
      <c r="U459" s="446"/>
      <c r="V459" s="446"/>
      <c r="W459" s="446"/>
      <c r="X459" s="446"/>
      <c r="Y459" s="446"/>
      <c r="Z459" s="446"/>
    </row>
    <row r="460" spans="2:26" ht="14.25" customHeight="1">
      <c r="B460" s="155"/>
      <c r="D460" s="177"/>
      <c r="H460" s="461"/>
      <c r="I460" s="446"/>
      <c r="J460" s="446"/>
      <c r="K460" s="446"/>
      <c r="L460" s="446"/>
      <c r="M460" s="446"/>
      <c r="N460" s="446"/>
      <c r="O460" s="446"/>
      <c r="P460" s="446"/>
      <c r="Q460" s="446"/>
      <c r="R460" s="446"/>
      <c r="S460" s="446"/>
      <c r="T460" s="446"/>
      <c r="U460" s="446"/>
      <c r="V460" s="446"/>
      <c r="W460" s="446"/>
      <c r="X460" s="446"/>
      <c r="Y460" s="446"/>
      <c r="Z460" s="446"/>
    </row>
    <row r="461" spans="2:26" ht="14.25" customHeight="1">
      <c r="B461" s="155"/>
      <c r="D461" s="177"/>
      <c r="H461" s="461"/>
      <c r="I461" s="446"/>
      <c r="J461" s="446"/>
      <c r="K461" s="446"/>
      <c r="L461" s="446"/>
      <c r="M461" s="446"/>
      <c r="N461" s="446"/>
      <c r="O461" s="446"/>
      <c r="P461" s="446"/>
      <c r="Q461" s="446"/>
      <c r="R461" s="446"/>
      <c r="S461" s="446"/>
      <c r="T461" s="446"/>
      <c r="U461" s="446"/>
      <c r="V461" s="446"/>
      <c r="W461" s="446"/>
      <c r="X461" s="446"/>
      <c r="Y461" s="446"/>
      <c r="Z461" s="446"/>
    </row>
    <row r="462" spans="2:26" ht="14.25" customHeight="1">
      <c r="B462" s="155"/>
      <c r="D462" s="177"/>
      <c r="H462" s="461"/>
      <c r="I462" s="446"/>
      <c r="J462" s="446"/>
      <c r="K462" s="446"/>
      <c r="L462" s="446"/>
      <c r="M462" s="446"/>
      <c r="N462" s="446"/>
      <c r="O462" s="446"/>
      <c r="P462" s="446"/>
      <c r="Q462" s="446"/>
      <c r="R462" s="446"/>
      <c r="S462" s="446"/>
      <c r="T462" s="446"/>
      <c r="U462" s="446"/>
      <c r="V462" s="446"/>
      <c r="W462" s="446"/>
      <c r="X462" s="446"/>
      <c r="Y462" s="446"/>
      <c r="Z462" s="446"/>
    </row>
    <row r="463" spans="2:26" ht="14.25" customHeight="1">
      <c r="B463" s="155"/>
      <c r="D463" s="177"/>
      <c r="H463" s="461"/>
      <c r="I463" s="446"/>
      <c r="J463" s="446"/>
      <c r="K463" s="446"/>
      <c r="L463" s="446"/>
      <c r="M463" s="446"/>
      <c r="N463" s="446"/>
      <c r="O463" s="446"/>
      <c r="P463" s="446"/>
      <c r="Q463" s="446"/>
      <c r="R463" s="446"/>
      <c r="S463" s="446"/>
      <c r="T463" s="446"/>
      <c r="U463" s="446"/>
      <c r="V463" s="446"/>
      <c r="W463" s="446"/>
      <c r="X463" s="446"/>
      <c r="Y463" s="446"/>
      <c r="Z463" s="446"/>
    </row>
    <row r="464" spans="2:26" ht="14.25" customHeight="1">
      <c r="B464" s="155"/>
      <c r="D464" s="177"/>
      <c r="H464" s="461"/>
      <c r="I464" s="446"/>
      <c r="J464" s="446"/>
      <c r="K464" s="446"/>
      <c r="L464" s="446"/>
      <c r="M464" s="446"/>
      <c r="N464" s="446"/>
      <c r="O464" s="446"/>
      <c r="P464" s="446"/>
      <c r="Q464" s="446"/>
      <c r="R464" s="446"/>
      <c r="S464" s="446"/>
      <c r="T464" s="446"/>
      <c r="U464" s="446"/>
      <c r="V464" s="446"/>
      <c r="W464" s="446"/>
      <c r="X464" s="446"/>
      <c r="Y464" s="446"/>
      <c r="Z464" s="446"/>
    </row>
    <row r="465" spans="2:26" ht="14.25" customHeight="1">
      <c r="B465" s="155"/>
      <c r="D465" s="177"/>
      <c r="H465" s="461"/>
      <c r="I465" s="446"/>
      <c r="J465" s="446"/>
      <c r="K465" s="446"/>
      <c r="L465" s="446"/>
      <c r="M465" s="446"/>
      <c r="N465" s="446"/>
      <c r="O465" s="446"/>
      <c r="P465" s="446"/>
      <c r="Q465" s="446"/>
      <c r="R465" s="446"/>
      <c r="S465" s="446"/>
      <c r="T465" s="446"/>
      <c r="U465" s="446"/>
      <c r="V465" s="446"/>
      <c r="W465" s="446"/>
      <c r="X465" s="446"/>
      <c r="Y465" s="446"/>
      <c r="Z465" s="446"/>
    </row>
    <row r="466" spans="2:26" ht="14.25" customHeight="1">
      <c r="B466" s="155"/>
      <c r="D466" s="177"/>
      <c r="H466" s="461"/>
      <c r="I466" s="446"/>
      <c r="J466" s="446"/>
      <c r="K466" s="446"/>
      <c r="L466" s="446"/>
      <c r="M466" s="446"/>
      <c r="N466" s="446"/>
      <c r="O466" s="446"/>
      <c r="P466" s="446"/>
      <c r="Q466" s="446"/>
      <c r="R466" s="446"/>
      <c r="S466" s="446"/>
      <c r="T466" s="446"/>
      <c r="U466" s="446"/>
      <c r="V466" s="446"/>
      <c r="W466" s="446"/>
      <c r="X466" s="446"/>
      <c r="Y466" s="446"/>
      <c r="Z466" s="446"/>
    </row>
    <row r="467" spans="2:26" ht="14.25" customHeight="1">
      <c r="B467" s="155"/>
      <c r="D467" s="177"/>
      <c r="H467" s="461"/>
      <c r="I467" s="446"/>
      <c r="J467" s="446"/>
      <c r="K467" s="446"/>
      <c r="L467" s="446"/>
      <c r="M467" s="446"/>
      <c r="N467" s="446"/>
      <c r="O467" s="446"/>
      <c r="P467" s="446"/>
      <c r="Q467" s="446"/>
      <c r="R467" s="446"/>
      <c r="S467" s="446"/>
      <c r="T467" s="446"/>
      <c r="U467" s="446"/>
      <c r="V467" s="446"/>
      <c r="W467" s="446"/>
      <c r="X467" s="446"/>
      <c r="Y467" s="446"/>
      <c r="Z467" s="446"/>
    </row>
    <row r="468" spans="2:26" ht="14.25" customHeight="1">
      <c r="B468" s="155"/>
      <c r="D468" s="177"/>
      <c r="H468" s="461"/>
      <c r="I468" s="446"/>
      <c r="J468" s="446"/>
      <c r="K468" s="446"/>
      <c r="L468" s="446"/>
      <c r="M468" s="446"/>
      <c r="N468" s="446"/>
      <c r="O468" s="446"/>
      <c r="P468" s="446"/>
      <c r="Q468" s="446"/>
      <c r="R468" s="446"/>
      <c r="S468" s="446"/>
      <c r="T468" s="446"/>
      <c r="U468" s="446"/>
      <c r="V468" s="446"/>
      <c r="W468" s="446"/>
      <c r="X468" s="446"/>
      <c r="Y468" s="446"/>
      <c r="Z468" s="446"/>
    </row>
    <row r="469" spans="2:26" ht="14.25" customHeight="1">
      <c r="B469" s="155"/>
      <c r="D469" s="177"/>
      <c r="H469" s="461"/>
      <c r="I469" s="446"/>
      <c r="J469" s="446"/>
      <c r="K469" s="446"/>
      <c r="L469" s="446"/>
      <c r="M469" s="446"/>
      <c r="N469" s="446"/>
      <c r="O469" s="446"/>
      <c r="P469" s="446"/>
      <c r="Q469" s="446"/>
      <c r="R469" s="446"/>
      <c r="S469" s="446"/>
      <c r="T469" s="446"/>
      <c r="U469" s="446"/>
      <c r="V469" s="446"/>
      <c r="W469" s="446"/>
      <c r="X469" s="446"/>
      <c r="Y469" s="446"/>
      <c r="Z469" s="446"/>
    </row>
    <row r="470" spans="2:26" ht="14.25" customHeight="1">
      <c r="B470" s="155"/>
      <c r="D470" s="177"/>
      <c r="H470" s="461"/>
      <c r="I470" s="446"/>
      <c r="J470" s="446"/>
      <c r="K470" s="446"/>
      <c r="L470" s="446"/>
      <c r="M470" s="446"/>
      <c r="N470" s="446"/>
      <c r="O470" s="446"/>
      <c r="P470" s="446"/>
      <c r="Q470" s="446"/>
      <c r="R470" s="446"/>
      <c r="S470" s="446"/>
      <c r="T470" s="446"/>
      <c r="U470" s="446"/>
      <c r="V470" s="446"/>
      <c r="W470" s="446"/>
      <c r="X470" s="446"/>
      <c r="Y470" s="446"/>
      <c r="Z470" s="446"/>
    </row>
    <row r="471" spans="2:26" ht="14.25" customHeight="1">
      <c r="B471" s="155"/>
      <c r="D471" s="177"/>
      <c r="H471" s="461"/>
      <c r="I471" s="446"/>
      <c r="J471" s="446"/>
      <c r="K471" s="446"/>
      <c r="L471" s="446"/>
      <c r="M471" s="446"/>
      <c r="N471" s="446"/>
      <c r="O471" s="446"/>
      <c r="P471" s="446"/>
      <c r="Q471" s="446"/>
      <c r="R471" s="446"/>
      <c r="S471" s="446"/>
      <c r="T471" s="446"/>
      <c r="U471" s="446"/>
      <c r="V471" s="446"/>
      <c r="W471" s="446"/>
      <c r="X471" s="446"/>
      <c r="Y471" s="446"/>
      <c r="Z471" s="446"/>
    </row>
    <row r="472" spans="2:26" ht="14.25" customHeight="1">
      <c r="B472" s="155"/>
      <c r="D472" s="177"/>
      <c r="H472" s="461"/>
      <c r="I472" s="446"/>
      <c r="J472" s="446"/>
      <c r="K472" s="446"/>
      <c r="L472" s="446"/>
      <c r="M472" s="446"/>
      <c r="N472" s="446"/>
      <c r="O472" s="446"/>
      <c r="P472" s="446"/>
      <c r="Q472" s="446"/>
      <c r="R472" s="446"/>
      <c r="S472" s="446"/>
      <c r="T472" s="446"/>
      <c r="U472" s="446"/>
      <c r="V472" s="446"/>
      <c r="W472" s="446"/>
      <c r="X472" s="446"/>
      <c r="Y472" s="446"/>
      <c r="Z472" s="446"/>
    </row>
    <row r="473" spans="2:26" ht="14.25" customHeight="1">
      <c r="B473" s="155"/>
      <c r="D473" s="177"/>
      <c r="H473" s="461"/>
      <c r="I473" s="446"/>
      <c r="J473" s="446"/>
      <c r="K473" s="446"/>
      <c r="L473" s="446"/>
      <c r="M473" s="446"/>
      <c r="N473" s="446"/>
      <c r="O473" s="446"/>
      <c r="P473" s="446"/>
      <c r="Q473" s="446"/>
      <c r="R473" s="446"/>
      <c r="S473" s="446"/>
      <c r="T473" s="446"/>
      <c r="U473" s="446"/>
      <c r="V473" s="446"/>
      <c r="W473" s="446"/>
      <c r="X473" s="446"/>
      <c r="Y473" s="446"/>
      <c r="Z473" s="446"/>
    </row>
    <row r="474" spans="2:26" ht="14.25" customHeight="1">
      <c r="B474" s="155"/>
      <c r="D474" s="177"/>
      <c r="H474" s="461"/>
      <c r="I474" s="446"/>
      <c r="J474" s="446"/>
      <c r="K474" s="446"/>
      <c r="L474" s="446"/>
      <c r="M474" s="446"/>
      <c r="N474" s="446"/>
      <c r="O474" s="446"/>
      <c r="P474" s="446"/>
      <c r="Q474" s="446"/>
      <c r="R474" s="446"/>
      <c r="S474" s="446"/>
      <c r="T474" s="446"/>
      <c r="U474" s="446"/>
      <c r="V474" s="446"/>
      <c r="W474" s="446"/>
      <c r="X474" s="446"/>
      <c r="Y474" s="446"/>
      <c r="Z474" s="446"/>
    </row>
    <row r="475" spans="2:26" ht="14.25" customHeight="1">
      <c r="B475" s="155"/>
      <c r="D475" s="177"/>
      <c r="H475" s="461"/>
      <c r="I475" s="446"/>
      <c r="J475" s="446"/>
      <c r="K475" s="446"/>
      <c r="L475" s="446"/>
      <c r="M475" s="446"/>
      <c r="N475" s="446"/>
      <c r="O475" s="446"/>
      <c r="P475" s="446"/>
      <c r="Q475" s="446"/>
      <c r="R475" s="446"/>
      <c r="S475" s="446"/>
      <c r="T475" s="446"/>
      <c r="U475" s="446"/>
      <c r="V475" s="446"/>
      <c r="W475" s="446"/>
      <c r="X475" s="446"/>
      <c r="Y475" s="446"/>
      <c r="Z475" s="446"/>
    </row>
    <row r="476" spans="2:26" ht="14.25" customHeight="1">
      <c r="B476" s="155"/>
      <c r="D476" s="177"/>
      <c r="H476" s="461"/>
      <c r="I476" s="446"/>
      <c r="J476" s="446"/>
      <c r="K476" s="446"/>
      <c r="L476" s="446"/>
      <c r="M476" s="446"/>
      <c r="N476" s="446"/>
      <c r="O476" s="446"/>
      <c r="P476" s="446"/>
      <c r="Q476" s="446"/>
      <c r="R476" s="446"/>
      <c r="S476" s="446"/>
      <c r="T476" s="446"/>
      <c r="U476" s="446"/>
      <c r="V476" s="446"/>
      <c r="W476" s="446"/>
      <c r="X476" s="446"/>
      <c r="Y476" s="446"/>
      <c r="Z476" s="446"/>
    </row>
    <row r="477" spans="2:26" ht="14.25" customHeight="1">
      <c r="B477" s="155"/>
      <c r="D477" s="177"/>
      <c r="H477" s="461"/>
      <c r="I477" s="446"/>
      <c r="J477" s="446"/>
      <c r="K477" s="446"/>
      <c r="L477" s="446"/>
      <c r="M477" s="446"/>
      <c r="N477" s="446"/>
      <c r="O477" s="446"/>
      <c r="P477" s="446"/>
      <c r="Q477" s="446"/>
      <c r="R477" s="446"/>
      <c r="S477" s="446"/>
      <c r="T477" s="446"/>
      <c r="U477" s="446"/>
      <c r="V477" s="446"/>
      <c r="W477" s="446"/>
      <c r="X477" s="446"/>
      <c r="Y477" s="446"/>
      <c r="Z477" s="446"/>
    </row>
    <row r="478" spans="2:26" ht="14.25" customHeight="1">
      <c r="B478" s="155"/>
      <c r="D478" s="177"/>
      <c r="H478" s="461"/>
      <c r="I478" s="446"/>
      <c r="J478" s="446"/>
      <c r="K478" s="446"/>
      <c r="L478" s="446"/>
      <c r="M478" s="446"/>
      <c r="N478" s="446"/>
      <c r="O478" s="446"/>
      <c r="P478" s="446"/>
      <c r="Q478" s="446"/>
      <c r="R478" s="446"/>
      <c r="S478" s="446"/>
      <c r="T478" s="446"/>
      <c r="U478" s="446"/>
      <c r="V478" s="446"/>
      <c r="W478" s="446"/>
      <c r="X478" s="446"/>
      <c r="Y478" s="446"/>
      <c r="Z478" s="446"/>
    </row>
    <row r="479" spans="2:26" ht="14.25" customHeight="1">
      <c r="B479" s="155"/>
      <c r="D479" s="177"/>
      <c r="H479" s="461"/>
      <c r="I479" s="446"/>
      <c r="J479" s="446"/>
      <c r="K479" s="446"/>
      <c r="L479" s="446"/>
      <c r="M479" s="446"/>
      <c r="N479" s="446"/>
      <c r="O479" s="446"/>
      <c r="P479" s="446"/>
      <c r="Q479" s="446"/>
      <c r="R479" s="446"/>
      <c r="S479" s="446"/>
      <c r="T479" s="446"/>
      <c r="U479" s="446"/>
      <c r="V479" s="446"/>
      <c r="W479" s="446"/>
      <c r="X479" s="446"/>
      <c r="Y479" s="446"/>
      <c r="Z479" s="446"/>
    </row>
    <row r="480" spans="2:26" ht="14.25" customHeight="1">
      <c r="B480" s="155"/>
      <c r="D480" s="177"/>
      <c r="H480" s="461"/>
      <c r="I480" s="446"/>
      <c r="J480" s="446"/>
      <c r="K480" s="446"/>
      <c r="L480" s="446"/>
      <c r="M480" s="446"/>
      <c r="N480" s="446"/>
      <c r="O480" s="446"/>
      <c r="P480" s="446"/>
      <c r="Q480" s="446"/>
      <c r="R480" s="446"/>
      <c r="S480" s="446"/>
      <c r="T480" s="446"/>
      <c r="U480" s="446"/>
      <c r="V480" s="446"/>
      <c r="W480" s="446"/>
      <c r="X480" s="446"/>
      <c r="Y480" s="446"/>
      <c r="Z480" s="446"/>
    </row>
    <row r="481" spans="2:26" ht="14.25" customHeight="1">
      <c r="B481" s="155"/>
      <c r="D481" s="177"/>
      <c r="H481" s="461"/>
      <c r="I481" s="446"/>
      <c r="J481" s="446"/>
      <c r="K481" s="446"/>
      <c r="L481" s="446"/>
      <c r="M481" s="446"/>
      <c r="N481" s="446"/>
      <c r="O481" s="446"/>
      <c r="P481" s="446"/>
      <c r="Q481" s="446"/>
      <c r="R481" s="446"/>
      <c r="S481" s="446"/>
      <c r="T481" s="446"/>
      <c r="U481" s="446"/>
      <c r="V481" s="446"/>
      <c r="W481" s="446"/>
      <c r="X481" s="446"/>
      <c r="Y481" s="446"/>
      <c r="Z481" s="446"/>
    </row>
    <row r="482" spans="2:26" ht="14.25" customHeight="1">
      <c r="B482" s="155"/>
      <c r="D482" s="177"/>
      <c r="H482" s="461"/>
      <c r="I482" s="446"/>
      <c r="J482" s="446"/>
      <c r="K482" s="446"/>
      <c r="L482" s="446"/>
      <c r="M482" s="446"/>
      <c r="N482" s="446"/>
      <c r="O482" s="446"/>
      <c r="P482" s="446"/>
      <c r="Q482" s="446"/>
      <c r="R482" s="446"/>
      <c r="S482" s="446"/>
      <c r="T482" s="446"/>
      <c r="U482" s="446"/>
      <c r="V482" s="446"/>
      <c r="W482" s="446"/>
      <c r="X482" s="446"/>
      <c r="Y482" s="446"/>
      <c r="Z482" s="446"/>
    </row>
    <row r="483" spans="2:26" ht="14.25" customHeight="1">
      <c r="B483" s="155"/>
      <c r="D483" s="177"/>
      <c r="H483" s="461"/>
      <c r="I483" s="446"/>
      <c r="J483" s="446"/>
      <c r="K483" s="446"/>
      <c r="L483" s="446"/>
      <c r="M483" s="446"/>
      <c r="N483" s="446"/>
      <c r="O483" s="446"/>
      <c r="P483" s="446"/>
      <c r="Q483" s="446"/>
      <c r="R483" s="446"/>
      <c r="S483" s="446"/>
      <c r="T483" s="446"/>
      <c r="U483" s="446"/>
      <c r="V483" s="446"/>
      <c r="W483" s="446"/>
      <c r="X483" s="446"/>
      <c r="Y483" s="446"/>
      <c r="Z483" s="446"/>
    </row>
    <row r="484" spans="2:26" ht="14.25" customHeight="1">
      <c r="B484" s="155"/>
      <c r="D484" s="177"/>
      <c r="H484" s="461"/>
      <c r="I484" s="446"/>
      <c r="J484" s="446"/>
      <c r="K484" s="446"/>
      <c r="L484" s="446"/>
      <c r="M484" s="446"/>
      <c r="N484" s="446"/>
      <c r="O484" s="446"/>
      <c r="P484" s="446"/>
      <c r="Q484" s="446"/>
      <c r="R484" s="446"/>
      <c r="S484" s="446"/>
      <c r="T484" s="446"/>
      <c r="U484" s="446"/>
      <c r="V484" s="446"/>
      <c r="W484" s="446"/>
      <c r="X484" s="446"/>
      <c r="Y484" s="446"/>
      <c r="Z484" s="446"/>
    </row>
    <row r="485" spans="2:26" ht="14.25" customHeight="1">
      <c r="B485" s="155"/>
      <c r="D485" s="177"/>
      <c r="H485" s="461"/>
      <c r="I485" s="446"/>
      <c r="J485" s="446"/>
      <c r="K485" s="446"/>
      <c r="L485" s="446"/>
      <c r="M485" s="446"/>
      <c r="N485" s="446"/>
      <c r="O485" s="446"/>
      <c r="P485" s="446"/>
      <c r="Q485" s="446"/>
      <c r="R485" s="446"/>
      <c r="S485" s="446"/>
      <c r="T485" s="446"/>
      <c r="U485" s="446"/>
      <c r="V485" s="446"/>
      <c r="W485" s="446"/>
      <c r="X485" s="446"/>
      <c r="Y485" s="446"/>
      <c r="Z485" s="446"/>
    </row>
    <row r="486" spans="2:26" ht="14.25" customHeight="1">
      <c r="B486" s="155"/>
      <c r="D486" s="177"/>
      <c r="H486" s="461"/>
      <c r="I486" s="446"/>
      <c r="J486" s="446"/>
      <c r="K486" s="446"/>
      <c r="L486" s="446"/>
      <c r="M486" s="446"/>
      <c r="N486" s="446"/>
      <c r="O486" s="446"/>
      <c r="P486" s="446"/>
      <c r="Q486" s="446"/>
      <c r="R486" s="446"/>
      <c r="S486" s="446"/>
      <c r="T486" s="446"/>
      <c r="U486" s="446"/>
      <c r="V486" s="446"/>
      <c r="W486" s="446"/>
      <c r="X486" s="446"/>
      <c r="Y486" s="446"/>
      <c r="Z486" s="446"/>
    </row>
    <row r="487" spans="2:26" ht="14.25" customHeight="1">
      <c r="B487" s="155"/>
      <c r="D487" s="177"/>
      <c r="H487" s="461"/>
      <c r="I487" s="446"/>
      <c r="J487" s="446"/>
      <c r="K487" s="446"/>
      <c r="L487" s="446"/>
      <c r="M487" s="446"/>
      <c r="N487" s="446"/>
      <c r="O487" s="446"/>
      <c r="P487" s="446"/>
      <c r="Q487" s="446"/>
      <c r="R487" s="446"/>
      <c r="S487" s="446"/>
      <c r="T487" s="446"/>
      <c r="U487" s="446"/>
      <c r="V487" s="446"/>
      <c r="W487" s="446"/>
      <c r="X487" s="446"/>
      <c r="Y487" s="446"/>
      <c r="Z487" s="446"/>
    </row>
    <row r="488" spans="2:26" ht="14.25" customHeight="1">
      <c r="B488" s="155"/>
      <c r="D488" s="177"/>
      <c r="H488" s="461"/>
      <c r="I488" s="446"/>
      <c r="J488" s="446"/>
      <c r="K488" s="446"/>
      <c r="L488" s="446"/>
      <c r="M488" s="446"/>
      <c r="N488" s="446"/>
      <c r="O488" s="446"/>
      <c r="P488" s="446"/>
      <c r="Q488" s="446"/>
      <c r="R488" s="446"/>
      <c r="S488" s="446"/>
      <c r="T488" s="446"/>
      <c r="U488" s="446"/>
      <c r="V488" s="446"/>
      <c r="W488" s="446"/>
      <c r="X488" s="446"/>
      <c r="Y488" s="446"/>
      <c r="Z488" s="446"/>
    </row>
    <row r="489" spans="2:26" ht="14.25" customHeight="1">
      <c r="B489" s="155"/>
      <c r="D489" s="177"/>
      <c r="H489" s="461"/>
      <c r="I489" s="446"/>
      <c r="J489" s="446"/>
      <c r="K489" s="446"/>
      <c r="L489" s="446"/>
      <c r="M489" s="446"/>
      <c r="N489" s="446"/>
      <c r="O489" s="446"/>
      <c r="P489" s="446"/>
      <c r="Q489" s="446"/>
      <c r="R489" s="446"/>
      <c r="S489" s="446"/>
      <c r="T489" s="446"/>
      <c r="U489" s="446"/>
      <c r="V489" s="446"/>
      <c r="W489" s="446"/>
      <c r="X489" s="446"/>
      <c r="Y489" s="446"/>
      <c r="Z489" s="446"/>
    </row>
    <row r="490" spans="2:26" ht="14.25" customHeight="1">
      <c r="B490" s="155"/>
      <c r="D490" s="177"/>
      <c r="H490" s="461"/>
      <c r="I490" s="446"/>
      <c r="J490" s="446"/>
      <c r="K490" s="446"/>
      <c r="L490" s="446"/>
      <c r="M490" s="446"/>
      <c r="N490" s="446"/>
      <c r="O490" s="446"/>
      <c r="P490" s="446"/>
      <c r="Q490" s="446"/>
      <c r="R490" s="446"/>
      <c r="S490" s="446"/>
      <c r="T490" s="446"/>
      <c r="U490" s="446"/>
      <c r="V490" s="446"/>
      <c r="W490" s="446"/>
      <c r="X490" s="446"/>
      <c r="Y490" s="446"/>
      <c r="Z490" s="446"/>
    </row>
    <row r="491" spans="2:26" ht="14.25" customHeight="1">
      <c r="B491" s="155"/>
      <c r="D491" s="177"/>
      <c r="H491" s="461"/>
      <c r="I491" s="446"/>
      <c r="J491" s="446"/>
      <c r="K491" s="446"/>
      <c r="L491" s="446"/>
      <c r="M491" s="446"/>
      <c r="N491" s="446"/>
      <c r="O491" s="446"/>
      <c r="P491" s="446"/>
      <c r="Q491" s="446"/>
      <c r="R491" s="446"/>
      <c r="S491" s="446"/>
      <c r="T491" s="446"/>
      <c r="U491" s="446"/>
      <c r="V491" s="446"/>
      <c r="W491" s="446"/>
      <c r="X491" s="446"/>
      <c r="Y491" s="446"/>
      <c r="Z491" s="446"/>
    </row>
    <row r="492" spans="2:26" ht="14.25" customHeight="1">
      <c r="B492" s="155"/>
      <c r="D492" s="177"/>
      <c r="I492" s="446"/>
      <c r="J492" s="446"/>
      <c r="K492" s="446"/>
      <c r="L492" s="446"/>
      <c r="M492" s="446"/>
      <c r="N492" s="446"/>
      <c r="O492" s="446"/>
      <c r="P492" s="446"/>
      <c r="Q492" s="446"/>
      <c r="R492" s="446"/>
      <c r="S492" s="446"/>
      <c r="T492" s="446"/>
      <c r="U492" s="446"/>
      <c r="V492" s="446"/>
      <c r="W492" s="446"/>
      <c r="X492" s="446"/>
      <c r="Y492" s="446"/>
      <c r="Z492" s="446"/>
    </row>
    <row r="493" spans="2:26" ht="14.25" customHeight="1">
      <c r="B493" s="155"/>
      <c r="D493" s="177"/>
      <c r="I493" s="446"/>
      <c r="J493" s="446"/>
      <c r="K493" s="446"/>
      <c r="L493" s="446"/>
      <c r="M493" s="446"/>
      <c r="N493" s="446"/>
      <c r="O493" s="446"/>
      <c r="P493" s="446"/>
      <c r="Q493" s="446"/>
      <c r="R493" s="446"/>
      <c r="S493" s="446"/>
      <c r="T493" s="446"/>
      <c r="U493" s="446"/>
      <c r="V493" s="446"/>
      <c r="W493" s="446"/>
      <c r="X493" s="446"/>
      <c r="Y493" s="446"/>
      <c r="Z493" s="446"/>
    </row>
    <row r="494" spans="2:26" ht="14.25" customHeight="1">
      <c r="B494" s="155"/>
      <c r="D494" s="177"/>
      <c r="I494" s="446"/>
      <c r="J494" s="446"/>
      <c r="K494" s="446"/>
      <c r="L494" s="446"/>
      <c r="M494" s="446"/>
      <c r="N494" s="446"/>
      <c r="O494" s="446"/>
      <c r="P494" s="446"/>
      <c r="Q494" s="446"/>
      <c r="R494" s="446"/>
      <c r="S494" s="446"/>
      <c r="T494" s="446"/>
      <c r="U494" s="446"/>
      <c r="V494" s="446"/>
      <c r="W494" s="446"/>
      <c r="X494" s="446"/>
      <c r="Y494" s="446"/>
      <c r="Z494" s="446"/>
    </row>
    <row r="495" spans="2:26" ht="14.25" customHeight="1">
      <c r="B495" s="155"/>
      <c r="D495" s="177"/>
      <c r="I495" s="446"/>
      <c r="J495" s="446"/>
      <c r="K495" s="446"/>
      <c r="L495" s="446"/>
      <c r="M495" s="446"/>
      <c r="N495" s="446"/>
      <c r="O495" s="446"/>
      <c r="P495" s="446"/>
      <c r="Q495" s="446"/>
      <c r="R495" s="446"/>
      <c r="S495" s="446"/>
      <c r="T495" s="446"/>
      <c r="U495" s="446"/>
      <c r="V495" s="446"/>
      <c r="W495" s="446"/>
      <c r="X495" s="446"/>
      <c r="Y495" s="446"/>
      <c r="Z495" s="446"/>
    </row>
    <row r="496" spans="2:26" ht="14.25" customHeight="1">
      <c r="B496" s="155"/>
      <c r="D496" s="177"/>
      <c r="I496" s="446"/>
      <c r="J496" s="446"/>
      <c r="K496" s="446"/>
      <c r="L496" s="446"/>
      <c r="M496" s="446"/>
      <c r="N496" s="446"/>
      <c r="O496" s="446"/>
      <c r="P496" s="446"/>
      <c r="Q496" s="446"/>
      <c r="R496" s="446"/>
      <c r="S496" s="446"/>
      <c r="T496" s="446"/>
      <c r="U496" s="446"/>
      <c r="V496" s="446"/>
      <c r="W496" s="446"/>
      <c r="X496" s="446"/>
      <c r="Y496" s="446"/>
      <c r="Z496" s="446"/>
    </row>
    <row r="497" spans="2:26" ht="14.25" customHeight="1">
      <c r="B497" s="155"/>
      <c r="D497" s="177"/>
      <c r="I497" s="446"/>
      <c r="J497" s="446"/>
      <c r="K497" s="446"/>
      <c r="L497" s="446"/>
      <c r="M497" s="446"/>
      <c r="N497" s="446"/>
      <c r="O497" s="446"/>
      <c r="P497" s="446"/>
      <c r="Q497" s="446"/>
      <c r="R497" s="446"/>
      <c r="S497" s="446"/>
      <c r="T497" s="446"/>
      <c r="U497" s="446"/>
      <c r="V497" s="446"/>
      <c r="W497" s="446"/>
      <c r="X497" s="446"/>
      <c r="Y497" s="446"/>
      <c r="Z497" s="446"/>
    </row>
    <row r="498" spans="2:26" ht="14.25" customHeight="1">
      <c r="B498" s="155"/>
      <c r="D498" s="177"/>
      <c r="I498" s="446"/>
      <c r="J498" s="446"/>
      <c r="K498" s="446"/>
      <c r="L498" s="446"/>
      <c r="M498" s="446"/>
      <c r="N498" s="446"/>
      <c r="O498" s="446"/>
      <c r="P498" s="446"/>
      <c r="Q498" s="446"/>
      <c r="R498" s="446"/>
      <c r="S498" s="446"/>
      <c r="T498" s="446"/>
      <c r="U498" s="446"/>
      <c r="V498" s="446"/>
      <c r="W498" s="446"/>
      <c r="X498" s="446"/>
      <c r="Y498" s="446"/>
      <c r="Z498" s="446"/>
    </row>
    <row r="499" spans="2:26" ht="14.25" customHeight="1">
      <c r="B499" s="155"/>
      <c r="D499" s="177"/>
      <c r="I499" s="446"/>
      <c r="J499" s="446"/>
      <c r="K499" s="446"/>
      <c r="L499" s="446"/>
      <c r="M499" s="446"/>
      <c r="N499" s="446"/>
      <c r="O499" s="446"/>
      <c r="P499" s="446"/>
      <c r="Q499" s="446"/>
      <c r="R499" s="446"/>
      <c r="S499" s="446"/>
      <c r="T499" s="446"/>
      <c r="U499" s="446"/>
      <c r="V499" s="446"/>
      <c r="W499" s="446"/>
      <c r="X499" s="446"/>
      <c r="Y499" s="446"/>
      <c r="Z499" s="446"/>
    </row>
    <row r="500" spans="2:26" ht="14.25" customHeight="1">
      <c r="B500" s="155"/>
      <c r="D500" s="177"/>
      <c r="I500" s="446"/>
      <c r="J500" s="446"/>
      <c r="K500" s="446"/>
      <c r="L500" s="446"/>
      <c r="M500" s="446"/>
      <c r="N500" s="446"/>
      <c r="O500" s="446"/>
      <c r="P500" s="446"/>
      <c r="Q500" s="446"/>
      <c r="R500" s="446"/>
      <c r="S500" s="446"/>
      <c r="T500" s="446"/>
      <c r="U500" s="446"/>
      <c r="V500" s="446"/>
      <c r="W500" s="446"/>
      <c r="X500" s="446"/>
      <c r="Y500" s="446"/>
      <c r="Z500" s="446"/>
    </row>
    <row r="501" spans="2:26" ht="14.25" customHeight="1">
      <c r="B501" s="155"/>
      <c r="D501" s="177"/>
      <c r="I501" s="446"/>
      <c r="J501" s="446"/>
      <c r="K501" s="446"/>
      <c r="L501" s="446"/>
      <c r="M501" s="446"/>
      <c r="N501" s="446"/>
      <c r="O501" s="446"/>
      <c r="P501" s="446"/>
      <c r="Q501" s="446"/>
      <c r="R501" s="446"/>
      <c r="S501" s="446"/>
      <c r="T501" s="446"/>
      <c r="U501" s="446"/>
      <c r="V501" s="446"/>
      <c r="W501" s="446"/>
      <c r="X501" s="446"/>
      <c r="Y501" s="446"/>
      <c r="Z501" s="446"/>
    </row>
    <row r="502" spans="2:26" ht="14.25" customHeight="1">
      <c r="B502" s="155"/>
      <c r="D502" s="177"/>
      <c r="I502" s="446"/>
      <c r="J502" s="446"/>
      <c r="K502" s="446"/>
      <c r="L502" s="446"/>
      <c r="M502" s="446"/>
      <c r="N502" s="446"/>
      <c r="O502" s="446"/>
      <c r="P502" s="446"/>
      <c r="Q502" s="446"/>
      <c r="R502" s="446"/>
      <c r="S502" s="446"/>
      <c r="T502" s="446"/>
      <c r="U502" s="446"/>
      <c r="V502" s="446"/>
      <c r="W502" s="446"/>
      <c r="X502" s="446"/>
      <c r="Y502" s="446"/>
      <c r="Z502" s="446"/>
    </row>
    <row r="503" spans="2:26" ht="14.25" customHeight="1">
      <c r="B503" s="155"/>
      <c r="D503" s="177"/>
      <c r="I503" s="446"/>
      <c r="J503" s="446"/>
      <c r="K503" s="446"/>
      <c r="L503" s="446"/>
      <c r="M503" s="446"/>
      <c r="N503" s="446"/>
      <c r="O503" s="446"/>
      <c r="P503" s="446"/>
      <c r="Q503" s="446"/>
      <c r="R503" s="446"/>
      <c r="S503" s="446"/>
      <c r="T503" s="446"/>
      <c r="U503" s="446"/>
      <c r="V503" s="446"/>
      <c r="W503" s="446"/>
      <c r="X503" s="446"/>
      <c r="Y503" s="446"/>
      <c r="Z503" s="446"/>
    </row>
    <row r="504" spans="2:26" ht="14.25" customHeight="1">
      <c r="B504" s="155"/>
      <c r="D504" s="177"/>
      <c r="I504" s="446"/>
      <c r="J504" s="446"/>
      <c r="K504" s="446"/>
      <c r="L504" s="446"/>
      <c r="M504" s="446"/>
      <c r="N504" s="446"/>
      <c r="O504" s="446"/>
      <c r="P504" s="446"/>
      <c r="Q504" s="446"/>
      <c r="R504" s="446"/>
      <c r="S504" s="446"/>
      <c r="T504" s="446"/>
      <c r="U504" s="446"/>
      <c r="V504" s="446"/>
      <c r="W504" s="446"/>
      <c r="X504" s="446"/>
      <c r="Y504" s="446"/>
      <c r="Z504" s="446"/>
    </row>
    <row r="505" spans="2:26" ht="14.25" customHeight="1">
      <c r="B505" s="155"/>
      <c r="D505" s="177"/>
      <c r="I505" s="446"/>
      <c r="J505" s="446"/>
      <c r="K505" s="446"/>
      <c r="L505" s="446"/>
      <c r="M505" s="446"/>
      <c r="N505" s="446"/>
      <c r="O505" s="446"/>
      <c r="P505" s="446"/>
      <c r="Q505" s="446"/>
      <c r="R505" s="446"/>
      <c r="S505" s="446"/>
      <c r="T505" s="446"/>
      <c r="U505" s="446"/>
      <c r="V505" s="446"/>
      <c r="W505" s="446"/>
      <c r="X505" s="446"/>
      <c r="Y505" s="446"/>
      <c r="Z505" s="446"/>
    </row>
    <row r="506" spans="2:26" ht="14.25" customHeight="1">
      <c r="B506" s="155"/>
      <c r="D506" s="177"/>
      <c r="I506" s="446"/>
      <c r="J506" s="446"/>
      <c r="K506" s="446"/>
      <c r="L506" s="446"/>
      <c r="M506" s="446"/>
      <c r="N506" s="446"/>
      <c r="O506" s="446"/>
      <c r="P506" s="446"/>
      <c r="Q506" s="446"/>
      <c r="R506" s="446"/>
      <c r="S506" s="446"/>
      <c r="T506" s="446"/>
      <c r="U506" s="446"/>
      <c r="V506" s="446"/>
      <c r="W506" s="446"/>
      <c r="X506" s="446"/>
      <c r="Y506" s="446"/>
      <c r="Z506" s="446"/>
    </row>
    <row r="507" spans="2:26" ht="14.25" customHeight="1">
      <c r="B507" s="155"/>
      <c r="D507" s="177"/>
      <c r="I507" s="446"/>
      <c r="J507" s="446"/>
      <c r="K507" s="446"/>
      <c r="L507" s="446"/>
      <c r="M507" s="446"/>
      <c r="N507" s="446"/>
      <c r="O507" s="446"/>
      <c r="P507" s="446"/>
      <c r="Q507" s="446"/>
      <c r="R507" s="446"/>
      <c r="S507" s="446"/>
      <c r="T507" s="446"/>
      <c r="U507" s="446"/>
      <c r="V507" s="446"/>
      <c r="W507" s="446"/>
      <c r="X507" s="446"/>
      <c r="Y507" s="446"/>
      <c r="Z507" s="446"/>
    </row>
    <row r="508" spans="2:26" ht="14.25" customHeight="1">
      <c r="B508" s="155"/>
      <c r="D508" s="177"/>
      <c r="I508" s="446"/>
      <c r="J508" s="446"/>
      <c r="K508" s="446"/>
      <c r="L508" s="446"/>
      <c r="M508" s="446"/>
      <c r="N508" s="446"/>
      <c r="O508" s="446"/>
      <c r="P508" s="446"/>
      <c r="Q508" s="446"/>
      <c r="R508" s="446"/>
      <c r="S508" s="446"/>
      <c r="T508" s="446"/>
      <c r="U508" s="446"/>
      <c r="V508" s="446"/>
      <c r="W508" s="446"/>
      <c r="X508" s="446"/>
      <c r="Y508" s="446"/>
      <c r="Z508" s="446"/>
    </row>
    <row r="509" spans="2:26" ht="14.25" customHeight="1">
      <c r="B509" s="155"/>
      <c r="D509" s="177"/>
      <c r="I509" s="446"/>
      <c r="J509" s="446"/>
      <c r="K509" s="446"/>
      <c r="L509" s="446"/>
      <c r="M509" s="446"/>
      <c r="N509" s="446"/>
      <c r="O509" s="446"/>
      <c r="P509" s="446"/>
      <c r="Q509" s="446"/>
      <c r="R509" s="446"/>
      <c r="S509" s="446"/>
      <c r="T509" s="446"/>
      <c r="U509" s="446"/>
      <c r="V509" s="446"/>
      <c r="W509" s="446"/>
      <c r="X509" s="446"/>
      <c r="Y509" s="446"/>
      <c r="Z509" s="446"/>
    </row>
    <row r="510" spans="2:26" ht="14.25" customHeight="1">
      <c r="B510" s="155"/>
      <c r="D510" s="177"/>
      <c r="I510" s="446"/>
      <c r="J510" s="446"/>
      <c r="K510" s="446"/>
      <c r="L510" s="446"/>
      <c r="M510" s="446"/>
      <c r="N510" s="446"/>
      <c r="O510" s="446"/>
      <c r="P510" s="446"/>
      <c r="Q510" s="446"/>
      <c r="R510" s="446"/>
      <c r="S510" s="446"/>
      <c r="T510" s="446"/>
      <c r="U510" s="446"/>
      <c r="V510" s="446"/>
      <c r="W510" s="446"/>
      <c r="X510" s="446"/>
      <c r="Y510" s="446"/>
      <c r="Z510" s="446"/>
    </row>
    <row r="511" spans="2:26" ht="14.25" customHeight="1">
      <c r="B511" s="155"/>
      <c r="D511" s="177"/>
      <c r="I511" s="446"/>
      <c r="J511" s="446"/>
      <c r="K511" s="446"/>
      <c r="L511" s="446"/>
      <c r="M511" s="446"/>
      <c r="N511" s="446"/>
      <c r="O511" s="446"/>
      <c r="P511" s="446"/>
      <c r="Q511" s="446"/>
      <c r="R511" s="446"/>
      <c r="S511" s="446"/>
      <c r="T511" s="446"/>
      <c r="U511" s="446"/>
      <c r="V511" s="446"/>
      <c r="W511" s="446"/>
      <c r="X511" s="446"/>
      <c r="Y511" s="446"/>
      <c r="Z511" s="446"/>
    </row>
    <row r="512" spans="2:26" ht="14.25" customHeight="1">
      <c r="B512" s="155"/>
      <c r="D512" s="177"/>
      <c r="I512" s="446"/>
      <c r="J512" s="446"/>
      <c r="K512" s="446"/>
      <c r="L512" s="446"/>
      <c r="M512" s="446"/>
      <c r="N512" s="446"/>
      <c r="O512" s="446"/>
      <c r="P512" s="446"/>
      <c r="Q512" s="446"/>
      <c r="R512" s="446"/>
      <c r="S512" s="446"/>
      <c r="T512" s="446"/>
      <c r="U512" s="446"/>
      <c r="V512" s="446"/>
      <c r="W512" s="446"/>
      <c r="X512" s="446"/>
      <c r="Y512" s="446"/>
      <c r="Z512" s="446"/>
    </row>
    <row r="513" spans="2:26" ht="14.25" customHeight="1">
      <c r="B513" s="155"/>
      <c r="D513" s="177"/>
      <c r="I513" s="446"/>
      <c r="J513" s="446"/>
      <c r="K513" s="446"/>
      <c r="L513" s="446"/>
      <c r="M513" s="446"/>
      <c r="N513" s="446"/>
      <c r="O513" s="446"/>
      <c r="P513" s="446"/>
      <c r="Q513" s="446"/>
      <c r="R513" s="446"/>
      <c r="S513" s="446"/>
      <c r="T513" s="446"/>
      <c r="U513" s="446"/>
      <c r="V513" s="446"/>
      <c r="W513" s="446"/>
      <c r="X513" s="446"/>
      <c r="Y513" s="446"/>
      <c r="Z513" s="446"/>
    </row>
    <row r="514" spans="2:26" ht="14.25" customHeight="1">
      <c r="B514" s="155"/>
      <c r="D514" s="177"/>
      <c r="I514" s="446"/>
      <c r="J514" s="446"/>
      <c r="K514" s="446"/>
      <c r="L514" s="446"/>
      <c r="M514" s="446"/>
      <c r="N514" s="446"/>
      <c r="O514" s="446"/>
      <c r="P514" s="446"/>
      <c r="Q514" s="446"/>
      <c r="R514" s="446"/>
      <c r="S514" s="446"/>
      <c r="T514" s="446"/>
      <c r="U514" s="446"/>
      <c r="V514" s="446"/>
      <c r="W514" s="446"/>
      <c r="X514" s="446"/>
      <c r="Y514" s="446"/>
      <c r="Z514" s="446"/>
    </row>
    <row r="515" spans="2:26" ht="14.25" customHeight="1">
      <c r="B515" s="155"/>
      <c r="D515" s="177"/>
      <c r="I515" s="446"/>
      <c r="J515" s="446"/>
      <c r="K515" s="446"/>
      <c r="L515" s="446"/>
      <c r="M515" s="446"/>
      <c r="N515" s="446"/>
      <c r="O515" s="446"/>
      <c r="P515" s="446"/>
      <c r="Q515" s="446"/>
      <c r="R515" s="446"/>
      <c r="S515" s="446"/>
      <c r="T515" s="446"/>
      <c r="U515" s="446"/>
      <c r="V515" s="446"/>
      <c r="W515" s="446"/>
      <c r="X515" s="446"/>
      <c r="Y515" s="446"/>
      <c r="Z515" s="446"/>
    </row>
    <row r="516" spans="2:26" ht="14.25" customHeight="1">
      <c r="B516" s="155"/>
      <c r="D516" s="177"/>
      <c r="I516" s="446"/>
      <c r="J516" s="446"/>
      <c r="K516" s="446"/>
      <c r="L516" s="446"/>
      <c r="M516" s="446"/>
      <c r="N516" s="446"/>
      <c r="O516" s="446"/>
      <c r="P516" s="446"/>
      <c r="Q516" s="446"/>
      <c r="R516" s="446"/>
      <c r="S516" s="446"/>
      <c r="T516" s="446"/>
      <c r="U516" s="446"/>
      <c r="V516" s="446"/>
      <c r="W516" s="446"/>
      <c r="X516" s="446"/>
      <c r="Y516" s="446"/>
      <c r="Z516" s="446"/>
    </row>
    <row r="517" spans="2:26" ht="14.25" customHeight="1">
      <c r="B517" s="155"/>
      <c r="D517" s="177"/>
      <c r="I517" s="446"/>
      <c r="J517" s="446"/>
      <c r="K517" s="446"/>
      <c r="L517" s="446"/>
      <c r="M517" s="446"/>
      <c r="N517" s="446"/>
      <c r="O517" s="446"/>
      <c r="P517" s="446"/>
      <c r="Q517" s="446"/>
      <c r="R517" s="446"/>
      <c r="S517" s="446"/>
      <c r="T517" s="446"/>
      <c r="U517" s="446"/>
      <c r="V517" s="446"/>
      <c r="W517" s="446"/>
      <c r="X517" s="446"/>
      <c r="Y517" s="446"/>
      <c r="Z517" s="446"/>
    </row>
    <row r="518" spans="2:26" ht="14.25" customHeight="1">
      <c r="B518" s="155"/>
      <c r="D518" s="177"/>
      <c r="I518" s="446"/>
      <c r="J518" s="446"/>
      <c r="K518" s="446"/>
      <c r="L518" s="446"/>
      <c r="M518" s="446"/>
      <c r="N518" s="446"/>
      <c r="O518" s="446"/>
      <c r="P518" s="446"/>
      <c r="Q518" s="446"/>
      <c r="R518" s="446"/>
      <c r="S518" s="446"/>
      <c r="T518" s="446"/>
      <c r="U518" s="446"/>
      <c r="V518" s="446"/>
      <c r="W518" s="446"/>
      <c r="X518" s="446"/>
      <c r="Y518" s="446"/>
      <c r="Z518" s="446"/>
    </row>
    <row r="519" spans="2:26" ht="14.25" customHeight="1">
      <c r="B519" s="155"/>
      <c r="D519" s="177"/>
      <c r="I519" s="446"/>
      <c r="J519" s="446"/>
      <c r="K519" s="446"/>
      <c r="L519" s="446"/>
      <c r="M519" s="446"/>
      <c r="N519" s="446"/>
      <c r="O519" s="446"/>
      <c r="P519" s="446"/>
      <c r="Q519" s="446"/>
      <c r="R519" s="446"/>
      <c r="S519" s="446"/>
      <c r="T519" s="446"/>
      <c r="U519" s="446"/>
      <c r="V519" s="446"/>
      <c r="W519" s="446"/>
      <c r="X519" s="446"/>
      <c r="Y519" s="446"/>
      <c r="Z519" s="446"/>
    </row>
    <row r="520" spans="2:26" ht="14.25" customHeight="1">
      <c r="B520" s="155"/>
      <c r="D520" s="177"/>
      <c r="I520" s="446"/>
      <c r="J520" s="446"/>
      <c r="K520" s="446"/>
      <c r="L520" s="446"/>
      <c r="M520" s="446"/>
      <c r="N520" s="446"/>
      <c r="O520" s="446"/>
      <c r="P520" s="446"/>
      <c r="Q520" s="446"/>
      <c r="R520" s="446"/>
      <c r="S520" s="446"/>
      <c r="T520" s="446"/>
      <c r="U520" s="446"/>
      <c r="V520" s="446"/>
      <c r="W520" s="446"/>
      <c r="X520" s="446"/>
      <c r="Y520" s="446"/>
      <c r="Z520" s="446"/>
    </row>
    <row r="521" spans="2:26" ht="14.25" customHeight="1">
      <c r="B521" s="155"/>
      <c r="D521" s="177"/>
      <c r="I521" s="446"/>
      <c r="J521" s="446"/>
      <c r="K521" s="446"/>
      <c r="L521" s="446"/>
      <c r="M521" s="446"/>
      <c r="N521" s="446"/>
      <c r="O521" s="446"/>
      <c r="P521" s="446"/>
      <c r="Q521" s="446"/>
      <c r="R521" s="446"/>
      <c r="S521" s="446"/>
      <c r="T521" s="446"/>
      <c r="U521" s="446"/>
      <c r="V521" s="446"/>
      <c r="W521" s="446"/>
      <c r="X521" s="446"/>
      <c r="Y521" s="446"/>
      <c r="Z521" s="446"/>
    </row>
    <row r="522" spans="2:26" ht="14.25" customHeight="1">
      <c r="B522" s="155"/>
      <c r="D522" s="177"/>
      <c r="I522" s="446"/>
      <c r="J522" s="446"/>
      <c r="K522" s="446"/>
      <c r="L522" s="446"/>
      <c r="M522" s="446"/>
      <c r="N522" s="446"/>
      <c r="O522" s="446"/>
      <c r="P522" s="446"/>
      <c r="Q522" s="446"/>
      <c r="R522" s="446"/>
      <c r="S522" s="446"/>
      <c r="T522" s="446"/>
      <c r="U522" s="446"/>
      <c r="V522" s="446"/>
      <c r="W522" s="446"/>
      <c r="X522" s="446"/>
      <c r="Y522" s="446"/>
      <c r="Z522" s="446"/>
    </row>
    <row r="523" spans="2:26" ht="14.25" customHeight="1">
      <c r="B523" s="155"/>
      <c r="D523" s="177"/>
      <c r="I523" s="446"/>
      <c r="J523" s="446"/>
      <c r="K523" s="446"/>
      <c r="L523" s="446"/>
      <c r="M523" s="446"/>
      <c r="N523" s="446"/>
      <c r="O523" s="446"/>
      <c r="P523" s="446"/>
      <c r="Q523" s="446"/>
      <c r="R523" s="446"/>
      <c r="S523" s="446"/>
      <c r="T523" s="446"/>
      <c r="U523" s="446"/>
      <c r="V523" s="446"/>
      <c r="W523" s="446"/>
      <c r="X523" s="446"/>
      <c r="Y523" s="446"/>
      <c r="Z523" s="446"/>
    </row>
    <row r="524" spans="2:26" ht="14.25" customHeight="1">
      <c r="B524" s="155"/>
      <c r="D524" s="177"/>
      <c r="I524" s="446"/>
      <c r="J524" s="446"/>
      <c r="K524" s="446"/>
      <c r="L524" s="446"/>
      <c r="M524" s="446"/>
      <c r="N524" s="446"/>
      <c r="O524" s="446"/>
      <c r="P524" s="446"/>
      <c r="Q524" s="446"/>
      <c r="R524" s="446"/>
      <c r="S524" s="446"/>
      <c r="T524" s="446"/>
      <c r="U524" s="446"/>
      <c r="V524" s="446"/>
      <c r="W524" s="446"/>
      <c r="X524" s="446"/>
      <c r="Y524" s="446"/>
      <c r="Z524" s="446"/>
    </row>
    <row r="525" spans="2:26" ht="14.25" customHeight="1">
      <c r="B525" s="155"/>
      <c r="D525" s="177"/>
      <c r="I525" s="446"/>
      <c r="J525" s="446"/>
      <c r="K525" s="446"/>
      <c r="L525" s="446"/>
      <c r="M525" s="446"/>
      <c r="N525" s="446"/>
      <c r="O525" s="446"/>
      <c r="P525" s="446"/>
      <c r="Q525" s="446"/>
      <c r="R525" s="446"/>
      <c r="S525" s="446"/>
      <c r="T525" s="446"/>
      <c r="U525" s="446"/>
      <c r="V525" s="446"/>
      <c r="W525" s="446"/>
      <c r="X525" s="446"/>
      <c r="Y525" s="446"/>
      <c r="Z525" s="446"/>
    </row>
    <row r="526" spans="2:26" ht="14.25" customHeight="1">
      <c r="B526" s="155"/>
      <c r="D526" s="177"/>
      <c r="I526" s="446"/>
      <c r="J526" s="446"/>
      <c r="K526" s="446"/>
      <c r="L526" s="446"/>
      <c r="M526" s="446"/>
      <c r="N526" s="446"/>
      <c r="O526" s="446"/>
      <c r="P526" s="446"/>
      <c r="Q526" s="446"/>
      <c r="R526" s="446"/>
      <c r="S526" s="446"/>
      <c r="T526" s="446"/>
      <c r="U526" s="446"/>
      <c r="V526" s="446"/>
      <c r="W526" s="446"/>
      <c r="X526" s="446"/>
      <c r="Y526" s="446"/>
      <c r="Z526" s="446"/>
    </row>
    <row r="527" spans="2:26" ht="14.25" customHeight="1">
      <c r="B527" s="155"/>
      <c r="D527" s="177"/>
      <c r="I527" s="446"/>
      <c r="J527" s="446"/>
      <c r="K527" s="446"/>
      <c r="L527" s="446"/>
      <c r="M527" s="446"/>
      <c r="N527" s="446"/>
      <c r="O527" s="446"/>
      <c r="P527" s="446"/>
      <c r="Q527" s="446"/>
      <c r="R527" s="446"/>
      <c r="S527" s="446"/>
      <c r="T527" s="446"/>
      <c r="U527" s="446"/>
      <c r="V527" s="446"/>
      <c r="W527" s="446"/>
      <c r="X527" s="446"/>
      <c r="Y527" s="446"/>
      <c r="Z527" s="446"/>
    </row>
    <row r="528" spans="2:26" ht="14.25" customHeight="1">
      <c r="B528" s="155"/>
      <c r="D528" s="177"/>
      <c r="I528" s="446"/>
      <c r="J528" s="446"/>
      <c r="K528" s="446"/>
      <c r="L528" s="446"/>
      <c r="M528" s="446"/>
      <c r="N528" s="446"/>
      <c r="O528" s="446"/>
      <c r="P528" s="446"/>
      <c r="Q528" s="446"/>
      <c r="R528" s="446"/>
      <c r="S528" s="446"/>
      <c r="T528" s="446"/>
      <c r="U528" s="446"/>
      <c r="V528" s="446"/>
      <c r="W528" s="446"/>
      <c r="X528" s="446"/>
      <c r="Y528" s="446"/>
      <c r="Z528" s="446"/>
    </row>
    <row r="529" spans="2:26" ht="14.25" customHeight="1">
      <c r="B529" s="155"/>
      <c r="D529" s="177"/>
      <c r="I529" s="446"/>
      <c r="J529" s="446"/>
      <c r="K529" s="446"/>
      <c r="L529" s="446"/>
      <c r="M529" s="446"/>
      <c r="N529" s="446"/>
      <c r="O529" s="446"/>
      <c r="P529" s="446"/>
      <c r="Q529" s="446"/>
      <c r="R529" s="446"/>
      <c r="S529" s="446"/>
      <c r="T529" s="446"/>
      <c r="U529" s="446"/>
      <c r="V529" s="446"/>
      <c r="W529" s="446"/>
      <c r="X529" s="446"/>
      <c r="Y529" s="446"/>
      <c r="Z529" s="446"/>
    </row>
    <row r="530" spans="2:26" ht="14.25" customHeight="1">
      <c r="B530" s="155"/>
      <c r="D530" s="177"/>
      <c r="I530" s="446"/>
      <c r="J530" s="446"/>
      <c r="K530" s="446"/>
      <c r="L530" s="446"/>
      <c r="M530" s="446"/>
      <c r="N530" s="446"/>
      <c r="O530" s="446"/>
      <c r="P530" s="446"/>
      <c r="Q530" s="446"/>
      <c r="R530" s="446"/>
      <c r="S530" s="446"/>
      <c r="T530" s="446"/>
      <c r="U530" s="446"/>
      <c r="V530" s="446"/>
      <c r="W530" s="446"/>
      <c r="X530" s="446"/>
      <c r="Y530" s="446"/>
      <c r="Z530" s="446"/>
    </row>
    <row r="531" spans="2:26" ht="14.25" customHeight="1">
      <c r="B531" s="155"/>
      <c r="D531" s="177"/>
      <c r="I531" s="446"/>
      <c r="J531" s="446"/>
      <c r="K531" s="446"/>
      <c r="L531" s="446"/>
      <c r="M531" s="446"/>
      <c r="N531" s="446"/>
      <c r="O531" s="446"/>
      <c r="P531" s="446"/>
      <c r="Q531" s="446"/>
      <c r="R531" s="446"/>
      <c r="S531" s="446"/>
      <c r="T531" s="446"/>
      <c r="U531" s="446"/>
      <c r="V531" s="446"/>
      <c r="W531" s="446"/>
      <c r="X531" s="446"/>
      <c r="Y531" s="446"/>
      <c r="Z531" s="446"/>
    </row>
    <row r="532" spans="2:26" ht="14.25" customHeight="1">
      <c r="B532" s="155"/>
      <c r="D532" s="177"/>
      <c r="I532" s="446"/>
      <c r="J532" s="446"/>
      <c r="K532" s="446"/>
      <c r="L532" s="446"/>
      <c r="M532" s="446"/>
      <c r="N532" s="446"/>
      <c r="O532" s="446"/>
      <c r="P532" s="446"/>
      <c r="Q532" s="446"/>
      <c r="R532" s="446"/>
      <c r="S532" s="446"/>
      <c r="T532" s="446"/>
      <c r="U532" s="446"/>
      <c r="V532" s="446"/>
      <c r="W532" s="446"/>
      <c r="X532" s="446"/>
      <c r="Y532" s="446"/>
      <c r="Z532" s="446"/>
    </row>
    <row r="533" spans="2:26" ht="14.25" customHeight="1">
      <c r="B533" s="155"/>
      <c r="D533" s="177"/>
      <c r="I533" s="446"/>
      <c r="J533" s="446"/>
      <c r="K533" s="446"/>
      <c r="L533" s="446"/>
      <c r="M533" s="446"/>
      <c r="N533" s="446"/>
      <c r="O533" s="446"/>
      <c r="P533" s="446"/>
      <c r="Q533" s="446"/>
      <c r="R533" s="446"/>
      <c r="S533" s="446"/>
      <c r="T533" s="446"/>
      <c r="U533" s="446"/>
      <c r="V533" s="446"/>
      <c r="W533" s="446"/>
      <c r="X533" s="446"/>
      <c r="Y533" s="446"/>
      <c r="Z533" s="446"/>
    </row>
    <row r="534" spans="2:26" ht="14.25" customHeight="1">
      <c r="B534" s="155"/>
      <c r="D534" s="177"/>
      <c r="I534" s="446"/>
      <c r="J534" s="446"/>
      <c r="K534" s="446"/>
      <c r="L534" s="446"/>
      <c r="M534" s="446"/>
      <c r="N534" s="446"/>
      <c r="O534" s="446"/>
      <c r="P534" s="446"/>
      <c r="Q534" s="446"/>
      <c r="R534" s="446"/>
      <c r="S534" s="446"/>
      <c r="T534" s="446"/>
      <c r="U534" s="446"/>
      <c r="V534" s="446"/>
      <c r="W534" s="446"/>
      <c r="X534" s="446"/>
      <c r="Y534" s="446"/>
      <c r="Z534" s="446"/>
    </row>
    <row r="535" spans="2:26" ht="14.25" customHeight="1">
      <c r="B535" s="155"/>
      <c r="D535" s="177"/>
      <c r="I535" s="446"/>
      <c r="J535" s="446"/>
      <c r="K535" s="446"/>
      <c r="L535" s="446"/>
      <c r="M535" s="446"/>
      <c r="N535" s="446"/>
      <c r="O535" s="446"/>
      <c r="P535" s="446"/>
      <c r="Q535" s="446"/>
      <c r="R535" s="446"/>
      <c r="S535" s="446"/>
      <c r="T535" s="446"/>
      <c r="U535" s="446"/>
      <c r="V535" s="446"/>
      <c r="W535" s="446"/>
      <c r="X535" s="446"/>
      <c r="Y535" s="446"/>
      <c r="Z535" s="446"/>
    </row>
    <row r="536" spans="2:26" ht="14.25" customHeight="1">
      <c r="B536" s="155"/>
      <c r="D536" s="177"/>
      <c r="I536" s="446"/>
      <c r="J536" s="446"/>
      <c r="K536" s="446"/>
      <c r="L536" s="446"/>
      <c r="M536" s="446"/>
      <c r="N536" s="446"/>
      <c r="O536" s="446"/>
      <c r="P536" s="446"/>
      <c r="Q536" s="446"/>
      <c r="R536" s="446"/>
      <c r="S536" s="446"/>
      <c r="T536" s="446"/>
      <c r="U536" s="446"/>
      <c r="V536" s="446"/>
      <c r="W536" s="446"/>
      <c r="X536" s="446"/>
      <c r="Y536" s="446"/>
      <c r="Z536" s="446"/>
    </row>
    <row r="537" spans="2:26" ht="14.25" customHeight="1">
      <c r="B537" s="155"/>
      <c r="D537" s="177"/>
      <c r="I537" s="446"/>
      <c r="J537" s="446"/>
      <c r="K537" s="446"/>
      <c r="L537" s="446"/>
      <c r="M537" s="446"/>
      <c r="N537" s="446"/>
      <c r="O537" s="446"/>
      <c r="P537" s="446"/>
      <c r="Q537" s="446"/>
      <c r="R537" s="446"/>
      <c r="S537" s="446"/>
      <c r="T537" s="446"/>
      <c r="U537" s="446"/>
      <c r="V537" s="446"/>
      <c r="W537" s="446"/>
      <c r="X537" s="446"/>
      <c r="Y537" s="446"/>
      <c r="Z537" s="446"/>
    </row>
    <row r="538" spans="2:26" ht="14.25" customHeight="1">
      <c r="B538" s="155"/>
      <c r="D538" s="177"/>
      <c r="I538" s="446"/>
      <c r="J538" s="446"/>
      <c r="K538" s="446"/>
      <c r="L538" s="446"/>
      <c r="M538" s="446"/>
      <c r="N538" s="446"/>
      <c r="O538" s="446"/>
      <c r="P538" s="446"/>
      <c r="Q538" s="446"/>
      <c r="R538" s="446"/>
      <c r="S538" s="446"/>
      <c r="T538" s="446"/>
      <c r="U538" s="446"/>
      <c r="V538" s="446"/>
      <c r="W538" s="446"/>
      <c r="X538" s="446"/>
      <c r="Y538" s="446"/>
      <c r="Z538" s="446"/>
    </row>
    <row r="539" spans="2:26" ht="14.25" customHeight="1">
      <c r="B539" s="155"/>
      <c r="D539" s="177"/>
      <c r="I539" s="446"/>
      <c r="J539" s="446"/>
      <c r="K539" s="446"/>
      <c r="L539" s="446"/>
      <c r="M539" s="446"/>
      <c r="N539" s="446"/>
      <c r="O539" s="446"/>
      <c r="P539" s="446"/>
      <c r="Q539" s="446"/>
      <c r="R539" s="446"/>
      <c r="S539" s="446"/>
      <c r="T539" s="446"/>
      <c r="U539" s="446"/>
      <c r="V539" s="446"/>
      <c r="W539" s="446"/>
      <c r="X539" s="446"/>
      <c r="Y539" s="446"/>
      <c r="Z539" s="446"/>
    </row>
    <row r="540" spans="2:26" ht="14.25" customHeight="1">
      <c r="B540" s="155"/>
      <c r="D540" s="177"/>
      <c r="I540" s="446"/>
      <c r="J540" s="446"/>
      <c r="K540" s="446"/>
      <c r="L540" s="446"/>
      <c r="M540" s="446"/>
      <c r="N540" s="446"/>
      <c r="O540" s="446"/>
      <c r="P540" s="446"/>
      <c r="Q540" s="446"/>
      <c r="R540" s="446"/>
      <c r="S540" s="446"/>
      <c r="T540" s="446"/>
      <c r="U540" s="446"/>
      <c r="V540" s="446"/>
      <c r="W540" s="446"/>
      <c r="X540" s="446"/>
      <c r="Y540" s="446"/>
      <c r="Z540" s="446"/>
    </row>
    <row r="541" spans="2:26" ht="14.25" customHeight="1">
      <c r="B541" s="155"/>
      <c r="D541" s="177"/>
      <c r="I541" s="446"/>
      <c r="J541" s="446"/>
      <c r="K541" s="446"/>
      <c r="L541" s="446"/>
      <c r="M541" s="446"/>
      <c r="N541" s="446"/>
      <c r="O541" s="446"/>
      <c r="P541" s="446"/>
      <c r="Q541" s="446"/>
      <c r="R541" s="446"/>
      <c r="S541" s="446"/>
      <c r="T541" s="446"/>
      <c r="U541" s="446"/>
      <c r="V541" s="446"/>
      <c r="W541" s="446"/>
      <c r="X541" s="446"/>
      <c r="Y541" s="446"/>
      <c r="Z541" s="446"/>
    </row>
    <row r="542" spans="2:26" ht="14.25" customHeight="1">
      <c r="B542" s="155"/>
      <c r="D542" s="177"/>
      <c r="I542" s="446"/>
      <c r="J542" s="446"/>
      <c r="K542" s="446"/>
      <c r="L542" s="446"/>
      <c r="M542" s="446"/>
      <c r="N542" s="446"/>
      <c r="O542" s="446"/>
      <c r="P542" s="446"/>
      <c r="Q542" s="446"/>
      <c r="R542" s="446"/>
      <c r="S542" s="446"/>
      <c r="T542" s="446"/>
      <c r="U542" s="446"/>
      <c r="V542" s="446"/>
      <c r="W542" s="446"/>
      <c r="X542" s="446"/>
      <c r="Y542" s="446"/>
      <c r="Z542" s="446"/>
    </row>
    <row r="543" spans="2:26" ht="14.25" customHeight="1">
      <c r="B543" s="155"/>
      <c r="D543" s="177"/>
      <c r="I543" s="446"/>
      <c r="J543" s="446"/>
      <c r="K543" s="446"/>
      <c r="L543" s="446"/>
      <c r="M543" s="446"/>
      <c r="N543" s="446"/>
      <c r="O543" s="446"/>
      <c r="P543" s="446"/>
      <c r="Q543" s="446"/>
      <c r="R543" s="446"/>
      <c r="S543" s="446"/>
      <c r="T543" s="446"/>
      <c r="U543" s="446"/>
      <c r="V543" s="446"/>
      <c r="W543" s="446"/>
      <c r="X543" s="446"/>
      <c r="Y543" s="446"/>
      <c r="Z543" s="446"/>
    </row>
    <row r="544" spans="2:26" ht="14.25" customHeight="1">
      <c r="B544" s="155"/>
      <c r="D544" s="177"/>
      <c r="I544" s="446"/>
      <c r="J544" s="446"/>
      <c r="K544" s="446"/>
      <c r="L544" s="446"/>
      <c r="M544" s="446"/>
      <c r="N544" s="446"/>
      <c r="O544" s="446"/>
      <c r="P544" s="446"/>
      <c r="Q544" s="446"/>
      <c r="R544" s="446"/>
      <c r="S544" s="446"/>
      <c r="T544" s="446"/>
      <c r="U544" s="446"/>
      <c r="V544" s="446"/>
      <c r="W544" s="446"/>
      <c r="X544" s="446"/>
      <c r="Y544" s="446"/>
      <c r="Z544" s="446"/>
    </row>
    <row r="545" spans="2:26" ht="14.25" customHeight="1">
      <c r="B545" s="155"/>
      <c r="D545" s="177"/>
      <c r="I545" s="446"/>
      <c r="J545" s="446"/>
      <c r="K545" s="446"/>
      <c r="L545" s="446"/>
      <c r="M545" s="446"/>
      <c r="N545" s="446"/>
      <c r="O545" s="446"/>
      <c r="P545" s="446"/>
      <c r="Q545" s="446"/>
      <c r="R545" s="446"/>
      <c r="S545" s="446"/>
      <c r="T545" s="446"/>
      <c r="U545" s="446"/>
      <c r="V545" s="446"/>
      <c r="W545" s="446"/>
      <c r="X545" s="446"/>
      <c r="Y545" s="446"/>
      <c r="Z545" s="446"/>
    </row>
    <row r="546" spans="2:26" ht="14.25" customHeight="1">
      <c r="B546" s="155"/>
      <c r="D546" s="177"/>
      <c r="I546" s="446"/>
      <c r="J546" s="446"/>
      <c r="K546" s="446"/>
      <c r="L546" s="446"/>
      <c r="M546" s="446"/>
      <c r="N546" s="446"/>
      <c r="O546" s="446"/>
      <c r="P546" s="446"/>
      <c r="Q546" s="446"/>
      <c r="R546" s="446"/>
      <c r="S546" s="446"/>
      <c r="T546" s="446"/>
      <c r="U546" s="446"/>
      <c r="V546" s="446"/>
      <c r="W546" s="446"/>
      <c r="X546" s="446"/>
      <c r="Y546" s="446"/>
      <c r="Z546" s="446"/>
    </row>
    <row r="547" spans="2:26" ht="14.25" customHeight="1">
      <c r="B547" s="155"/>
      <c r="D547" s="177"/>
      <c r="I547" s="446"/>
      <c r="J547" s="446"/>
      <c r="K547" s="446"/>
      <c r="L547" s="446"/>
      <c r="M547" s="446"/>
      <c r="N547" s="446"/>
      <c r="O547" s="446"/>
      <c r="P547" s="446"/>
      <c r="Q547" s="446"/>
      <c r="R547" s="446"/>
      <c r="S547" s="446"/>
      <c r="T547" s="446"/>
      <c r="U547" s="446"/>
      <c r="V547" s="446"/>
      <c r="W547" s="446"/>
      <c r="X547" s="446"/>
      <c r="Y547" s="446"/>
      <c r="Z547" s="446"/>
    </row>
    <row r="548" spans="2:26" ht="14.25" customHeight="1">
      <c r="B548" s="155"/>
      <c r="D548" s="177"/>
      <c r="I548" s="446"/>
      <c r="J548" s="446"/>
      <c r="K548" s="446"/>
      <c r="L548" s="446"/>
      <c r="M548" s="446"/>
      <c r="N548" s="446"/>
      <c r="O548" s="446"/>
      <c r="P548" s="446"/>
      <c r="Q548" s="446"/>
      <c r="R548" s="446"/>
      <c r="S548" s="446"/>
      <c r="T548" s="446"/>
      <c r="U548" s="446"/>
      <c r="V548" s="446"/>
      <c r="W548" s="446"/>
      <c r="X548" s="446"/>
      <c r="Y548" s="446"/>
      <c r="Z548" s="446"/>
    </row>
    <row r="549" spans="2:26" ht="14.25" customHeight="1">
      <c r="B549" s="155"/>
      <c r="D549" s="177"/>
      <c r="I549" s="446"/>
      <c r="J549" s="446"/>
      <c r="K549" s="446"/>
      <c r="L549" s="446"/>
      <c r="M549" s="446"/>
      <c r="N549" s="446"/>
      <c r="O549" s="446"/>
      <c r="P549" s="446"/>
      <c r="Q549" s="446"/>
      <c r="R549" s="446"/>
      <c r="S549" s="446"/>
      <c r="T549" s="446"/>
      <c r="U549" s="446"/>
      <c r="V549" s="446"/>
      <c r="W549" s="446"/>
      <c r="X549" s="446"/>
      <c r="Y549" s="446"/>
      <c r="Z549" s="446"/>
    </row>
    <row r="550" spans="2:26" ht="14.25" customHeight="1">
      <c r="B550" s="155"/>
      <c r="D550" s="177"/>
      <c r="I550" s="446"/>
      <c r="J550" s="446"/>
      <c r="K550" s="446"/>
      <c r="L550" s="446"/>
      <c r="M550" s="446"/>
      <c r="N550" s="446"/>
      <c r="O550" s="446"/>
      <c r="P550" s="446"/>
      <c r="Q550" s="446"/>
      <c r="R550" s="446"/>
      <c r="S550" s="446"/>
      <c r="T550" s="446"/>
      <c r="U550" s="446"/>
      <c r="V550" s="446"/>
      <c r="W550" s="446"/>
      <c r="X550" s="446"/>
      <c r="Y550" s="446"/>
      <c r="Z550" s="446"/>
    </row>
    <row r="551" spans="2:26" ht="14.25" customHeight="1">
      <c r="B551" s="155"/>
      <c r="D551" s="177"/>
      <c r="I551" s="446"/>
      <c r="J551" s="446"/>
      <c r="K551" s="446"/>
      <c r="L551" s="446"/>
      <c r="M551" s="446"/>
      <c r="N551" s="446"/>
      <c r="O551" s="446"/>
      <c r="P551" s="446"/>
      <c r="Q551" s="446"/>
      <c r="R551" s="446"/>
      <c r="S551" s="446"/>
      <c r="T551" s="446"/>
      <c r="U551" s="446"/>
      <c r="V551" s="446"/>
      <c r="W551" s="446"/>
      <c r="X551" s="446"/>
      <c r="Y551" s="446"/>
      <c r="Z551" s="446"/>
    </row>
    <row r="552" spans="2:26" ht="14.25" customHeight="1">
      <c r="B552" s="155"/>
      <c r="D552" s="177"/>
      <c r="I552" s="446"/>
      <c r="J552" s="446"/>
      <c r="K552" s="446"/>
      <c r="L552" s="446"/>
      <c r="M552" s="446"/>
      <c r="N552" s="446"/>
      <c r="O552" s="446"/>
      <c r="P552" s="446"/>
      <c r="Q552" s="446"/>
      <c r="R552" s="446"/>
      <c r="S552" s="446"/>
      <c r="T552" s="446"/>
      <c r="U552" s="446"/>
      <c r="V552" s="446"/>
      <c r="W552" s="446"/>
      <c r="X552" s="446"/>
      <c r="Y552" s="446"/>
      <c r="Z552" s="446"/>
    </row>
    <row r="553" spans="2:26" ht="14.25" customHeight="1">
      <c r="B553" s="155"/>
      <c r="D553" s="177"/>
      <c r="I553" s="446"/>
      <c r="J553" s="446"/>
      <c r="K553" s="446"/>
      <c r="L553" s="446"/>
      <c r="M553" s="446"/>
      <c r="N553" s="446"/>
      <c r="O553" s="446"/>
      <c r="P553" s="446"/>
      <c r="Q553" s="446"/>
      <c r="R553" s="446"/>
      <c r="S553" s="446"/>
      <c r="T553" s="446"/>
      <c r="U553" s="446"/>
      <c r="V553" s="446"/>
      <c r="W553" s="446"/>
      <c r="X553" s="446"/>
      <c r="Y553" s="446"/>
      <c r="Z553" s="446"/>
    </row>
    <row r="554" spans="2:26" ht="14.25" customHeight="1">
      <c r="B554" s="155"/>
      <c r="D554" s="177"/>
      <c r="I554" s="446"/>
      <c r="J554" s="446"/>
      <c r="K554" s="446"/>
      <c r="L554" s="446"/>
      <c r="M554" s="446"/>
      <c r="N554" s="446"/>
      <c r="O554" s="446"/>
      <c r="P554" s="446"/>
      <c r="Q554" s="446"/>
      <c r="R554" s="446"/>
      <c r="S554" s="446"/>
      <c r="T554" s="446"/>
      <c r="U554" s="446"/>
      <c r="V554" s="446"/>
      <c r="W554" s="446"/>
      <c r="X554" s="446"/>
      <c r="Y554" s="446"/>
      <c r="Z554" s="446"/>
    </row>
    <row r="555" spans="2:26" ht="14.25" customHeight="1">
      <c r="B555" s="155"/>
      <c r="D555" s="177"/>
      <c r="I555" s="446"/>
      <c r="J555" s="446"/>
      <c r="K555" s="446"/>
      <c r="L555" s="446"/>
      <c r="M555" s="446"/>
      <c r="N555" s="446"/>
      <c r="O555" s="446"/>
      <c r="P555" s="446"/>
      <c r="Q555" s="446"/>
      <c r="R555" s="446"/>
      <c r="S555" s="446"/>
      <c r="T555" s="446"/>
      <c r="U555" s="446"/>
      <c r="V555" s="446"/>
      <c r="W555" s="446"/>
      <c r="X555" s="446"/>
      <c r="Y555" s="446"/>
      <c r="Z555" s="446"/>
    </row>
    <row r="556" spans="2:26" ht="14.25" customHeight="1">
      <c r="B556" s="155"/>
      <c r="D556" s="177"/>
      <c r="I556" s="446"/>
      <c r="J556" s="446"/>
      <c r="K556" s="446"/>
      <c r="L556" s="446"/>
      <c r="M556" s="446"/>
      <c r="N556" s="446"/>
      <c r="O556" s="446"/>
      <c r="P556" s="446"/>
      <c r="Q556" s="446"/>
      <c r="R556" s="446"/>
      <c r="S556" s="446"/>
      <c r="T556" s="446"/>
      <c r="U556" s="446"/>
      <c r="V556" s="446"/>
      <c r="W556" s="446"/>
      <c r="X556" s="446"/>
      <c r="Y556" s="446"/>
      <c r="Z556" s="446"/>
    </row>
    <row r="557" spans="2:26" ht="14.25" customHeight="1">
      <c r="B557" s="155"/>
      <c r="D557" s="177"/>
      <c r="I557" s="446"/>
      <c r="J557" s="446"/>
      <c r="K557" s="446"/>
      <c r="L557" s="446"/>
      <c r="M557" s="446"/>
      <c r="N557" s="446"/>
      <c r="O557" s="446"/>
      <c r="P557" s="446"/>
      <c r="Q557" s="446"/>
      <c r="R557" s="446"/>
      <c r="S557" s="446"/>
      <c r="T557" s="446"/>
      <c r="U557" s="446"/>
      <c r="V557" s="446"/>
      <c r="W557" s="446"/>
      <c r="X557" s="446"/>
      <c r="Y557" s="446"/>
      <c r="Z557" s="446"/>
    </row>
    <row r="558" spans="2:26" ht="14.25" customHeight="1">
      <c r="B558" s="155"/>
      <c r="D558" s="177"/>
      <c r="I558" s="446"/>
      <c r="J558" s="446"/>
      <c r="K558" s="446"/>
      <c r="L558" s="446"/>
      <c r="M558" s="446"/>
      <c r="N558" s="446"/>
      <c r="O558" s="446"/>
      <c r="P558" s="446"/>
      <c r="Q558" s="446"/>
      <c r="R558" s="446"/>
      <c r="S558" s="446"/>
      <c r="T558" s="446"/>
      <c r="U558" s="446"/>
      <c r="V558" s="446"/>
      <c r="W558" s="446"/>
      <c r="X558" s="446"/>
      <c r="Y558" s="446"/>
      <c r="Z558" s="446"/>
    </row>
    <row r="559" spans="2:26" ht="14.25" customHeight="1">
      <c r="B559" s="155"/>
      <c r="D559" s="177"/>
      <c r="I559" s="446"/>
      <c r="J559" s="446"/>
      <c r="K559" s="446"/>
      <c r="L559" s="446"/>
      <c r="M559" s="446"/>
      <c r="N559" s="446"/>
      <c r="O559" s="446"/>
      <c r="P559" s="446"/>
      <c r="Q559" s="446"/>
      <c r="R559" s="446"/>
      <c r="S559" s="446"/>
      <c r="T559" s="446"/>
      <c r="U559" s="446"/>
      <c r="V559" s="446"/>
      <c r="W559" s="446"/>
      <c r="X559" s="446"/>
      <c r="Y559" s="446"/>
      <c r="Z559" s="446"/>
    </row>
    <row r="560" spans="2:26" ht="14.25" customHeight="1">
      <c r="B560" s="155"/>
      <c r="D560" s="177"/>
      <c r="I560" s="446"/>
      <c r="J560" s="446"/>
      <c r="K560" s="446"/>
      <c r="L560" s="446"/>
      <c r="M560" s="446"/>
      <c r="N560" s="446"/>
      <c r="O560" s="446"/>
      <c r="P560" s="446"/>
      <c r="Q560" s="446"/>
      <c r="R560" s="446"/>
      <c r="S560" s="446"/>
      <c r="T560" s="446"/>
      <c r="U560" s="446"/>
      <c r="V560" s="446"/>
      <c r="W560" s="446"/>
      <c r="X560" s="446"/>
      <c r="Y560" s="446"/>
      <c r="Z560" s="446"/>
    </row>
    <row r="561" spans="2:26" ht="14.25" customHeight="1">
      <c r="B561" s="155"/>
      <c r="D561" s="177"/>
      <c r="I561" s="446"/>
      <c r="J561" s="446"/>
      <c r="K561" s="446"/>
      <c r="L561" s="446"/>
      <c r="M561" s="446"/>
      <c r="N561" s="446"/>
      <c r="O561" s="446"/>
      <c r="P561" s="446"/>
      <c r="Q561" s="446"/>
      <c r="R561" s="446"/>
      <c r="S561" s="446"/>
      <c r="T561" s="446"/>
      <c r="U561" s="446"/>
      <c r="V561" s="446"/>
      <c r="W561" s="446"/>
      <c r="X561" s="446"/>
      <c r="Y561" s="446"/>
      <c r="Z561" s="446"/>
    </row>
    <row r="562" spans="2:26" ht="14.25" customHeight="1">
      <c r="B562" s="155"/>
      <c r="D562" s="177"/>
      <c r="I562" s="446"/>
      <c r="J562" s="446"/>
      <c r="K562" s="446"/>
      <c r="L562" s="446"/>
      <c r="M562" s="446"/>
      <c r="N562" s="446"/>
      <c r="O562" s="446"/>
      <c r="P562" s="446"/>
      <c r="Q562" s="446"/>
      <c r="R562" s="446"/>
      <c r="S562" s="446"/>
      <c r="T562" s="446"/>
      <c r="U562" s="446"/>
      <c r="V562" s="446"/>
      <c r="W562" s="446"/>
      <c r="X562" s="446"/>
      <c r="Y562" s="446"/>
      <c r="Z562" s="446"/>
    </row>
    <row r="563" spans="2:26" ht="14.25" customHeight="1">
      <c r="B563" s="155"/>
      <c r="D563" s="177"/>
      <c r="I563" s="446"/>
      <c r="J563" s="446"/>
      <c r="K563" s="446"/>
      <c r="L563" s="446"/>
      <c r="M563" s="446"/>
      <c r="N563" s="446"/>
      <c r="O563" s="446"/>
      <c r="P563" s="446"/>
      <c r="Q563" s="446"/>
      <c r="R563" s="446"/>
      <c r="S563" s="446"/>
      <c r="T563" s="446"/>
      <c r="U563" s="446"/>
      <c r="V563" s="446"/>
      <c r="W563" s="446"/>
      <c r="X563" s="446"/>
      <c r="Y563" s="446"/>
      <c r="Z563" s="446"/>
    </row>
    <row r="564" spans="2:26" ht="14.25" customHeight="1">
      <c r="B564" s="155"/>
      <c r="D564" s="177"/>
      <c r="I564" s="446"/>
      <c r="J564" s="446"/>
      <c r="K564" s="446"/>
      <c r="L564" s="446"/>
      <c r="M564" s="446"/>
      <c r="N564" s="446"/>
      <c r="O564" s="446"/>
      <c r="P564" s="446"/>
      <c r="Q564" s="446"/>
      <c r="R564" s="446"/>
      <c r="S564" s="446"/>
      <c r="T564" s="446"/>
      <c r="U564" s="446"/>
      <c r="V564" s="446"/>
      <c r="W564" s="446"/>
      <c r="X564" s="446"/>
      <c r="Y564" s="446"/>
      <c r="Z564" s="446"/>
    </row>
    <row r="565" spans="2:26" ht="14.25" customHeight="1">
      <c r="B565" s="155"/>
      <c r="D565" s="177"/>
      <c r="I565" s="446"/>
      <c r="J565" s="446"/>
      <c r="K565" s="446"/>
      <c r="L565" s="446"/>
      <c r="M565" s="446"/>
      <c r="N565" s="446"/>
      <c r="O565" s="446"/>
      <c r="P565" s="446"/>
      <c r="Q565" s="446"/>
      <c r="R565" s="446"/>
      <c r="S565" s="446"/>
      <c r="T565" s="446"/>
      <c r="U565" s="446"/>
      <c r="V565" s="446"/>
      <c r="W565" s="446"/>
      <c r="X565" s="446"/>
      <c r="Y565" s="446"/>
      <c r="Z565" s="446"/>
    </row>
    <row r="566" spans="2:26" ht="14.25" customHeight="1">
      <c r="B566" s="155"/>
      <c r="D566" s="177"/>
      <c r="I566" s="446"/>
      <c r="J566" s="446"/>
      <c r="K566" s="446"/>
      <c r="L566" s="446"/>
      <c r="M566" s="446"/>
      <c r="N566" s="446"/>
      <c r="O566" s="446"/>
      <c r="P566" s="446"/>
      <c r="Q566" s="446"/>
      <c r="R566" s="446"/>
      <c r="S566" s="446"/>
      <c r="T566" s="446"/>
      <c r="U566" s="446"/>
      <c r="V566" s="446"/>
      <c r="W566" s="446"/>
      <c r="X566" s="446"/>
      <c r="Y566" s="446"/>
      <c r="Z566" s="446"/>
    </row>
    <row r="567" spans="2:26" ht="14.25" customHeight="1">
      <c r="B567" s="155"/>
      <c r="D567" s="177"/>
      <c r="I567" s="446"/>
      <c r="J567" s="446"/>
      <c r="K567" s="446"/>
      <c r="L567" s="446"/>
      <c r="M567" s="446"/>
      <c r="N567" s="446"/>
      <c r="O567" s="446"/>
      <c r="P567" s="446"/>
      <c r="Q567" s="446"/>
      <c r="R567" s="446"/>
      <c r="S567" s="446"/>
      <c r="T567" s="446"/>
      <c r="U567" s="446"/>
      <c r="V567" s="446"/>
      <c r="W567" s="446"/>
      <c r="X567" s="446"/>
      <c r="Y567" s="446"/>
      <c r="Z567" s="446"/>
    </row>
    <row r="568" spans="2:26" ht="14.25" customHeight="1">
      <c r="B568" s="155"/>
      <c r="D568" s="177"/>
      <c r="I568" s="446"/>
      <c r="J568" s="446"/>
      <c r="K568" s="446"/>
      <c r="L568" s="446"/>
      <c r="M568" s="446"/>
      <c r="N568" s="446"/>
      <c r="O568" s="446"/>
      <c r="P568" s="446"/>
      <c r="Q568" s="446"/>
      <c r="R568" s="446"/>
      <c r="S568" s="446"/>
      <c r="T568" s="446"/>
      <c r="U568" s="446"/>
      <c r="V568" s="446"/>
      <c r="W568" s="446"/>
      <c r="X568" s="446"/>
      <c r="Y568" s="446"/>
      <c r="Z568" s="446"/>
    </row>
    <row r="569" spans="2:26" ht="14.25" customHeight="1">
      <c r="B569" s="155"/>
      <c r="D569" s="177"/>
      <c r="I569" s="446"/>
      <c r="J569" s="446"/>
      <c r="K569" s="446"/>
      <c r="L569" s="446"/>
      <c r="M569" s="446"/>
      <c r="N569" s="446"/>
      <c r="O569" s="446"/>
      <c r="P569" s="446"/>
      <c r="Q569" s="446"/>
      <c r="R569" s="446"/>
      <c r="S569" s="446"/>
      <c r="T569" s="446"/>
      <c r="U569" s="446"/>
      <c r="V569" s="446"/>
      <c r="W569" s="446"/>
      <c r="X569" s="446"/>
      <c r="Y569" s="446"/>
      <c r="Z569" s="446"/>
    </row>
    <row r="570" spans="2:26" ht="14.25" customHeight="1">
      <c r="B570" s="155"/>
      <c r="D570" s="177"/>
      <c r="I570" s="446"/>
      <c r="J570" s="446"/>
      <c r="K570" s="446"/>
      <c r="L570" s="446"/>
      <c r="M570" s="446"/>
      <c r="N570" s="446"/>
      <c r="O570" s="446"/>
      <c r="P570" s="446"/>
      <c r="Q570" s="446"/>
      <c r="R570" s="446"/>
      <c r="S570" s="446"/>
      <c r="T570" s="446"/>
      <c r="U570" s="446"/>
      <c r="V570" s="446"/>
      <c r="W570" s="446"/>
      <c r="X570" s="446"/>
      <c r="Y570" s="446"/>
      <c r="Z570" s="446"/>
    </row>
    <row r="571" spans="2:26" ht="14.25" customHeight="1">
      <c r="B571" s="155"/>
      <c r="D571" s="177"/>
      <c r="I571" s="446"/>
      <c r="J571" s="446"/>
      <c r="K571" s="446"/>
      <c r="L571" s="446"/>
      <c r="M571" s="446"/>
      <c r="N571" s="446"/>
      <c r="O571" s="446"/>
      <c r="P571" s="446"/>
      <c r="Q571" s="446"/>
      <c r="R571" s="446"/>
      <c r="S571" s="446"/>
      <c r="T571" s="446"/>
      <c r="U571" s="446"/>
      <c r="V571" s="446"/>
      <c r="W571" s="446"/>
      <c r="X571" s="446"/>
      <c r="Y571" s="446"/>
      <c r="Z571" s="446"/>
    </row>
    <row r="572" spans="2:26" ht="14.25" customHeight="1">
      <c r="B572" s="155"/>
      <c r="D572" s="177"/>
      <c r="I572" s="446"/>
      <c r="J572" s="446"/>
      <c r="K572" s="446"/>
      <c r="L572" s="446"/>
      <c r="M572" s="446"/>
      <c r="N572" s="446"/>
      <c r="O572" s="446"/>
      <c r="P572" s="446"/>
      <c r="Q572" s="446"/>
      <c r="R572" s="446"/>
      <c r="S572" s="446"/>
      <c r="T572" s="446"/>
      <c r="U572" s="446"/>
      <c r="V572" s="446"/>
      <c r="W572" s="446"/>
      <c r="X572" s="446"/>
      <c r="Y572" s="446"/>
      <c r="Z572" s="446"/>
    </row>
    <row r="573" spans="2:26" ht="14.25" customHeight="1">
      <c r="B573" s="155"/>
      <c r="D573" s="177"/>
      <c r="I573" s="446"/>
      <c r="J573" s="446"/>
      <c r="K573" s="446"/>
      <c r="L573" s="446"/>
      <c r="M573" s="446"/>
      <c r="N573" s="446"/>
      <c r="O573" s="446"/>
      <c r="P573" s="446"/>
      <c r="Q573" s="446"/>
      <c r="R573" s="446"/>
      <c r="S573" s="446"/>
      <c r="T573" s="446"/>
      <c r="U573" s="446"/>
      <c r="V573" s="446"/>
      <c r="W573" s="446"/>
      <c r="X573" s="446"/>
      <c r="Y573" s="446"/>
      <c r="Z573" s="446"/>
    </row>
    <row r="574" spans="2:26" ht="14.25" customHeight="1">
      <c r="B574" s="155"/>
      <c r="D574" s="177"/>
      <c r="I574" s="446"/>
      <c r="J574" s="446"/>
      <c r="K574" s="446"/>
      <c r="L574" s="446"/>
      <c r="M574" s="446"/>
      <c r="N574" s="446"/>
      <c r="O574" s="446"/>
      <c r="P574" s="446"/>
      <c r="Q574" s="446"/>
      <c r="R574" s="446"/>
      <c r="S574" s="446"/>
      <c r="T574" s="446"/>
      <c r="U574" s="446"/>
      <c r="V574" s="446"/>
      <c r="W574" s="446"/>
      <c r="X574" s="446"/>
      <c r="Y574" s="446"/>
      <c r="Z574" s="446"/>
    </row>
    <row r="575" spans="2:26" ht="14.25" customHeight="1">
      <c r="B575" s="155"/>
      <c r="D575" s="177"/>
      <c r="I575" s="446"/>
      <c r="J575" s="446"/>
      <c r="K575" s="446"/>
      <c r="L575" s="446"/>
      <c r="M575" s="446"/>
      <c r="N575" s="446"/>
      <c r="O575" s="446"/>
      <c r="P575" s="446"/>
      <c r="Q575" s="446"/>
      <c r="R575" s="446"/>
      <c r="S575" s="446"/>
      <c r="T575" s="446"/>
      <c r="U575" s="446"/>
      <c r="V575" s="446"/>
      <c r="W575" s="446"/>
      <c r="X575" s="446"/>
      <c r="Y575" s="446"/>
      <c r="Z575" s="446"/>
    </row>
    <row r="576" spans="2:26" ht="14.25" customHeight="1">
      <c r="B576" s="155"/>
      <c r="D576" s="177"/>
      <c r="I576" s="446"/>
      <c r="J576" s="446"/>
      <c r="K576" s="446"/>
      <c r="L576" s="446"/>
      <c r="M576" s="446"/>
      <c r="N576" s="446"/>
      <c r="O576" s="446"/>
      <c r="P576" s="446"/>
      <c r="Q576" s="446"/>
      <c r="R576" s="446"/>
      <c r="S576" s="446"/>
      <c r="T576" s="446"/>
      <c r="U576" s="446"/>
      <c r="V576" s="446"/>
      <c r="W576" s="446"/>
      <c r="X576" s="446"/>
      <c r="Y576" s="446"/>
      <c r="Z576" s="446"/>
    </row>
    <row r="577" spans="2:26" ht="14.25" customHeight="1">
      <c r="B577" s="155"/>
      <c r="D577" s="177"/>
      <c r="I577" s="446"/>
      <c r="J577" s="446"/>
      <c r="K577" s="446"/>
      <c r="L577" s="446"/>
      <c r="M577" s="446"/>
      <c r="N577" s="446"/>
      <c r="O577" s="446"/>
      <c r="P577" s="446"/>
      <c r="Q577" s="446"/>
      <c r="R577" s="446"/>
      <c r="S577" s="446"/>
      <c r="T577" s="446"/>
      <c r="U577" s="446"/>
      <c r="V577" s="446"/>
      <c r="W577" s="446"/>
      <c r="X577" s="446"/>
      <c r="Y577" s="446"/>
      <c r="Z577" s="446"/>
    </row>
    <row r="578" spans="2:26" ht="14.25" customHeight="1">
      <c r="B578" s="155"/>
      <c r="D578" s="177"/>
      <c r="I578" s="446"/>
      <c r="J578" s="446"/>
      <c r="K578" s="446"/>
      <c r="L578" s="446"/>
      <c r="M578" s="446"/>
      <c r="N578" s="446"/>
      <c r="O578" s="446"/>
      <c r="P578" s="446"/>
      <c r="Q578" s="446"/>
      <c r="R578" s="446"/>
      <c r="S578" s="446"/>
      <c r="T578" s="446"/>
      <c r="U578" s="446"/>
      <c r="V578" s="446"/>
      <c r="W578" s="446"/>
      <c r="X578" s="446"/>
      <c r="Y578" s="446"/>
      <c r="Z578" s="446"/>
    </row>
    <row r="579" spans="2:26" ht="14.25" customHeight="1">
      <c r="B579" s="155"/>
      <c r="D579" s="177"/>
      <c r="I579" s="446"/>
      <c r="J579" s="446"/>
      <c r="K579" s="446"/>
      <c r="L579" s="446"/>
      <c r="M579" s="446"/>
      <c r="N579" s="446"/>
      <c r="O579" s="446"/>
      <c r="P579" s="446"/>
      <c r="Q579" s="446"/>
      <c r="R579" s="446"/>
      <c r="S579" s="446"/>
      <c r="T579" s="446"/>
      <c r="U579" s="446"/>
      <c r="V579" s="446"/>
      <c r="W579" s="446"/>
      <c r="X579" s="446"/>
      <c r="Y579" s="446"/>
      <c r="Z579" s="446"/>
    </row>
    <row r="580" spans="2:26" ht="14.25" customHeight="1">
      <c r="B580" s="155"/>
      <c r="D580" s="177"/>
      <c r="I580" s="446"/>
      <c r="J580" s="446"/>
      <c r="K580" s="446"/>
      <c r="L580" s="446"/>
      <c r="M580" s="446"/>
      <c r="N580" s="446"/>
      <c r="O580" s="446"/>
      <c r="P580" s="446"/>
      <c r="Q580" s="446"/>
      <c r="R580" s="446"/>
      <c r="S580" s="446"/>
      <c r="T580" s="446"/>
      <c r="U580" s="446"/>
      <c r="V580" s="446"/>
      <c r="W580" s="446"/>
      <c r="X580" s="446"/>
      <c r="Y580" s="446"/>
      <c r="Z580" s="446"/>
    </row>
    <row r="581" spans="2:26" ht="14.25" customHeight="1">
      <c r="B581" s="155"/>
      <c r="D581" s="177"/>
      <c r="I581" s="446"/>
      <c r="J581" s="446"/>
      <c r="K581" s="446"/>
      <c r="L581" s="446"/>
      <c r="M581" s="446"/>
      <c r="N581" s="446"/>
      <c r="O581" s="446"/>
      <c r="P581" s="446"/>
      <c r="Q581" s="446"/>
      <c r="R581" s="446"/>
      <c r="S581" s="446"/>
      <c r="T581" s="446"/>
      <c r="U581" s="446"/>
      <c r="V581" s="446"/>
      <c r="W581" s="446"/>
      <c r="X581" s="446"/>
      <c r="Y581" s="446"/>
      <c r="Z581" s="446"/>
    </row>
    <row r="582" spans="2:26" ht="14.25" customHeight="1">
      <c r="B582" s="155"/>
      <c r="D582" s="177"/>
      <c r="I582" s="446"/>
      <c r="J582" s="446"/>
      <c r="K582" s="446"/>
      <c r="L582" s="446"/>
      <c r="M582" s="446"/>
      <c r="N582" s="446"/>
      <c r="O582" s="446"/>
      <c r="P582" s="446"/>
      <c r="Q582" s="446"/>
      <c r="R582" s="446"/>
      <c r="S582" s="446"/>
      <c r="T582" s="446"/>
      <c r="U582" s="446"/>
      <c r="V582" s="446"/>
      <c r="W582" s="446"/>
      <c r="X582" s="446"/>
      <c r="Y582" s="446"/>
      <c r="Z582" s="446"/>
    </row>
    <row r="583" spans="2:26" ht="14.25" customHeight="1">
      <c r="B583" s="155"/>
      <c r="D583" s="177"/>
      <c r="I583" s="446"/>
      <c r="J583" s="446"/>
      <c r="K583" s="446"/>
      <c r="L583" s="446"/>
      <c r="M583" s="446"/>
      <c r="N583" s="446"/>
      <c r="O583" s="446"/>
      <c r="P583" s="446"/>
      <c r="Q583" s="446"/>
      <c r="R583" s="446"/>
      <c r="S583" s="446"/>
      <c r="T583" s="446"/>
      <c r="U583" s="446"/>
      <c r="V583" s="446"/>
      <c r="W583" s="446"/>
      <c r="X583" s="446"/>
      <c r="Y583" s="446"/>
      <c r="Z583" s="446"/>
    </row>
    <row r="584" spans="2:26" ht="14.25" customHeight="1">
      <c r="B584" s="155"/>
      <c r="D584" s="177"/>
      <c r="I584" s="446"/>
      <c r="J584" s="446"/>
      <c r="K584" s="446"/>
      <c r="L584" s="446"/>
      <c r="M584" s="446"/>
      <c r="N584" s="446"/>
      <c r="O584" s="446"/>
      <c r="P584" s="446"/>
      <c r="Q584" s="446"/>
      <c r="R584" s="446"/>
      <c r="S584" s="446"/>
      <c r="T584" s="446"/>
      <c r="U584" s="446"/>
      <c r="V584" s="446"/>
      <c r="W584" s="446"/>
      <c r="X584" s="446"/>
      <c r="Y584" s="446"/>
      <c r="Z584" s="446"/>
    </row>
    <row r="585" spans="2:26" ht="14.25" customHeight="1">
      <c r="B585" s="155"/>
      <c r="D585" s="177"/>
      <c r="I585" s="446"/>
      <c r="J585" s="446"/>
      <c r="K585" s="446"/>
      <c r="L585" s="446"/>
      <c r="M585" s="446"/>
      <c r="N585" s="446"/>
      <c r="O585" s="446"/>
      <c r="P585" s="446"/>
      <c r="Q585" s="446"/>
      <c r="R585" s="446"/>
      <c r="S585" s="446"/>
      <c r="T585" s="446"/>
      <c r="U585" s="446"/>
      <c r="V585" s="446"/>
      <c r="W585" s="446"/>
      <c r="X585" s="446"/>
      <c r="Y585" s="446"/>
      <c r="Z585" s="446"/>
    </row>
    <row r="586" spans="2:26" ht="14.25" customHeight="1">
      <c r="B586" s="155"/>
      <c r="D586" s="177"/>
      <c r="I586" s="446"/>
      <c r="J586" s="446"/>
      <c r="K586" s="446"/>
      <c r="L586" s="446"/>
      <c r="M586" s="446"/>
      <c r="N586" s="446"/>
      <c r="O586" s="446"/>
      <c r="P586" s="446"/>
      <c r="Q586" s="446"/>
      <c r="R586" s="446"/>
      <c r="S586" s="446"/>
      <c r="T586" s="446"/>
      <c r="U586" s="446"/>
      <c r="V586" s="446"/>
      <c r="W586" s="446"/>
      <c r="X586" s="446"/>
      <c r="Y586" s="446"/>
      <c r="Z586" s="446"/>
    </row>
    <row r="587" spans="2:26" ht="14.25" customHeight="1">
      <c r="B587" s="155"/>
      <c r="D587" s="177"/>
      <c r="I587" s="446"/>
      <c r="J587" s="446"/>
      <c r="K587" s="446"/>
      <c r="L587" s="446"/>
      <c r="M587" s="446"/>
      <c r="N587" s="446"/>
      <c r="O587" s="446"/>
      <c r="P587" s="446"/>
      <c r="Q587" s="446"/>
      <c r="R587" s="446"/>
      <c r="S587" s="446"/>
      <c r="T587" s="446"/>
      <c r="U587" s="446"/>
      <c r="V587" s="446"/>
      <c r="W587" s="446"/>
      <c r="X587" s="446"/>
      <c r="Y587" s="446"/>
      <c r="Z587" s="446"/>
    </row>
    <row r="588" spans="2:26" ht="14.25" customHeight="1">
      <c r="B588" s="155"/>
      <c r="D588" s="177"/>
      <c r="I588" s="446"/>
      <c r="J588" s="446"/>
      <c r="K588" s="446"/>
      <c r="L588" s="446"/>
      <c r="M588" s="446"/>
      <c r="N588" s="446"/>
      <c r="O588" s="446"/>
      <c r="P588" s="446"/>
      <c r="Q588" s="446"/>
      <c r="R588" s="446"/>
      <c r="S588" s="446"/>
      <c r="T588" s="446"/>
      <c r="U588" s="446"/>
      <c r="V588" s="446"/>
      <c r="W588" s="446"/>
      <c r="X588" s="446"/>
      <c r="Y588" s="446"/>
      <c r="Z588" s="446"/>
    </row>
    <row r="589" spans="2:26" ht="14.25" customHeight="1">
      <c r="B589" s="155"/>
      <c r="D589" s="177"/>
      <c r="I589" s="446"/>
      <c r="J589" s="446"/>
      <c r="K589" s="446"/>
      <c r="L589" s="446"/>
      <c r="M589" s="446"/>
      <c r="N589" s="446"/>
      <c r="O589" s="446"/>
      <c r="P589" s="446"/>
      <c r="Q589" s="446"/>
      <c r="R589" s="446"/>
      <c r="S589" s="446"/>
      <c r="T589" s="446"/>
      <c r="U589" s="446"/>
      <c r="V589" s="446"/>
      <c r="W589" s="446"/>
      <c r="X589" s="446"/>
      <c r="Y589" s="446"/>
      <c r="Z589" s="446"/>
    </row>
    <row r="590" spans="2:26" ht="14.25" customHeight="1">
      <c r="B590" s="155"/>
      <c r="D590" s="177"/>
      <c r="I590" s="446"/>
      <c r="J590" s="446"/>
      <c r="K590" s="446"/>
      <c r="L590" s="446"/>
      <c r="M590" s="446"/>
      <c r="N590" s="446"/>
      <c r="O590" s="446"/>
      <c r="P590" s="446"/>
      <c r="Q590" s="446"/>
      <c r="R590" s="446"/>
      <c r="S590" s="446"/>
      <c r="T590" s="446"/>
      <c r="U590" s="446"/>
      <c r="V590" s="446"/>
      <c r="W590" s="446"/>
      <c r="X590" s="446"/>
      <c r="Y590" s="446"/>
      <c r="Z590" s="446"/>
    </row>
    <row r="591" spans="2:26" ht="14.25" customHeight="1">
      <c r="B591" s="155"/>
      <c r="D591" s="177"/>
      <c r="I591" s="446"/>
      <c r="J591" s="446"/>
      <c r="K591" s="446"/>
      <c r="L591" s="446"/>
      <c r="M591" s="446"/>
      <c r="N591" s="446"/>
      <c r="O591" s="446"/>
      <c r="P591" s="446"/>
      <c r="Q591" s="446"/>
      <c r="R591" s="446"/>
      <c r="S591" s="446"/>
      <c r="T591" s="446"/>
      <c r="U591" s="446"/>
      <c r="V591" s="446"/>
      <c r="W591" s="446"/>
      <c r="X591" s="446"/>
      <c r="Y591" s="446"/>
      <c r="Z591" s="446"/>
    </row>
    <row r="592" spans="2:26" ht="14.25" customHeight="1">
      <c r="B592" s="155"/>
      <c r="D592" s="177"/>
      <c r="I592" s="446"/>
      <c r="J592" s="446"/>
      <c r="K592" s="446"/>
      <c r="L592" s="446"/>
      <c r="M592" s="446"/>
      <c r="N592" s="446"/>
      <c r="O592" s="446"/>
      <c r="P592" s="446"/>
      <c r="Q592" s="446"/>
      <c r="R592" s="446"/>
      <c r="S592" s="446"/>
      <c r="T592" s="446"/>
      <c r="U592" s="446"/>
      <c r="V592" s="446"/>
      <c r="W592" s="446"/>
      <c r="X592" s="446"/>
      <c r="Y592" s="446"/>
      <c r="Z592" s="446"/>
    </row>
    <row r="593" spans="2:26" ht="14.25" customHeight="1">
      <c r="B593" s="155"/>
      <c r="D593" s="177"/>
      <c r="I593" s="446"/>
      <c r="J593" s="446"/>
      <c r="K593" s="446"/>
      <c r="L593" s="446"/>
      <c r="M593" s="446"/>
      <c r="N593" s="446"/>
      <c r="O593" s="446"/>
      <c r="P593" s="446"/>
      <c r="Q593" s="446"/>
      <c r="R593" s="446"/>
      <c r="S593" s="446"/>
      <c r="T593" s="446"/>
      <c r="U593" s="446"/>
      <c r="V593" s="446"/>
      <c r="W593" s="446"/>
      <c r="X593" s="446"/>
      <c r="Y593" s="446"/>
      <c r="Z593" s="446"/>
    </row>
    <row r="594" spans="2:26" ht="14.25" customHeight="1">
      <c r="B594" s="155"/>
      <c r="D594" s="177"/>
      <c r="I594" s="446"/>
      <c r="J594" s="446"/>
      <c r="K594" s="446"/>
      <c r="L594" s="446"/>
      <c r="M594" s="446"/>
      <c r="N594" s="446"/>
      <c r="O594" s="446"/>
      <c r="P594" s="446"/>
      <c r="Q594" s="446"/>
      <c r="R594" s="446"/>
      <c r="S594" s="446"/>
      <c r="T594" s="446"/>
      <c r="U594" s="446"/>
      <c r="V594" s="446"/>
      <c r="W594" s="446"/>
      <c r="X594" s="446"/>
      <c r="Y594" s="446"/>
      <c r="Z594" s="446"/>
    </row>
    <row r="595" spans="2:26" ht="14.25" customHeight="1">
      <c r="B595" s="155"/>
      <c r="D595" s="177"/>
      <c r="I595" s="446"/>
      <c r="J595" s="446"/>
      <c r="K595" s="446"/>
      <c r="L595" s="446"/>
      <c r="M595" s="446"/>
      <c r="N595" s="446"/>
      <c r="O595" s="446"/>
      <c r="P595" s="446"/>
      <c r="Q595" s="446"/>
      <c r="R595" s="446"/>
      <c r="S595" s="446"/>
      <c r="T595" s="446"/>
      <c r="U595" s="446"/>
      <c r="V595" s="446"/>
      <c r="W595" s="446"/>
      <c r="X595" s="446"/>
      <c r="Y595" s="446"/>
      <c r="Z595" s="446"/>
    </row>
    <row r="596" spans="2:26" ht="14.25" customHeight="1">
      <c r="B596" s="155"/>
      <c r="D596" s="177"/>
      <c r="I596" s="446"/>
      <c r="J596" s="446"/>
      <c r="K596" s="446"/>
      <c r="L596" s="446"/>
      <c r="M596" s="446"/>
      <c r="N596" s="446"/>
      <c r="O596" s="446"/>
      <c r="P596" s="446"/>
      <c r="Q596" s="446"/>
      <c r="R596" s="446"/>
      <c r="S596" s="446"/>
      <c r="T596" s="446"/>
      <c r="U596" s="446"/>
      <c r="V596" s="446"/>
      <c r="W596" s="446"/>
      <c r="X596" s="446"/>
      <c r="Y596" s="446"/>
      <c r="Z596" s="446"/>
    </row>
    <row r="597" spans="2:26" ht="14.25" customHeight="1">
      <c r="B597" s="155"/>
      <c r="D597" s="177"/>
      <c r="I597" s="446"/>
      <c r="J597" s="446"/>
      <c r="K597" s="446"/>
      <c r="L597" s="446"/>
      <c r="M597" s="446"/>
      <c r="N597" s="446"/>
      <c r="O597" s="446"/>
      <c r="P597" s="446"/>
      <c r="Q597" s="446"/>
      <c r="R597" s="446"/>
      <c r="S597" s="446"/>
      <c r="T597" s="446"/>
      <c r="U597" s="446"/>
      <c r="V597" s="446"/>
      <c r="W597" s="446"/>
      <c r="X597" s="446"/>
      <c r="Y597" s="446"/>
      <c r="Z597" s="446"/>
    </row>
    <row r="598" spans="2:26" ht="14.25" customHeight="1">
      <c r="B598" s="155"/>
      <c r="D598" s="177"/>
      <c r="I598" s="446"/>
      <c r="J598" s="446"/>
      <c r="K598" s="446"/>
      <c r="L598" s="446"/>
      <c r="M598" s="446"/>
      <c r="N598" s="446"/>
      <c r="O598" s="446"/>
      <c r="P598" s="446"/>
      <c r="Q598" s="446"/>
      <c r="R598" s="446"/>
      <c r="S598" s="446"/>
      <c r="T598" s="446"/>
      <c r="U598" s="446"/>
      <c r="V598" s="446"/>
      <c r="W598" s="446"/>
      <c r="X598" s="446"/>
      <c r="Y598" s="446"/>
      <c r="Z598" s="446"/>
    </row>
    <row r="599" spans="2:26" ht="14.25" customHeight="1">
      <c r="B599" s="155"/>
      <c r="D599" s="177"/>
      <c r="I599" s="446"/>
      <c r="J599" s="446"/>
      <c r="K599" s="446"/>
      <c r="L599" s="446"/>
      <c r="M599" s="446"/>
      <c r="N599" s="446"/>
      <c r="O599" s="446"/>
      <c r="P599" s="446"/>
      <c r="Q599" s="446"/>
      <c r="R599" s="446"/>
      <c r="S599" s="446"/>
      <c r="T599" s="446"/>
      <c r="U599" s="446"/>
      <c r="V599" s="446"/>
      <c r="W599" s="446"/>
      <c r="X599" s="446"/>
      <c r="Y599" s="446"/>
      <c r="Z599" s="446"/>
    </row>
    <row r="600" spans="2:26" ht="14.25" customHeight="1">
      <c r="B600" s="155"/>
      <c r="D600" s="177"/>
      <c r="I600" s="446"/>
      <c r="J600" s="446"/>
      <c r="K600" s="446"/>
      <c r="L600" s="446"/>
      <c r="M600" s="446"/>
      <c r="N600" s="446"/>
      <c r="O600" s="446"/>
      <c r="P600" s="446"/>
      <c r="Q600" s="446"/>
      <c r="R600" s="446"/>
      <c r="S600" s="446"/>
      <c r="T600" s="446"/>
      <c r="U600" s="446"/>
      <c r="V600" s="446"/>
      <c r="W600" s="446"/>
      <c r="X600" s="446"/>
      <c r="Y600" s="446"/>
      <c r="Z600" s="446"/>
    </row>
    <row r="601" spans="2:26" ht="14.25" customHeight="1">
      <c r="B601" s="155"/>
      <c r="D601" s="177"/>
      <c r="I601" s="446"/>
      <c r="J601" s="446"/>
      <c r="K601" s="446"/>
      <c r="L601" s="446"/>
      <c r="M601" s="446"/>
      <c r="N601" s="446"/>
      <c r="O601" s="446"/>
      <c r="P601" s="446"/>
      <c r="Q601" s="446"/>
      <c r="R601" s="446"/>
      <c r="S601" s="446"/>
      <c r="T601" s="446"/>
      <c r="U601" s="446"/>
      <c r="V601" s="446"/>
      <c r="W601" s="446"/>
      <c r="X601" s="446"/>
      <c r="Y601" s="446"/>
      <c r="Z601" s="446"/>
    </row>
    <row r="602" spans="2:26" ht="14.25" customHeight="1">
      <c r="B602" s="155"/>
      <c r="D602" s="177"/>
      <c r="I602" s="446"/>
      <c r="J602" s="446"/>
      <c r="K602" s="446"/>
      <c r="L602" s="446"/>
      <c r="M602" s="446"/>
      <c r="N602" s="446"/>
      <c r="O602" s="446"/>
      <c r="P602" s="446"/>
      <c r="Q602" s="446"/>
      <c r="R602" s="446"/>
      <c r="S602" s="446"/>
      <c r="T602" s="446"/>
      <c r="U602" s="446"/>
      <c r="V602" s="446"/>
      <c r="W602" s="446"/>
      <c r="X602" s="446"/>
      <c r="Y602" s="446"/>
      <c r="Z602" s="446"/>
    </row>
    <row r="603" spans="2:26" ht="14.25" customHeight="1">
      <c r="B603" s="155"/>
      <c r="D603" s="177"/>
      <c r="I603" s="446"/>
      <c r="J603" s="446"/>
      <c r="K603" s="446"/>
      <c r="L603" s="446"/>
      <c r="M603" s="446"/>
      <c r="N603" s="446"/>
      <c r="O603" s="446"/>
      <c r="P603" s="446"/>
      <c r="Q603" s="446"/>
      <c r="R603" s="446"/>
      <c r="S603" s="446"/>
      <c r="T603" s="446"/>
      <c r="U603" s="446"/>
      <c r="V603" s="446"/>
      <c r="W603" s="446"/>
      <c r="X603" s="446"/>
      <c r="Y603" s="446"/>
      <c r="Z603" s="446"/>
    </row>
    <row r="604" spans="2:26" ht="14.25" customHeight="1">
      <c r="B604" s="155"/>
      <c r="D604" s="177"/>
      <c r="I604" s="446"/>
      <c r="J604" s="446"/>
      <c r="K604" s="446"/>
      <c r="L604" s="446"/>
      <c r="M604" s="446"/>
      <c r="N604" s="446"/>
      <c r="O604" s="446"/>
      <c r="P604" s="446"/>
      <c r="Q604" s="446"/>
      <c r="R604" s="446"/>
      <c r="S604" s="446"/>
      <c r="T604" s="446"/>
      <c r="U604" s="446"/>
      <c r="V604" s="446"/>
      <c r="W604" s="446"/>
      <c r="X604" s="446"/>
      <c r="Y604" s="446"/>
      <c r="Z604" s="446"/>
    </row>
    <row r="605" spans="2:26" ht="14.25" customHeight="1">
      <c r="B605" s="155"/>
      <c r="D605" s="177"/>
      <c r="I605" s="446"/>
      <c r="J605" s="446"/>
      <c r="K605" s="446"/>
      <c r="L605" s="446"/>
      <c r="M605" s="446"/>
      <c r="N605" s="446"/>
      <c r="O605" s="446"/>
      <c r="P605" s="446"/>
      <c r="Q605" s="446"/>
      <c r="R605" s="446"/>
      <c r="S605" s="446"/>
      <c r="T605" s="446"/>
      <c r="U605" s="446"/>
      <c r="V605" s="446"/>
      <c r="W605" s="446"/>
      <c r="X605" s="446"/>
      <c r="Y605" s="446"/>
      <c r="Z605" s="446"/>
    </row>
    <row r="606" spans="2:26" ht="14.25" customHeight="1">
      <c r="B606" s="155"/>
      <c r="D606" s="177"/>
      <c r="I606" s="446"/>
      <c r="J606" s="446"/>
      <c r="K606" s="446"/>
      <c r="L606" s="446"/>
      <c r="M606" s="446"/>
      <c r="N606" s="446"/>
      <c r="O606" s="446"/>
      <c r="P606" s="446"/>
      <c r="Q606" s="446"/>
      <c r="R606" s="446"/>
      <c r="S606" s="446"/>
      <c r="T606" s="446"/>
      <c r="U606" s="446"/>
      <c r="V606" s="446"/>
      <c r="W606" s="446"/>
      <c r="X606" s="446"/>
      <c r="Y606" s="446"/>
      <c r="Z606" s="446"/>
    </row>
    <row r="607" spans="2:26" ht="14.25" customHeight="1">
      <c r="B607" s="155"/>
      <c r="D607" s="177"/>
      <c r="I607" s="446"/>
      <c r="J607" s="446"/>
      <c r="K607" s="446"/>
      <c r="L607" s="446"/>
      <c r="M607" s="446"/>
      <c r="N607" s="446"/>
      <c r="O607" s="446"/>
      <c r="P607" s="446"/>
      <c r="Q607" s="446"/>
      <c r="R607" s="446"/>
      <c r="S607" s="446"/>
      <c r="T607" s="446"/>
      <c r="U607" s="446"/>
      <c r="V607" s="446"/>
      <c r="W607" s="446"/>
      <c r="X607" s="446"/>
      <c r="Y607" s="446"/>
      <c r="Z607" s="446"/>
    </row>
    <row r="608" spans="2:26" ht="14.25" customHeight="1">
      <c r="B608" s="155"/>
      <c r="D608" s="177"/>
      <c r="I608" s="446"/>
      <c r="J608" s="446"/>
      <c r="K608" s="446"/>
      <c r="L608" s="446"/>
      <c r="M608" s="446"/>
      <c r="N608" s="446"/>
      <c r="O608" s="446"/>
      <c r="P608" s="446"/>
      <c r="Q608" s="446"/>
      <c r="R608" s="446"/>
      <c r="S608" s="446"/>
      <c r="T608" s="446"/>
      <c r="U608" s="446"/>
      <c r="V608" s="446"/>
      <c r="W608" s="446"/>
      <c r="X608" s="446"/>
      <c r="Y608" s="446"/>
      <c r="Z608" s="446"/>
    </row>
    <row r="609" spans="2:26" ht="14.25" customHeight="1">
      <c r="B609" s="155"/>
      <c r="D609" s="177"/>
      <c r="I609" s="446"/>
      <c r="J609" s="446"/>
      <c r="K609" s="446"/>
      <c r="L609" s="446"/>
      <c r="M609" s="446"/>
      <c r="N609" s="446"/>
      <c r="O609" s="446"/>
      <c r="P609" s="446"/>
      <c r="Q609" s="446"/>
      <c r="R609" s="446"/>
      <c r="S609" s="446"/>
      <c r="T609" s="446"/>
      <c r="U609" s="446"/>
      <c r="V609" s="446"/>
      <c r="W609" s="446"/>
      <c r="X609" s="446"/>
      <c r="Y609" s="446"/>
      <c r="Z609" s="446"/>
    </row>
    <row r="610" spans="2:26" ht="14.25" customHeight="1">
      <c r="B610" s="155"/>
      <c r="D610" s="177"/>
      <c r="I610" s="446"/>
      <c r="J610" s="446"/>
      <c r="K610" s="446"/>
      <c r="L610" s="446"/>
      <c r="M610" s="446"/>
      <c r="N610" s="446"/>
      <c r="O610" s="446"/>
      <c r="P610" s="446"/>
      <c r="Q610" s="446"/>
      <c r="R610" s="446"/>
      <c r="S610" s="446"/>
      <c r="T610" s="446"/>
      <c r="U610" s="446"/>
      <c r="V610" s="446"/>
      <c r="W610" s="446"/>
      <c r="X610" s="446"/>
      <c r="Y610" s="446"/>
      <c r="Z610" s="446"/>
    </row>
    <row r="611" spans="2:26" ht="14.25" customHeight="1">
      <c r="B611" s="155"/>
      <c r="D611" s="177"/>
      <c r="I611" s="446"/>
      <c r="J611" s="446"/>
      <c r="K611" s="446"/>
      <c r="L611" s="446"/>
      <c r="M611" s="446"/>
      <c r="N611" s="446"/>
      <c r="O611" s="446"/>
      <c r="P611" s="446"/>
      <c r="Q611" s="446"/>
      <c r="R611" s="446"/>
      <c r="S611" s="446"/>
      <c r="T611" s="446"/>
      <c r="U611" s="446"/>
      <c r="V611" s="446"/>
      <c r="W611" s="446"/>
      <c r="X611" s="446"/>
      <c r="Y611" s="446"/>
      <c r="Z611" s="446"/>
    </row>
    <row r="612" spans="2:26" ht="14.25" customHeight="1">
      <c r="B612" s="155"/>
      <c r="D612" s="177"/>
      <c r="I612" s="446"/>
      <c r="J612" s="446"/>
      <c r="K612" s="446"/>
      <c r="L612" s="446"/>
      <c r="M612" s="446"/>
      <c r="N612" s="446"/>
      <c r="O612" s="446"/>
      <c r="P612" s="446"/>
      <c r="Q612" s="446"/>
      <c r="R612" s="446"/>
      <c r="S612" s="446"/>
      <c r="T612" s="446"/>
      <c r="U612" s="446"/>
      <c r="V612" s="446"/>
      <c r="W612" s="446"/>
      <c r="X612" s="446"/>
      <c r="Y612" s="446"/>
      <c r="Z612" s="446"/>
    </row>
    <row r="613" spans="2:26" ht="14.25" customHeight="1">
      <c r="B613" s="155"/>
      <c r="D613" s="177"/>
      <c r="I613" s="446"/>
      <c r="J613" s="446"/>
      <c r="K613" s="446"/>
      <c r="L613" s="446"/>
      <c r="M613" s="446"/>
      <c r="N613" s="446"/>
      <c r="O613" s="446"/>
      <c r="P613" s="446"/>
      <c r="Q613" s="446"/>
      <c r="R613" s="446"/>
      <c r="S613" s="446"/>
      <c r="T613" s="446"/>
      <c r="U613" s="446"/>
      <c r="V613" s="446"/>
      <c r="W613" s="446"/>
      <c r="X613" s="446"/>
      <c r="Y613" s="446"/>
      <c r="Z613" s="446"/>
    </row>
    <row r="614" spans="2:26" ht="14.25" customHeight="1">
      <c r="B614" s="155"/>
      <c r="D614" s="177"/>
      <c r="I614" s="446"/>
      <c r="J614" s="446"/>
      <c r="K614" s="446"/>
      <c r="L614" s="446"/>
      <c r="M614" s="446"/>
      <c r="N614" s="446"/>
      <c r="O614" s="446"/>
      <c r="P614" s="446"/>
      <c r="Q614" s="446"/>
      <c r="R614" s="446"/>
      <c r="S614" s="446"/>
      <c r="T614" s="446"/>
      <c r="U614" s="446"/>
      <c r="V614" s="446"/>
      <c r="W614" s="446"/>
      <c r="X614" s="446"/>
      <c r="Y614" s="446"/>
      <c r="Z614" s="446"/>
    </row>
    <row r="615" spans="2:26" ht="14.25" customHeight="1">
      <c r="B615" s="155"/>
      <c r="D615" s="177"/>
      <c r="I615" s="446"/>
      <c r="J615" s="446"/>
      <c r="K615" s="446"/>
      <c r="L615" s="446"/>
      <c r="M615" s="446"/>
      <c r="N615" s="446"/>
      <c r="O615" s="446"/>
      <c r="P615" s="446"/>
      <c r="Q615" s="446"/>
      <c r="R615" s="446"/>
      <c r="S615" s="446"/>
      <c r="T615" s="446"/>
      <c r="U615" s="446"/>
      <c r="V615" s="446"/>
      <c r="W615" s="446"/>
      <c r="X615" s="446"/>
      <c r="Y615" s="446"/>
      <c r="Z615" s="446"/>
    </row>
    <row r="616" spans="2:26" ht="14.25" customHeight="1">
      <c r="B616" s="155"/>
      <c r="D616" s="177"/>
      <c r="I616" s="446"/>
      <c r="J616" s="446"/>
      <c r="K616" s="446"/>
      <c r="L616" s="446"/>
      <c r="M616" s="446"/>
      <c r="N616" s="446"/>
      <c r="O616" s="446"/>
      <c r="P616" s="446"/>
      <c r="Q616" s="446"/>
      <c r="R616" s="446"/>
      <c r="S616" s="446"/>
      <c r="T616" s="446"/>
      <c r="U616" s="446"/>
      <c r="V616" s="446"/>
      <c r="W616" s="446"/>
      <c r="X616" s="446"/>
      <c r="Y616" s="446"/>
      <c r="Z616" s="446"/>
    </row>
    <row r="617" spans="2:26" ht="14.25" customHeight="1">
      <c r="B617" s="155"/>
      <c r="D617" s="177"/>
      <c r="I617" s="446"/>
      <c r="J617" s="446"/>
      <c r="K617" s="446"/>
      <c r="L617" s="446"/>
      <c r="M617" s="446"/>
      <c r="N617" s="446"/>
      <c r="O617" s="446"/>
      <c r="P617" s="446"/>
      <c r="Q617" s="446"/>
      <c r="R617" s="446"/>
      <c r="S617" s="446"/>
      <c r="T617" s="446"/>
      <c r="U617" s="446"/>
      <c r="V617" s="446"/>
      <c r="W617" s="446"/>
      <c r="X617" s="446"/>
      <c r="Y617" s="446"/>
      <c r="Z617" s="446"/>
    </row>
    <row r="618" spans="2:26" ht="14.25" customHeight="1">
      <c r="B618" s="155"/>
      <c r="D618" s="177"/>
      <c r="I618" s="446"/>
      <c r="J618" s="446"/>
      <c r="K618" s="446"/>
      <c r="L618" s="446"/>
      <c r="M618" s="446"/>
      <c r="N618" s="446"/>
      <c r="O618" s="446"/>
      <c r="P618" s="446"/>
      <c r="Q618" s="446"/>
      <c r="R618" s="446"/>
      <c r="S618" s="446"/>
      <c r="T618" s="446"/>
      <c r="U618" s="446"/>
      <c r="V618" s="446"/>
      <c r="W618" s="446"/>
      <c r="X618" s="446"/>
      <c r="Y618" s="446"/>
      <c r="Z618" s="446"/>
    </row>
    <row r="619" spans="2:26" ht="14.25" customHeight="1">
      <c r="B619" s="155"/>
      <c r="D619" s="177"/>
      <c r="I619" s="446"/>
      <c r="J619" s="446"/>
      <c r="K619" s="446"/>
      <c r="L619" s="446"/>
      <c r="M619" s="446"/>
      <c r="N619" s="446"/>
      <c r="O619" s="446"/>
      <c r="P619" s="446"/>
      <c r="Q619" s="446"/>
      <c r="R619" s="446"/>
      <c r="S619" s="446"/>
      <c r="T619" s="446"/>
      <c r="U619" s="446"/>
      <c r="V619" s="446"/>
      <c r="W619" s="446"/>
      <c r="X619" s="446"/>
      <c r="Y619" s="446"/>
      <c r="Z619" s="446"/>
    </row>
    <row r="620" spans="2:26" ht="14.25" customHeight="1">
      <c r="B620" s="155"/>
      <c r="D620" s="177"/>
      <c r="I620" s="446"/>
      <c r="J620" s="446"/>
      <c r="K620" s="446"/>
      <c r="L620" s="446"/>
      <c r="M620" s="446"/>
      <c r="N620" s="446"/>
      <c r="O620" s="446"/>
      <c r="P620" s="446"/>
      <c r="Q620" s="446"/>
      <c r="R620" s="446"/>
      <c r="S620" s="446"/>
      <c r="T620" s="446"/>
      <c r="U620" s="446"/>
      <c r="V620" s="446"/>
      <c r="W620" s="446"/>
      <c r="X620" s="446"/>
      <c r="Y620" s="446"/>
      <c r="Z620" s="446"/>
    </row>
    <row r="621" spans="2:26" ht="14.25" customHeight="1">
      <c r="B621" s="155"/>
      <c r="D621" s="177"/>
      <c r="I621" s="446"/>
      <c r="J621" s="446"/>
      <c r="K621" s="446"/>
      <c r="L621" s="446"/>
      <c r="M621" s="446"/>
      <c r="N621" s="446"/>
      <c r="O621" s="446"/>
      <c r="P621" s="446"/>
      <c r="Q621" s="446"/>
      <c r="R621" s="446"/>
      <c r="S621" s="446"/>
      <c r="T621" s="446"/>
      <c r="U621" s="446"/>
      <c r="V621" s="446"/>
      <c r="W621" s="446"/>
      <c r="X621" s="446"/>
      <c r="Y621" s="446"/>
      <c r="Z621" s="446"/>
    </row>
    <row r="622" spans="2:26" ht="14.25" customHeight="1">
      <c r="B622" s="155"/>
      <c r="D622" s="177"/>
      <c r="I622" s="446"/>
      <c r="J622" s="446"/>
      <c r="K622" s="446"/>
      <c r="L622" s="446"/>
      <c r="M622" s="446"/>
      <c r="N622" s="446"/>
      <c r="O622" s="446"/>
      <c r="P622" s="446"/>
      <c r="Q622" s="446"/>
      <c r="R622" s="446"/>
      <c r="S622" s="446"/>
      <c r="T622" s="446"/>
      <c r="U622" s="446"/>
      <c r="V622" s="446"/>
      <c r="W622" s="446"/>
      <c r="X622" s="446"/>
      <c r="Y622" s="446"/>
      <c r="Z622" s="446"/>
    </row>
    <row r="623" spans="2:26" ht="14.25" customHeight="1">
      <c r="B623" s="155"/>
      <c r="D623" s="177"/>
      <c r="I623" s="446"/>
      <c r="J623" s="446"/>
      <c r="K623" s="446"/>
      <c r="L623" s="446"/>
      <c r="M623" s="446"/>
      <c r="N623" s="446"/>
      <c r="O623" s="446"/>
      <c r="P623" s="446"/>
      <c r="Q623" s="446"/>
      <c r="R623" s="446"/>
      <c r="S623" s="446"/>
      <c r="T623" s="446"/>
      <c r="U623" s="446"/>
      <c r="V623" s="446"/>
      <c r="W623" s="446"/>
      <c r="X623" s="446"/>
      <c r="Y623" s="446"/>
      <c r="Z623" s="446"/>
    </row>
    <row r="624" spans="2:26" ht="14.25" customHeight="1">
      <c r="B624" s="155"/>
      <c r="D624" s="177"/>
      <c r="I624" s="446"/>
      <c r="J624" s="446"/>
      <c r="K624" s="446"/>
      <c r="L624" s="446"/>
      <c r="M624" s="446"/>
      <c r="N624" s="446"/>
      <c r="O624" s="446"/>
      <c r="P624" s="446"/>
      <c r="Q624" s="446"/>
      <c r="R624" s="446"/>
      <c r="S624" s="446"/>
      <c r="T624" s="446"/>
      <c r="U624" s="446"/>
      <c r="V624" s="446"/>
      <c r="W624" s="446"/>
      <c r="X624" s="446"/>
      <c r="Y624" s="446"/>
      <c r="Z624" s="446"/>
    </row>
    <row r="625" spans="2:26" ht="14.25" customHeight="1">
      <c r="B625" s="155"/>
      <c r="D625" s="177"/>
      <c r="I625" s="446"/>
      <c r="J625" s="446"/>
      <c r="K625" s="446"/>
      <c r="L625" s="446"/>
      <c r="M625" s="446"/>
      <c r="N625" s="446"/>
      <c r="O625" s="446"/>
      <c r="P625" s="446"/>
      <c r="Q625" s="446"/>
      <c r="R625" s="446"/>
      <c r="S625" s="446"/>
      <c r="T625" s="446"/>
      <c r="U625" s="446"/>
      <c r="V625" s="446"/>
      <c r="W625" s="446"/>
      <c r="X625" s="446"/>
      <c r="Y625" s="446"/>
      <c r="Z625" s="446"/>
    </row>
    <row r="626" spans="2:26" ht="14.25" customHeight="1">
      <c r="B626" s="155"/>
      <c r="D626" s="177"/>
      <c r="I626" s="446"/>
      <c r="J626" s="446"/>
      <c r="K626" s="446"/>
      <c r="L626" s="446"/>
      <c r="M626" s="446"/>
      <c r="N626" s="446"/>
      <c r="O626" s="446"/>
      <c r="P626" s="446"/>
      <c r="Q626" s="446"/>
      <c r="R626" s="446"/>
      <c r="S626" s="446"/>
      <c r="T626" s="446"/>
      <c r="U626" s="446"/>
      <c r="V626" s="446"/>
      <c r="W626" s="446"/>
      <c r="X626" s="446"/>
      <c r="Y626" s="446"/>
      <c r="Z626" s="446"/>
    </row>
    <row r="627" spans="2:26" ht="14.25" customHeight="1">
      <c r="B627" s="155"/>
      <c r="D627" s="177"/>
      <c r="I627" s="446"/>
      <c r="J627" s="446"/>
      <c r="K627" s="446"/>
      <c r="L627" s="446"/>
      <c r="M627" s="446"/>
      <c r="N627" s="446"/>
      <c r="O627" s="446"/>
      <c r="P627" s="446"/>
      <c r="Q627" s="446"/>
      <c r="R627" s="446"/>
      <c r="S627" s="446"/>
      <c r="T627" s="446"/>
      <c r="U627" s="446"/>
      <c r="V627" s="446"/>
      <c r="W627" s="446"/>
      <c r="X627" s="446"/>
      <c r="Y627" s="446"/>
      <c r="Z627" s="446"/>
    </row>
    <row r="628" spans="2:26" ht="14.25" customHeight="1">
      <c r="B628" s="155"/>
      <c r="D628" s="177"/>
      <c r="I628" s="446"/>
      <c r="J628" s="446"/>
      <c r="K628" s="446"/>
      <c r="L628" s="446"/>
      <c r="M628" s="446"/>
      <c r="N628" s="446"/>
      <c r="O628" s="446"/>
      <c r="P628" s="446"/>
      <c r="Q628" s="446"/>
      <c r="R628" s="446"/>
      <c r="S628" s="446"/>
      <c r="T628" s="446"/>
      <c r="U628" s="446"/>
      <c r="V628" s="446"/>
      <c r="W628" s="446"/>
      <c r="X628" s="446"/>
      <c r="Y628" s="446"/>
      <c r="Z628" s="446"/>
    </row>
    <row r="629" spans="2:26" ht="14.25" customHeight="1">
      <c r="B629" s="155"/>
      <c r="D629" s="177"/>
      <c r="I629" s="446"/>
      <c r="J629" s="446"/>
      <c r="K629" s="446"/>
      <c r="L629" s="446"/>
      <c r="M629" s="446"/>
      <c r="N629" s="446"/>
      <c r="O629" s="446"/>
      <c r="P629" s="446"/>
      <c r="Q629" s="446"/>
      <c r="R629" s="446"/>
      <c r="S629" s="446"/>
      <c r="T629" s="446"/>
      <c r="U629" s="446"/>
      <c r="V629" s="446"/>
      <c r="W629" s="446"/>
      <c r="X629" s="446"/>
      <c r="Y629" s="446"/>
      <c r="Z629" s="446"/>
    </row>
    <row r="630" spans="2:26" ht="14.25" customHeight="1">
      <c r="B630" s="155"/>
      <c r="D630" s="177"/>
      <c r="I630" s="446"/>
      <c r="J630" s="446"/>
      <c r="K630" s="446"/>
      <c r="L630" s="446"/>
      <c r="M630" s="446"/>
      <c r="N630" s="446"/>
      <c r="O630" s="446"/>
      <c r="P630" s="446"/>
      <c r="Q630" s="446"/>
      <c r="R630" s="446"/>
      <c r="S630" s="446"/>
      <c r="T630" s="446"/>
      <c r="U630" s="446"/>
      <c r="V630" s="446"/>
      <c r="W630" s="446"/>
      <c r="X630" s="446"/>
      <c r="Y630" s="446"/>
      <c r="Z630" s="446"/>
    </row>
    <row r="631" spans="2:26" ht="14.25" customHeight="1">
      <c r="B631" s="155"/>
      <c r="D631" s="177"/>
      <c r="I631" s="446"/>
      <c r="J631" s="446"/>
      <c r="K631" s="446"/>
      <c r="L631" s="446"/>
      <c r="M631" s="446"/>
      <c r="N631" s="446"/>
      <c r="O631" s="446"/>
      <c r="P631" s="446"/>
      <c r="Q631" s="446"/>
      <c r="R631" s="446"/>
      <c r="S631" s="446"/>
      <c r="T631" s="446"/>
      <c r="U631" s="446"/>
      <c r="V631" s="446"/>
      <c r="W631" s="446"/>
      <c r="X631" s="446"/>
      <c r="Y631" s="446"/>
      <c r="Z631" s="446"/>
    </row>
    <row r="632" spans="2:26" ht="14.25" customHeight="1">
      <c r="B632" s="155"/>
      <c r="D632" s="177"/>
      <c r="I632" s="446"/>
      <c r="J632" s="446"/>
      <c r="K632" s="446"/>
      <c r="L632" s="446"/>
      <c r="M632" s="446"/>
      <c r="N632" s="446"/>
      <c r="O632" s="446"/>
      <c r="P632" s="446"/>
      <c r="Q632" s="446"/>
      <c r="R632" s="446"/>
      <c r="S632" s="446"/>
      <c r="T632" s="446"/>
      <c r="U632" s="446"/>
      <c r="V632" s="446"/>
      <c r="W632" s="446"/>
      <c r="X632" s="446"/>
      <c r="Y632" s="446"/>
      <c r="Z632" s="446"/>
    </row>
    <row r="633" spans="2:26" ht="14.25" customHeight="1">
      <c r="B633" s="155"/>
      <c r="D633" s="177"/>
      <c r="I633" s="446"/>
      <c r="J633" s="446"/>
      <c r="K633" s="446"/>
      <c r="L633" s="446"/>
      <c r="M633" s="446"/>
      <c r="N633" s="446"/>
      <c r="O633" s="446"/>
      <c r="P633" s="446"/>
      <c r="Q633" s="446"/>
      <c r="R633" s="446"/>
      <c r="S633" s="446"/>
      <c r="T633" s="446"/>
      <c r="U633" s="446"/>
      <c r="V633" s="446"/>
      <c r="W633" s="446"/>
      <c r="X633" s="446"/>
      <c r="Y633" s="446"/>
      <c r="Z633" s="446"/>
    </row>
    <row r="634" spans="2:26" ht="14.25" customHeight="1">
      <c r="B634" s="155"/>
      <c r="D634" s="177"/>
      <c r="I634" s="446"/>
      <c r="J634" s="446"/>
      <c r="K634" s="446"/>
      <c r="L634" s="446"/>
      <c r="M634" s="446"/>
      <c r="N634" s="446"/>
      <c r="O634" s="446"/>
      <c r="P634" s="446"/>
      <c r="Q634" s="446"/>
      <c r="R634" s="446"/>
      <c r="S634" s="446"/>
      <c r="T634" s="446"/>
      <c r="U634" s="446"/>
      <c r="V634" s="446"/>
      <c r="W634" s="446"/>
      <c r="X634" s="446"/>
      <c r="Y634" s="446"/>
      <c r="Z634" s="446"/>
    </row>
    <row r="635" spans="2:26" ht="14.25" customHeight="1">
      <c r="B635" s="155"/>
      <c r="D635" s="177"/>
      <c r="I635" s="446"/>
      <c r="J635" s="446"/>
      <c r="K635" s="446"/>
      <c r="L635" s="446"/>
      <c r="M635" s="446"/>
      <c r="N635" s="446"/>
      <c r="O635" s="446"/>
      <c r="P635" s="446"/>
      <c r="Q635" s="446"/>
      <c r="R635" s="446"/>
      <c r="S635" s="446"/>
      <c r="T635" s="446"/>
      <c r="U635" s="446"/>
      <c r="V635" s="446"/>
      <c r="W635" s="446"/>
      <c r="X635" s="446"/>
      <c r="Y635" s="446"/>
      <c r="Z635" s="446"/>
    </row>
    <row r="636" spans="2:26" ht="14.25" customHeight="1">
      <c r="B636" s="155"/>
      <c r="D636" s="177"/>
      <c r="I636" s="446"/>
      <c r="J636" s="446"/>
      <c r="K636" s="446"/>
      <c r="L636" s="446"/>
      <c r="M636" s="446"/>
      <c r="N636" s="446"/>
      <c r="O636" s="446"/>
      <c r="P636" s="446"/>
      <c r="Q636" s="446"/>
      <c r="R636" s="446"/>
      <c r="S636" s="446"/>
      <c r="T636" s="446"/>
      <c r="U636" s="446"/>
      <c r="V636" s="446"/>
      <c r="W636" s="446"/>
      <c r="X636" s="446"/>
      <c r="Y636" s="446"/>
      <c r="Z636" s="446"/>
    </row>
    <row r="637" spans="2:26" ht="14.25" customHeight="1">
      <c r="B637" s="155"/>
      <c r="D637" s="177"/>
      <c r="I637" s="446"/>
      <c r="J637" s="446"/>
      <c r="K637" s="446"/>
      <c r="L637" s="446"/>
      <c r="M637" s="446"/>
      <c r="N637" s="446"/>
      <c r="O637" s="446"/>
      <c r="P637" s="446"/>
      <c r="Q637" s="446"/>
      <c r="R637" s="446"/>
      <c r="S637" s="446"/>
      <c r="T637" s="446"/>
      <c r="U637" s="446"/>
      <c r="V637" s="446"/>
      <c r="W637" s="446"/>
      <c r="X637" s="446"/>
      <c r="Y637" s="446"/>
      <c r="Z637" s="446"/>
    </row>
    <row r="638" spans="2:26" ht="14.25" customHeight="1">
      <c r="B638" s="155"/>
      <c r="D638" s="177"/>
      <c r="I638" s="446"/>
      <c r="J638" s="446"/>
      <c r="K638" s="446"/>
      <c r="L638" s="446"/>
      <c r="M638" s="446"/>
      <c r="N638" s="446"/>
      <c r="O638" s="446"/>
      <c r="P638" s="446"/>
      <c r="Q638" s="446"/>
      <c r="R638" s="446"/>
      <c r="S638" s="446"/>
      <c r="T638" s="446"/>
      <c r="U638" s="446"/>
      <c r="V638" s="446"/>
      <c r="W638" s="446"/>
      <c r="X638" s="446"/>
      <c r="Y638" s="446"/>
      <c r="Z638" s="446"/>
    </row>
    <row r="639" spans="2:26" ht="14.25" customHeight="1">
      <c r="B639" s="155"/>
      <c r="D639" s="177"/>
      <c r="I639" s="446"/>
      <c r="J639" s="446"/>
      <c r="K639" s="446"/>
      <c r="L639" s="446"/>
      <c r="M639" s="446"/>
      <c r="N639" s="446"/>
      <c r="O639" s="446"/>
      <c r="P639" s="446"/>
      <c r="Q639" s="446"/>
      <c r="R639" s="446"/>
      <c r="S639" s="446"/>
      <c r="T639" s="446"/>
      <c r="U639" s="446"/>
      <c r="V639" s="446"/>
      <c r="W639" s="446"/>
      <c r="X639" s="446"/>
      <c r="Y639" s="446"/>
      <c r="Z639" s="446"/>
    </row>
    <row r="640" spans="2:26" ht="14.25" customHeight="1">
      <c r="B640" s="155"/>
      <c r="D640" s="177"/>
      <c r="I640" s="446"/>
      <c r="J640" s="446"/>
      <c r="K640" s="446"/>
      <c r="L640" s="446"/>
      <c r="M640" s="446"/>
      <c r="N640" s="446"/>
      <c r="O640" s="446"/>
      <c r="P640" s="446"/>
      <c r="Q640" s="446"/>
      <c r="R640" s="446"/>
      <c r="S640" s="446"/>
      <c r="T640" s="446"/>
      <c r="U640" s="446"/>
      <c r="V640" s="446"/>
      <c r="W640" s="446"/>
      <c r="X640" s="446"/>
      <c r="Y640" s="446"/>
      <c r="Z640" s="446"/>
    </row>
    <row r="641" spans="2:26" ht="14.25" customHeight="1">
      <c r="B641" s="155"/>
      <c r="D641" s="177"/>
      <c r="I641" s="446"/>
      <c r="J641" s="446"/>
      <c r="K641" s="446"/>
      <c r="L641" s="446"/>
      <c r="M641" s="446"/>
      <c r="N641" s="446"/>
      <c r="O641" s="446"/>
      <c r="P641" s="446"/>
      <c r="Q641" s="446"/>
      <c r="R641" s="446"/>
      <c r="S641" s="446"/>
      <c r="T641" s="446"/>
      <c r="U641" s="446"/>
      <c r="V641" s="446"/>
      <c r="W641" s="446"/>
      <c r="X641" s="446"/>
      <c r="Y641" s="446"/>
      <c r="Z641" s="446"/>
    </row>
    <row r="642" spans="2:26" ht="14.25" customHeight="1">
      <c r="B642" s="155"/>
      <c r="D642" s="177"/>
      <c r="I642" s="446"/>
      <c r="J642" s="446"/>
      <c r="K642" s="446"/>
      <c r="L642" s="446"/>
      <c r="M642" s="446"/>
      <c r="N642" s="446"/>
      <c r="O642" s="446"/>
      <c r="P642" s="446"/>
      <c r="Q642" s="446"/>
      <c r="R642" s="446"/>
      <c r="S642" s="446"/>
      <c r="T642" s="446"/>
      <c r="U642" s="446"/>
      <c r="V642" s="446"/>
      <c r="W642" s="446"/>
      <c r="X642" s="446"/>
      <c r="Y642" s="446"/>
      <c r="Z642" s="446"/>
    </row>
    <row r="643" spans="2:26" ht="14.25" customHeight="1">
      <c r="B643" s="155"/>
      <c r="D643" s="177"/>
      <c r="I643" s="446"/>
      <c r="J643" s="446"/>
      <c r="K643" s="446"/>
      <c r="L643" s="446"/>
      <c r="M643" s="446"/>
      <c r="N643" s="446"/>
      <c r="O643" s="446"/>
      <c r="P643" s="446"/>
      <c r="Q643" s="446"/>
      <c r="R643" s="446"/>
      <c r="S643" s="446"/>
      <c r="T643" s="446"/>
      <c r="U643" s="446"/>
      <c r="V643" s="446"/>
      <c r="W643" s="446"/>
      <c r="X643" s="446"/>
      <c r="Y643" s="446"/>
      <c r="Z643" s="446"/>
    </row>
    <row r="644" spans="2:26" ht="14.25" customHeight="1">
      <c r="B644" s="155"/>
      <c r="D644" s="177"/>
      <c r="I644" s="446"/>
      <c r="J644" s="446"/>
      <c r="K644" s="446"/>
      <c r="L644" s="446"/>
      <c r="M644" s="446"/>
      <c r="N644" s="446"/>
      <c r="O644" s="446"/>
      <c r="P644" s="446"/>
      <c r="Q644" s="446"/>
      <c r="R644" s="446"/>
      <c r="S644" s="446"/>
      <c r="T644" s="446"/>
      <c r="U644" s="446"/>
      <c r="V644" s="446"/>
      <c r="W644" s="446"/>
      <c r="X644" s="446"/>
      <c r="Y644" s="446"/>
      <c r="Z644" s="446"/>
    </row>
    <row r="645" spans="2:26" ht="14.25" customHeight="1">
      <c r="B645" s="155"/>
      <c r="D645" s="177"/>
      <c r="I645" s="446"/>
      <c r="J645" s="446"/>
      <c r="K645" s="446"/>
      <c r="L645" s="446"/>
      <c r="M645" s="446"/>
      <c r="N645" s="446"/>
      <c r="O645" s="446"/>
      <c r="P645" s="446"/>
      <c r="Q645" s="446"/>
      <c r="R645" s="446"/>
      <c r="S645" s="446"/>
      <c r="T645" s="446"/>
      <c r="U645" s="446"/>
      <c r="V645" s="446"/>
      <c r="W645" s="446"/>
      <c r="X645" s="446"/>
      <c r="Y645" s="446"/>
      <c r="Z645" s="446"/>
    </row>
    <row r="646" spans="2:26" ht="14.25" customHeight="1">
      <c r="B646" s="155"/>
      <c r="D646" s="177"/>
      <c r="I646" s="446"/>
      <c r="J646" s="446"/>
      <c r="K646" s="446"/>
      <c r="L646" s="446"/>
      <c r="M646" s="446"/>
      <c r="N646" s="446"/>
      <c r="O646" s="446"/>
      <c r="P646" s="446"/>
      <c r="Q646" s="446"/>
      <c r="R646" s="446"/>
      <c r="S646" s="446"/>
      <c r="T646" s="446"/>
      <c r="U646" s="446"/>
      <c r="V646" s="446"/>
      <c r="W646" s="446"/>
      <c r="X646" s="446"/>
      <c r="Y646" s="446"/>
      <c r="Z646" s="446"/>
    </row>
    <row r="647" spans="2:26" ht="14.25" customHeight="1">
      <c r="B647" s="155"/>
      <c r="D647" s="177"/>
      <c r="I647" s="446"/>
      <c r="J647" s="446"/>
      <c r="K647" s="446"/>
      <c r="L647" s="446"/>
      <c r="M647" s="446"/>
      <c r="N647" s="446"/>
      <c r="O647" s="446"/>
      <c r="P647" s="446"/>
      <c r="Q647" s="446"/>
      <c r="R647" s="446"/>
      <c r="S647" s="446"/>
      <c r="T647" s="446"/>
      <c r="U647" s="446"/>
      <c r="V647" s="446"/>
      <c r="W647" s="446"/>
      <c r="X647" s="446"/>
      <c r="Y647" s="446"/>
      <c r="Z647" s="446"/>
    </row>
    <row r="648" spans="2:26" ht="14.25" customHeight="1">
      <c r="B648" s="155"/>
      <c r="D648" s="177"/>
      <c r="I648" s="446"/>
      <c r="J648" s="446"/>
      <c r="K648" s="446"/>
      <c r="L648" s="446"/>
      <c r="M648" s="446"/>
      <c r="N648" s="446"/>
      <c r="O648" s="446"/>
      <c r="P648" s="446"/>
      <c r="Q648" s="446"/>
      <c r="R648" s="446"/>
      <c r="S648" s="446"/>
      <c r="T648" s="446"/>
      <c r="U648" s="446"/>
      <c r="V648" s="446"/>
      <c r="W648" s="446"/>
      <c r="X648" s="446"/>
      <c r="Y648" s="446"/>
      <c r="Z648" s="446"/>
    </row>
    <row r="649" spans="2:26" ht="14.25" customHeight="1">
      <c r="B649" s="155"/>
      <c r="D649" s="177"/>
      <c r="I649" s="446"/>
      <c r="J649" s="446"/>
      <c r="K649" s="446"/>
      <c r="L649" s="446"/>
      <c r="M649" s="446"/>
      <c r="N649" s="446"/>
      <c r="O649" s="446"/>
      <c r="P649" s="446"/>
      <c r="Q649" s="446"/>
      <c r="R649" s="446"/>
      <c r="S649" s="446"/>
      <c r="T649" s="446"/>
      <c r="U649" s="446"/>
      <c r="V649" s="446"/>
      <c r="W649" s="446"/>
      <c r="X649" s="446"/>
      <c r="Y649" s="446"/>
      <c r="Z649" s="446"/>
    </row>
    <row r="650" spans="2:26" ht="14.25" customHeight="1">
      <c r="B650" s="155"/>
      <c r="D650" s="177"/>
      <c r="I650" s="446"/>
      <c r="J650" s="446"/>
      <c r="K650" s="446"/>
      <c r="L650" s="446"/>
      <c r="M650" s="446"/>
      <c r="N650" s="446"/>
      <c r="O650" s="446"/>
      <c r="P650" s="446"/>
      <c r="Q650" s="446"/>
      <c r="R650" s="446"/>
      <c r="S650" s="446"/>
      <c r="T650" s="446"/>
      <c r="U650" s="446"/>
      <c r="V650" s="446"/>
      <c r="W650" s="446"/>
      <c r="X650" s="446"/>
      <c r="Y650" s="446"/>
      <c r="Z650" s="446"/>
    </row>
    <row r="651" spans="2:26" ht="14.25" customHeight="1">
      <c r="B651" s="155"/>
      <c r="D651" s="177"/>
      <c r="I651" s="446"/>
      <c r="J651" s="446"/>
      <c r="K651" s="446"/>
      <c r="L651" s="446"/>
      <c r="M651" s="446"/>
      <c r="N651" s="446"/>
      <c r="O651" s="446"/>
      <c r="P651" s="446"/>
      <c r="Q651" s="446"/>
      <c r="R651" s="446"/>
      <c r="S651" s="446"/>
      <c r="T651" s="446"/>
      <c r="U651" s="446"/>
      <c r="V651" s="446"/>
      <c r="W651" s="446"/>
      <c r="X651" s="446"/>
      <c r="Y651" s="446"/>
      <c r="Z651" s="446"/>
    </row>
    <row r="652" spans="2:26" ht="14.25" customHeight="1">
      <c r="B652" s="155"/>
      <c r="D652" s="177"/>
      <c r="I652" s="446"/>
      <c r="J652" s="446"/>
      <c r="K652" s="446"/>
      <c r="L652" s="446"/>
      <c r="M652" s="446"/>
      <c r="N652" s="446"/>
      <c r="O652" s="446"/>
      <c r="P652" s="446"/>
      <c r="Q652" s="446"/>
      <c r="R652" s="446"/>
      <c r="S652" s="446"/>
      <c r="T652" s="446"/>
      <c r="U652" s="446"/>
      <c r="V652" s="446"/>
      <c r="W652" s="446"/>
      <c r="X652" s="446"/>
      <c r="Y652" s="446"/>
      <c r="Z652" s="446"/>
    </row>
    <row r="653" spans="2:26" ht="14.25" customHeight="1">
      <c r="B653" s="155"/>
      <c r="D653" s="177"/>
      <c r="I653" s="446"/>
      <c r="J653" s="446"/>
      <c r="K653" s="446"/>
      <c r="L653" s="446"/>
      <c r="M653" s="446"/>
      <c r="N653" s="446"/>
      <c r="O653" s="446"/>
      <c r="P653" s="446"/>
      <c r="Q653" s="446"/>
      <c r="R653" s="446"/>
      <c r="S653" s="446"/>
      <c r="T653" s="446"/>
      <c r="U653" s="446"/>
      <c r="V653" s="446"/>
      <c r="W653" s="446"/>
      <c r="X653" s="446"/>
      <c r="Y653" s="446"/>
      <c r="Z653" s="446"/>
    </row>
    <row r="654" spans="2:26" ht="14.25" customHeight="1">
      <c r="B654" s="155"/>
      <c r="D654" s="177"/>
      <c r="I654" s="446"/>
      <c r="J654" s="446"/>
      <c r="K654" s="446"/>
      <c r="L654" s="446"/>
      <c r="M654" s="446"/>
      <c r="N654" s="446"/>
      <c r="O654" s="446"/>
      <c r="P654" s="446"/>
      <c r="Q654" s="446"/>
      <c r="R654" s="446"/>
      <c r="S654" s="446"/>
      <c r="T654" s="446"/>
      <c r="U654" s="446"/>
      <c r="V654" s="446"/>
      <c r="W654" s="446"/>
      <c r="X654" s="446"/>
      <c r="Y654" s="446"/>
      <c r="Z654" s="446"/>
    </row>
    <row r="655" spans="2:26" ht="14.25" customHeight="1">
      <c r="B655" s="155"/>
      <c r="D655" s="177"/>
      <c r="I655" s="446"/>
      <c r="J655" s="446"/>
      <c r="K655" s="446"/>
      <c r="L655" s="446"/>
      <c r="M655" s="446"/>
      <c r="N655" s="446"/>
      <c r="O655" s="446"/>
      <c r="P655" s="446"/>
      <c r="Q655" s="446"/>
      <c r="R655" s="446"/>
      <c r="S655" s="446"/>
      <c r="T655" s="446"/>
      <c r="U655" s="446"/>
      <c r="V655" s="446"/>
      <c r="W655" s="446"/>
      <c r="X655" s="446"/>
      <c r="Y655" s="446"/>
      <c r="Z655" s="446"/>
    </row>
    <row r="656" spans="2:26" ht="14.25" customHeight="1">
      <c r="B656" s="155"/>
      <c r="D656" s="177"/>
      <c r="I656" s="446"/>
      <c r="J656" s="446"/>
      <c r="K656" s="446"/>
      <c r="L656" s="446"/>
      <c r="M656" s="446"/>
      <c r="N656" s="446"/>
      <c r="O656" s="446"/>
      <c r="P656" s="446"/>
      <c r="Q656" s="446"/>
      <c r="R656" s="446"/>
      <c r="S656" s="446"/>
      <c r="T656" s="446"/>
      <c r="U656" s="446"/>
      <c r="V656" s="446"/>
      <c r="W656" s="446"/>
      <c r="X656" s="446"/>
      <c r="Y656" s="446"/>
      <c r="Z656" s="446"/>
    </row>
    <row r="657" spans="2:26" ht="14.25" customHeight="1">
      <c r="B657" s="155"/>
      <c r="D657" s="177"/>
      <c r="I657" s="446"/>
      <c r="J657" s="446"/>
      <c r="K657" s="446"/>
      <c r="L657" s="446"/>
      <c r="M657" s="446"/>
      <c r="N657" s="446"/>
      <c r="O657" s="446"/>
      <c r="P657" s="446"/>
      <c r="Q657" s="446"/>
      <c r="R657" s="446"/>
      <c r="S657" s="446"/>
      <c r="T657" s="446"/>
      <c r="U657" s="446"/>
      <c r="V657" s="446"/>
      <c r="W657" s="446"/>
      <c r="X657" s="446"/>
      <c r="Y657" s="446"/>
      <c r="Z657" s="446"/>
    </row>
    <row r="658" spans="2:26" ht="14.25" customHeight="1">
      <c r="B658" s="155"/>
      <c r="D658" s="177"/>
      <c r="I658" s="446"/>
      <c r="J658" s="446"/>
      <c r="K658" s="446"/>
      <c r="L658" s="446"/>
      <c r="M658" s="446"/>
      <c r="N658" s="446"/>
      <c r="O658" s="446"/>
      <c r="P658" s="446"/>
      <c r="Q658" s="446"/>
      <c r="R658" s="446"/>
      <c r="S658" s="446"/>
      <c r="T658" s="446"/>
      <c r="U658" s="446"/>
      <c r="V658" s="446"/>
      <c r="W658" s="446"/>
      <c r="X658" s="446"/>
      <c r="Y658" s="446"/>
      <c r="Z658" s="446"/>
    </row>
    <row r="659" spans="2:26" ht="14.25" customHeight="1">
      <c r="B659" s="155"/>
      <c r="D659" s="177"/>
      <c r="I659" s="446"/>
      <c r="J659" s="446"/>
      <c r="K659" s="446"/>
      <c r="L659" s="446"/>
      <c r="M659" s="446"/>
      <c r="N659" s="446"/>
      <c r="O659" s="446"/>
      <c r="P659" s="446"/>
      <c r="Q659" s="446"/>
      <c r="R659" s="446"/>
      <c r="S659" s="446"/>
      <c r="T659" s="446"/>
      <c r="U659" s="446"/>
      <c r="V659" s="446"/>
      <c r="W659" s="446"/>
      <c r="X659" s="446"/>
      <c r="Y659" s="446"/>
      <c r="Z659" s="446"/>
    </row>
    <row r="660" spans="2:26" ht="14.25" customHeight="1">
      <c r="B660" s="155"/>
      <c r="D660" s="177"/>
      <c r="I660" s="446"/>
      <c r="J660" s="446"/>
      <c r="K660" s="446"/>
      <c r="L660" s="446"/>
      <c r="M660" s="446"/>
      <c r="N660" s="446"/>
      <c r="O660" s="446"/>
      <c r="P660" s="446"/>
      <c r="Q660" s="446"/>
      <c r="R660" s="446"/>
      <c r="S660" s="446"/>
      <c r="T660" s="446"/>
      <c r="U660" s="446"/>
      <c r="V660" s="446"/>
      <c r="W660" s="446"/>
      <c r="X660" s="446"/>
      <c r="Y660" s="446"/>
      <c r="Z660" s="446"/>
    </row>
    <row r="661" spans="2:26" ht="14.25" customHeight="1">
      <c r="B661" s="155"/>
      <c r="D661" s="177"/>
      <c r="I661" s="446"/>
      <c r="J661" s="446"/>
      <c r="K661" s="446"/>
      <c r="L661" s="446"/>
      <c r="M661" s="446"/>
      <c r="N661" s="446"/>
      <c r="O661" s="446"/>
      <c r="P661" s="446"/>
      <c r="Q661" s="446"/>
      <c r="R661" s="446"/>
      <c r="S661" s="446"/>
      <c r="T661" s="446"/>
      <c r="U661" s="446"/>
      <c r="V661" s="446"/>
      <c r="W661" s="446"/>
      <c r="X661" s="446"/>
      <c r="Y661" s="446"/>
      <c r="Z661" s="446"/>
    </row>
    <row r="662" spans="2:26" ht="14.25" customHeight="1">
      <c r="B662" s="155"/>
      <c r="D662" s="177"/>
      <c r="I662" s="446"/>
      <c r="J662" s="446"/>
      <c r="K662" s="446"/>
      <c r="L662" s="446"/>
      <c r="M662" s="446"/>
      <c r="N662" s="446"/>
      <c r="O662" s="446"/>
      <c r="P662" s="446"/>
      <c r="Q662" s="446"/>
      <c r="R662" s="446"/>
      <c r="S662" s="446"/>
      <c r="T662" s="446"/>
      <c r="U662" s="446"/>
      <c r="V662" s="446"/>
      <c r="W662" s="446"/>
      <c r="X662" s="446"/>
      <c r="Y662" s="446"/>
      <c r="Z662" s="446"/>
    </row>
    <row r="663" spans="2:26" ht="14.25" customHeight="1">
      <c r="B663" s="155"/>
      <c r="D663" s="177"/>
      <c r="I663" s="446"/>
      <c r="J663" s="446"/>
      <c r="K663" s="446"/>
      <c r="L663" s="446"/>
      <c r="M663" s="446"/>
      <c r="N663" s="446"/>
      <c r="O663" s="446"/>
      <c r="P663" s="446"/>
      <c r="Q663" s="446"/>
      <c r="R663" s="446"/>
      <c r="S663" s="446"/>
      <c r="T663" s="446"/>
      <c r="U663" s="446"/>
      <c r="V663" s="446"/>
      <c r="W663" s="446"/>
      <c r="X663" s="446"/>
      <c r="Y663" s="446"/>
      <c r="Z663" s="446"/>
    </row>
    <row r="664" spans="2:26" ht="14.25" customHeight="1">
      <c r="B664" s="155"/>
      <c r="D664" s="177"/>
      <c r="I664" s="446"/>
      <c r="J664" s="446"/>
      <c r="K664" s="446"/>
      <c r="L664" s="446"/>
      <c r="M664" s="446"/>
      <c r="N664" s="446"/>
      <c r="O664" s="446"/>
      <c r="P664" s="446"/>
      <c r="Q664" s="446"/>
      <c r="R664" s="446"/>
      <c r="S664" s="446"/>
      <c r="T664" s="446"/>
      <c r="U664" s="446"/>
      <c r="V664" s="446"/>
      <c r="W664" s="446"/>
      <c r="X664" s="446"/>
      <c r="Y664" s="446"/>
      <c r="Z664" s="446"/>
    </row>
    <row r="665" spans="2:26" ht="14.25" customHeight="1">
      <c r="B665" s="155"/>
      <c r="D665" s="177"/>
      <c r="I665" s="446"/>
      <c r="J665" s="446"/>
      <c r="K665" s="446"/>
      <c r="L665" s="446"/>
      <c r="M665" s="446"/>
      <c r="N665" s="446"/>
      <c r="O665" s="446"/>
      <c r="P665" s="446"/>
      <c r="Q665" s="446"/>
      <c r="R665" s="446"/>
      <c r="S665" s="446"/>
      <c r="T665" s="446"/>
      <c r="U665" s="446"/>
      <c r="V665" s="446"/>
      <c r="W665" s="446"/>
      <c r="X665" s="446"/>
      <c r="Y665" s="446"/>
      <c r="Z665" s="446"/>
    </row>
    <row r="666" spans="2:26" ht="14.25" customHeight="1">
      <c r="B666" s="155"/>
      <c r="D666" s="177"/>
      <c r="I666" s="446"/>
      <c r="J666" s="446"/>
      <c r="K666" s="446"/>
      <c r="L666" s="446"/>
      <c r="M666" s="446"/>
      <c r="N666" s="446"/>
      <c r="O666" s="446"/>
      <c r="P666" s="446"/>
      <c r="Q666" s="446"/>
      <c r="R666" s="446"/>
      <c r="S666" s="446"/>
      <c r="T666" s="446"/>
      <c r="U666" s="446"/>
      <c r="V666" s="446"/>
      <c r="W666" s="446"/>
      <c r="X666" s="446"/>
      <c r="Y666" s="446"/>
      <c r="Z666" s="446"/>
    </row>
    <row r="667" spans="2:26" ht="14.25" customHeight="1">
      <c r="B667" s="155"/>
      <c r="D667" s="177"/>
      <c r="I667" s="446"/>
      <c r="J667" s="446"/>
      <c r="K667" s="446"/>
      <c r="L667" s="446"/>
      <c r="M667" s="446"/>
      <c r="N667" s="446"/>
      <c r="O667" s="446"/>
      <c r="P667" s="446"/>
      <c r="Q667" s="446"/>
      <c r="R667" s="446"/>
      <c r="S667" s="446"/>
      <c r="T667" s="446"/>
      <c r="U667" s="446"/>
      <c r="V667" s="446"/>
      <c r="W667" s="446"/>
      <c r="X667" s="446"/>
      <c r="Y667" s="446"/>
      <c r="Z667" s="446"/>
    </row>
    <row r="668" spans="2:26" ht="14.25" customHeight="1">
      <c r="B668" s="155"/>
      <c r="D668" s="177"/>
      <c r="I668" s="446"/>
      <c r="J668" s="446"/>
      <c r="K668" s="446"/>
      <c r="L668" s="446"/>
      <c r="M668" s="446"/>
      <c r="N668" s="446"/>
      <c r="O668" s="446"/>
      <c r="P668" s="446"/>
      <c r="Q668" s="446"/>
      <c r="R668" s="446"/>
      <c r="S668" s="446"/>
      <c r="T668" s="446"/>
      <c r="U668" s="446"/>
      <c r="V668" s="446"/>
      <c r="W668" s="446"/>
      <c r="X668" s="446"/>
      <c r="Y668" s="446"/>
      <c r="Z668" s="446"/>
    </row>
    <row r="669" spans="2:26" ht="14.25" customHeight="1">
      <c r="B669" s="155"/>
      <c r="D669" s="177"/>
      <c r="I669" s="446"/>
      <c r="J669" s="446"/>
      <c r="K669" s="446"/>
      <c r="L669" s="446"/>
      <c r="M669" s="446"/>
      <c r="N669" s="446"/>
      <c r="O669" s="446"/>
      <c r="P669" s="446"/>
      <c r="Q669" s="446"/>
      <c r="R669" s="446"/>
      <c r="S669" s="446"/>
      <c r="T669" s="446"/>
      <c r="U669" s="446"/>
      <c r="V669" s="446"/>
      <c r="W669" s="446"/>
      <c r="X669" s="446"/>
      <c r="Y669" s="446"/>
      <c r="Z669" s="446"/>
    </row>
    <row r="670" spans="2:26" ht="14.25" customHeight="1">
      <c r="B670" s="155"/>
      <c r="D670" s="177"/>
      <c r="I670" s="446"/>
      <c r="J670" s="446"/>
      <c r="K670" s="446"/>
      <c r="L670" s="446"/>
      <c r="M670" s="446"/>
      <c r="N670" s="446"/>
      <c r="O670" s="446"/>
      <c r="P670" s="446"/>
      <c r="Q670" s="446"/>
      <c r="R670" s="446"/>
      <c r="S670" s="446"/>
      <c r="T670" s="446"/>
      <c r="U670" s="446"/>
      <c r="V670" s="446"/>
      <c r="W670" s="446"/>
      <c r="X670" s="446"/>
      <c r="Y670" s="446"/>
      <c r="Z670" s="446"/>
    </row>
    <row r="671" spans="2:26" ht="14.25" customHeight="1">
      <c r="B671" s="155"/>
      <c r="D671" s="177"/>
      <c r="I671" s="446"/>
      <c r="J671" s="446"/>
      <c r="K671" s="446"/>
      <c r="L671" s="446"/>
      <c r="M671" s="446"/>
      <c r="N671" s="446"/>
      <c r="O671" s="446"/>
      <c r="P671" s="446"/>
      <c r="Q671" s="446"/>
      <c r="R671" s="446"/>
      <c r="S671" s="446"/>
      <c r="T671" s="446"/>
      <c r="U671" s="446"/>
      <c r="V671" s="446"/>
      <c r="W671" s="446"/>
      <c r="X671" s="446"/>
      <c r="Y671" s="446"/>
      <c r="Z671" s="446"/>
    </row>
    <row r="672" spans="2:26" ht="14.25" customHeight="1">
      <c r="B672" s="155"/>
      <c r="D672" s="177"/>
      <c r="I672" s="446"/>
      <c r="J672" s="446"/>
      <c r="K672" s="446"/>
      <c r="L672" s="446"/>
      <c r="M672" s="446"/>
      <c r="N672" s="446"/>
      <c r="O672" s="446"/>
      <c r="P672" s="446"/>
      <c r="Q672" s="446"/>
      <c r="R672" s="446"/>
      <c r="S672" s="446"/>
      <c r="T672" s="446"/>
      <c r="U672" s="446"/>
      <c r="V672" s="446"/>
      <c r="W672" s="446"/>
      <c r="X672" s="446"/>
      <c r="Y672" s="446"/>
      <c r="Z672" s="446"/>
    </row>
    <row r="673" spans="2:26" ht="14.25" customHeight="1">
      <c r="B673" s="155"/>
      <c r="D673" s="177"/>
      <c r="I673" s="446"/>
      <c r="J673" s="446"/>
      <c r="K673" s="446"/>
      <c r="L673" s="446"/>
      <c r="M673" s="446"/>
      <c r="N673" s="446"/>
      <c r="O673" s="446"/>
      <c r="P673" s="446"/>
      <c r="Q673" s="446"/>
      <c r="R673" s="446"/>
      <c r="S673" s="446"/>
      <c r="T673" s="446"/>
      <c r="U673" s="446"/>
      <c r="V673" s="446"/>
      <c r="W673" s="446"/>
      <c r="X673" s="446"/>
      <c r="Y673" s="446"/>
      <c r="Z673" s="446"/>
    </row>
    <row r="674" spans="2:26" ht="14.25" customHeight="1">
      <c r="B674" s="155"/>
      <c r="D674" s="177"/>
      <c r="I674" s="446"/>
      <c r="J674" s="446"/>
      <c r="K674" s="446"/>
      <c r="L674" s="446"/>
      <c r="M674" s="446"/>
      <c r="N674" s="446"/>
      <c r="O674" s="446"/>
      <c r="P674" s="446"/>
      <c r="Q674" s="446"/>
      <c r="R674" s="446"/>
      <c r="S674" s="446"/>
      <c r="T674" s="446"/>
      <c r="U674" s="446"/>
      <c r="V674" s="446"/>
      <c r="W674" s="446"/>
      <c r="X674" s="446"/>
      <c r="Y674" s="446"/>
      <c r="Z674" s="446"/>
    </row>
    <row r="675" spans="2:26" ht="14.25" customHeight="1">
      <c r="B675" s="155"/>
      <c r="D675" s="177"/>
      <c r="I675" s="446"/>
      <c r="J675" s="446"/>
      <c r="K675" s="446"/>
      <c r="L675" s="446"/>
      <c r="M675" s="446"/>
      <c r="N675" s="446"/>
      <c r="O675" s="446"/>
      <c r="P675" s="446"/>
      <c r="Q675" s="446"/>
      <c r="R675" s="446"/>
      <c r="S675" s="446"/>
      <c r="T675" s="446"/>
      <c r="U675" s="446"/>
      <c r="V675" s="446"/>
      <c r="W675" s="446"/>
      <c r="X675" s="446"/>
      <c r="Y675" s="446"/>
      <c r="Z675" s="446"/>
    </row>
    <row r="676" spans="2:26" ht="14.25" customHeight="1">
      <c r="B676" s="155"/>
      <c r="D676" s="177"/>
      <c r="I676" s="446"/>
      <c r="J676" s="446"/>
      <c r="K676" s="446"/>
      <c r="L676" s="446"/>
      <c r="M676" s="446"/>
      <c r="N676" s="446"/>
      <c r="O676" s="446"/>
      <c r="P676" s="446"/>
      <c r="Q676" s="446"/>
      <c r="R676" s="446"/>
      <c r="S676" s="446"/>
      <c r="T676" s="446"/>
      <c r="U676" s="446"/>
      <c r="V676" s="446"/>
      <c r="W676" s="446"/>
      <c r="X676" s="446"/>
      <c r="Y676" s="446"/>
      <c r="Z676" s="446"/>
    </row>
    <row r="677" spans="2:26" ht="14.25" customHeight="1">
      <c r="B677" s="155"/>
      <c r="D677" s="177"/>
      <c r="I677" s="446"/>
      <c r="J677" s="446"/>
      <c r="K677" s="446"/>
      <c r="L677" s="446"/>
      <c r="M677" s="446"/>
      <c r="N677" s="446"/>
      <c r="O677" s="446"/>
      <c r="P677" s="446"/>
      <c r="Q677" s="446"/>
      <c r="R677" s="446"/>
      <c r="S677" s="446"/>
      <c r="T677" s="446"/>
      <c r="U677" s="446"/>
      <c r="V677" s="446"/>
      <c r="W677" s="446"/>
      <c r="X677" s="446"/>
      <c r="Y677" s="446"/>
      <c r="Z677" s="446"/>
    </row>
    <row r="678" spans="2:26" ht="14.25" customHeight="1">
      <c r="B678" s="155"/>
      <c r="D678" s="177"/>
      <c r="I678" s="446"/>
      <c r="J678" s="446"/>
      <c r="K678" s="446"/>
      <c r="L678" s="446"/>
      <c r="M678" s="446"/>
      <c r="N678" s="446"/>
      <c r="O678" s="446"/>
      <c r="P678" s="446"/>
      <c r="Q678" s="446"/>
      <c r="R678" s="446"/>
      <c r="S678" s="446"/>
      <c r="T678" s="446"/>
      <c r="U678" s="446"/>
      <c r="V678" s="446"/>
      <c r="W678" s="446"/>
      <c r="X678" s="446"/>
      <c r="Y678" s="446"/>
      <c r="Z678" s="446"/>
    </row>
    <row r="679" spans="2:26" ht="14.25" customHeight="1">
      <c r="B679" s="155"/>
      <c r="D679" s="177"/>
      <c r="I679" s="446"/>
      <c r="J679" s="446"/>
      <c r="K679" s="446"/>
      <c r="L679" s="446"/>
      <c r="M679" s="446"/>
      <c r="N679" s="446"/>
      <c r="O679" s="446"/>
      <c r="P679" s="446"/>
      <c r="Q679" s="446"/>
      <c r="R679" s="446"/>
      <c r="S679" s="446"/>
      <c r="T679" s="446"/>
      <c r="U679" s="446"/>
      <c r="V679" s="446"/>
      <c r="W679" s="446"/>
      <c r="X679" s="446"/>
      <c r="Y679" s="446"/>
      <c r="Z679" s="446"/>
    </row>
    <row r="680" spans="2:26" ht="14.25" customHeight="1">
      <c r="B680" s="155"/>
      <c r="D680" s="177"/>
      <c r="I680" s="446"/>
      <c r="J680" s="446"/>
      <c r="K680" s="446"/>
      <c r="L680" s="446"/>
      <c r="M680" s="446"/>
      <c r="N680" s="446"/>
      <c r="O680" s="446"/>
      <c r="P680" s="446"/>
      <c r="Q680" s="446"/>
      <c r="R680" s="446"/>
      <c r="S680" s="446"/>
      <c r="T680" s="446"/>
      <c r="U680" s="446"/>
      <c r="V680" s="446"/>
      <c r="W680" s="446"/>
      <c r="X680" s="446"/>
      <c r="Y680" s="446"/>
      <c r="Z680" s="446"/>
    </row>
    <row r="681" spans="2:26" ht="14.25" customHeight="1">
      <c r="B681" s="155"/>
      <c r="D681" s="177"/>
      <c r="I681" s="446"/>
      <c r="J681" s="446"/>
      <c r="K681" s="446"/>
      <c r="L681" s="446"/>
      <c r="M681" s="446"/>
      <c r="N681" s="446"/>
      <c r="O681" s="446"/>
      <c r="P681" s="446"/>
      <c r="Q681" s="446"/>
      <c r="R681" s="446"/>
      <c r="S681" s="446"/>
      <c r="T681" s="446"/>
      <c r="U681" s="446"/>
      <c r="V681" s="446"/>
      <c r="W681" s="446"/>
      <c r="X681" s="446"/>
      <c r="Y681" s="446"/>
      <c r="Z681" s="446"/>
    </row>
    <row r="682" spans="2:26" ht="14.25" customHeight="1">
      <c r="B682" s="155"/>
      <c r="D682" s="177"/>
      <c r="I682" s="446"/>
      <c r="J682" s="446"/>
      <c r="K682" s="446"/>
      <c r="L682" s="446"/>
      <c r="M682" s="446"/>
      <c r="N682" s="446"/>
      <c r="O682" s="446"/>
      <c r="P682" s="446"/>
      <c r="Q682" s="446"/>
      <c r="R682" s="446"/>
      <c r="S682" s="446"/>
      <c r="T682" s="446"/>
      <c r="U682" s="446"/>
      <c r="V682" s="446"/>
      <c r="W682" s="446"/>
      <c r="X682" s="446"/>
      <c r="Y682" s="446"/>
      <c r="Z682" s="446"/>
    </row>
    <row r="683" spans="2:26" ht="14.25" customHeight="1">
      <c r="B683" s="155"/>
      <c r="D683" s="177"/>
      <c r="I683" s="446"/>
      <c r="J683" s="446"/>
      <c r="K683" s="446"/>
      <c r="L683" s="446"/>
      <c r="M683" s="446"/>
      <c r="N683" s="446"/>
      <c r="O683" s="446"/>
      <c r="P683" s="446"/>
      <c r="Q683" s="446"/>
      <c r="R683" s="446"/>
      <c r="S683" s="446"/>
      <c r="T683" s="446"/>
      <c r="U683" s="446"/>
      <c r="V683" s="446"/>
      <c r="W683" s="446"/>
      <c r="X683" s="446"/>
      <c r="Y683" s="446"/>
      <c r="Z683" s="446"/>
    </row>
    <row r="684" spans="2:26" ht="14.25" customHeight="1">
      <c r="B684" s="155"/>
      <c r="D684" s="177"/>
      <c r="I684" s="446"/>
      <c r="J684" s="446"/>
      <c r="K684" s="446"/>
      <c r="L684" s="446"/>
      <c r="M684" s="446"/>
      <c r="N684" s="446"/>
      <c r="O684" s="446"/>
      <c r="P684" s="446"/>
      <c r="Q684" s="446"/>
      <c r="R684" s="446"/>
      <c r="S684" s="446"/>
      <c r="T684" s="446"/>
      <c r="U684" s="446"/>
      <c r="V684" s="446"/>
      <c r="W684" s="446"/>
      <c r="X684" s="446"/>
      <c r="Y684" s="446"/>
      <c r="Z684" s="446"/>
    </row>
    <row r="685" spans="2:26" ht="14.25" customHeight="1">
      <c r="B685" s="155"/>
      <c r="D685" s="177"/>
      <c r="I685" s="446"/>
      <c r="J685" s="446"/>
      <c r="K685" s="446"/>
      <c r="L685" s="446"/>
      <c r="M685" s="446"/>
      <c r="N685" s="446"/>
      <c r="O685" s="446"/>
      <c r="P685" s="446"/>
      <c r="Q685" s="446"/>
      <c r="R685" s="446"/>
      <c r="S685" s="446"/>
      <c r="T685" s="446"/>
      <c r="U685" s="446"/>
      <c r="V685" s="446"/>
      <c r="W685" s="446"/>
      <c r="X685" s="446"/>
      <c r="Y685" s="446"/>
      <c r="Z685" s="446"/>
    </row>
    <row r="686" spans="2:26" ht="14.25" customHeight="1">
      <c r="B686" s="155"/>
      <c r="D686" s="177"/>
      <c r="I686" s="446"/>
      <c r="J686" s="446"/>
      <c r="K686" s="446"/>
      <c r="L686" s="446"/>
      <c r="M686" s="446"/>
      <c r="N686" s="446"/>
      <c r="O686" s="446"/>
      <c r="P686" s="446"/>
      <c r="Q686" s="446"/>
      <c r="R686" s="446"/>
      <c r="S686" s="446"/>
      <c r="T686" s="446"/>
      <c r="U686" s="446"/>
      <c r="V686" s="446"/>
      <c r="W686" s="446"/>
      <c r="X686" s="446"/>
      <c r="Y686" s="446"/>
      <c r="Z686" s="446"/>
    </row>
    <row r="687" spans="2:26" ht="14.25" customHeight="1">
      <c r="B687" s="155"/>
      <c r="D687" s="177"/>
      <c r="I687" s="446"/>
      <c r="J687" s="446"/>
      <c r="K687" s="446"/>
      <c r="L687" s="446"/>
      <c r="M687" s="446"/>
      <c r="N687" s="446"/>
      <c r="O687" s="446"/>
      <c r="P687" s="446"/>
      <c r="Q687" s="446"/>
      <c r="R687" s="446"/>
      <c r="S687" s="446"/>
      <c r="T687" s="446"/>
      <c r="U687" s="446"/>
      <c r="V687" s="446"/>
      <c r="W687" s="446"/>
      <c r="X687" s="446"/>
      <c r="Y687" s="446"/>
      <c r="Z687" s="446"/>
    </row>
    <row r="688" spans="2:26" ht="14.25" customHeight="1">
      <c r="B688" s="155"/>
      <c r="D688" s="177"/>
      <c r="I688" s="446"/>
      <c r="J688" s="446"/>
      <c r="K688" s="446"/>
      <c r="L688" s="446"/>
      <c r="M688" s="446"/>
      <c r="N688" s="446"/>
      <c r="O688" s="446"/>
      <c r="P688" s="446"/>
      <c r="Q688" s="446"/>
      <c r="R688" s="446"/>
      <c r="S688" s="446"/>
      <c r="T688" s="446"/>
      <c r="U688" s="446"/>
      <c r="V688" s="446"/>
      <c r="W688" s="446"/>
      <c r="X688" s="446"/>
      <c r="Y688" s="446"/>
      <c r="Z688" s="446"/>
    </row>
    <row r="689" spans="2:26" ht="14.25" customHeight="1">
      <c r="B689" s="155"/>
      <c r="D689" s="177"/>
      <c r="I689" s="446"/>
      <c r="J689" s="446"/>
      <c r="K689" s="446"/>
      <c r="L689" s="446"/>
      <c r="M689" s="446"/>
      <c r="N689" s="446"/>
      <c r="O689" s="446"/>
      <c r="P689" s="446"/>
      <c r="Q689" s="446"/>
      <c r="R689" s="446"/>
      <c r="S689" s="446"/>
      <c r="T689" s="446"/>
      <c r="U689" s="446"/>
      <c r="V689" s="446"/>
      <c r="W689" s="446"/>
      <c r="X689" s="446"/>
      <c r="Y689" s="446"/>
      <c r="Z689" s="446"/>
    </row>
    <row r="690" spans="2:26" ht="14.25" customHeight="1">
      <c r="B690" s="155"/>
      <c r="D690" s="177"/>
      <c r="I690" s="446"/>
      <c r="J690" s="446"/>
      <c r="K690" s="446"/>
      <c r="L690" s="446"/>
      <c r="M690" s="446"/>
      <c r="N690" s="446"/>
      <c r="O690" s="446"/>
      <c r="P690" s="446"/>
      <c r="Q690" s="446"/>
      <c r="R690" s="446"/>
      <c r="S690" s="446"/>
      <c r="T690" s="446"/>
      <c r="U690" s="446"/>
      <c r="V690" s="446"/>
      <c r="W690" s="446"/>
      <c r="X690" s="446"/>
      <c r="Y690" s="446"/>
      <c r="Z690" s="446"/>
    </row>
    <row r="691" spans="2:26" ht="14.25" customHeight="1">
      <c r="B691" s="155"/>
      <c r="D691" s="177"/>
      <c r="I691" s="446"/>
      <c r="J691" s="446"/>
      <c r="K691" s="446"/>
      <c r="L691" s="446"/>
      <c r="M691" s="446"/>
      <c r="N691" s="446"/>
      <c r="O691" s="446"/>
      <c r="P691" s="446"/>
      <c r="Q691" s="446"/>
      <c r="R691" s="446"/>
      <c r="S691" s="446"/>
      <c r="T691" s="446"/>
      <c r="U691" s="446"/>
      <c r="V691" s="446"/>
      <c r="W691" s="446"/>
      <c r="X691" s="446"/>
      <c r="Y691" s="446"/>
      <c r="Z691" s="446"/>
    </row>
    <row r="692" spans="2:26" ht="14.25" customHeight="1">
      <c r="B692" s="155"/>
      <c r="D692" s="177"/>
      <c r="I692" s="446"/>
      <c r="J692" s="446"/>
      <c r="K692" s="446"/>
      <c r="L692" s="446"/>
      <c r="M692" s="446"/>
      <c r="N692" s="446"/>
      <c r="O692" s="446"/>
      <c r="P692" s="446"/>
      <c r="Q692" s="446"/>
      <c r="R692" s="446"/>
      <c r="S692" s="446"/>
      <c r="T692" s="446"/>
      <c r="U692" s="446"/>
      <c r="V692" s="446"/>
      <c r="W692" s="446"/>
      <c r="X692" s="446"/>
      <c r="Y692" s="446"/>
      <c r="Z692" s="446"/>
    </row>
    <row r="693" spans="2:26" ht="14.25" customHeight="1">
      <c r="B693" s="155"/>
      <c r="D693" s="177"/>
      <c r="I693" s="446"/>
      <c r="J693" s="446"/>
      <c r="K693" s="446"/>
      <c r="L693" s="446"/>
      <c r="M693" s="446"/>
      <c r="N693" s="446"/>
      <c r="O693" s="446"/>
      <c r="P693" s="446"/>
      <c r="Q693" s="446"/>
      <c r="R693" s="446"/>
      <c r="S693" s="446"/>
      <c r="T693" s="446"/>
      <c r="U693" s="446"/>
      <c r="V693" s="446"/>
      <c r="W693" s="446"/>
      <c r="X693" s="446"/>
      <c r="Y693" s="446"/>
      <c r="Z693" s="446"/>
    </row>
    <row r="694" spans="2:26" ht="14.25" customHeight="1">
      <c r="B694" s="155"/>
      <c r="D694" s="177"/>
      <c r="I694" s="446"/>
      <c r="J694" s="446"/>
      <c r="K694" s="446"/>
      <c r="L694" s="446"/>
      <c r="M694" s="446"/>
      <c r="N694" s="446"/>
      <c r="O694" s="446"/>
      <c r="P694" s="446"/>
      <c r="Q694" s="446"/>
      <c r="R694" s="446"/>
      <c r="S694" s="446"/>
      <c r="T694" s="446"/>
      <c r="U694" s="446"/>
      <c r="V694" s="446"/>
      <c r="W694" s="446"/>
      <c r="X694" s="446"/>
      <c r="Y694" s="446"/>
      <c r="Z694" s="446"/>
    </row>
    <row r="695" spans="2:26" ht="14.25" customHeight="1">
      <c r="B695" s="155"/>
      <c r="D695" s="177"/>
      <c r="I695" s="446"/>
      <c r="J695" s="446"/>
      <c r="K695" s="446"/>
      <c r="L695" s="446"/>
      <c r="M695" s="446"/>
      <c r="N695" s="446"/>
      <c r="O695" s="446"/>
      <c r="P695" s="446"/>
      <c r="Q695" s="446"/>
      <c r="R695" s="446"/>
      <c r="S695" s="446"/>
      <c r="T695" s="446"/>
      <c r="U695" s="446"/>
      <c r="V695" s="446"/>
      <c r="W695" s="446"/>
      <c r="X695" s="446"/>
      <c r="Y695" s="446"/>
      <c r="Z695" s="446"/>
    </row>
    <row r="696" spans="2:26" ht="14.25" customHeight="1">
      <c r="B696" s="155"/>
      <c r="D696" s="177"/>
      <c r="I696" s="446"/>
      <c r="J696" s="446"/>
      <c r="K696" s="446"/>
      <c r="L696" s="446"/>
      <c r="M696" s="446"/>
      <c r="N696" s="446"/>
      <c r="O696" s="446"/>
      <c r="P696" s="446"/>
      <c r="Q696" s="446"/>
      <c r="R696" s="446"/>
      <c r="S696" s="446"/>
      <c r="T696" s="446"/>
      <c r="U696" s="446"/>
      <c r="V696" s="446"/>
      <c r="W696" s="446"/>
      <c r="X696" s="446"/>
      <c r="Y696" s="446"/>
      <c r="Z696" s="446"/>
    </row>
    <row r="697" spans="2:26" ht="14.25" customHeight="1">
      <c r="B697" s="155"/>
      <c r="D697" s="177"/>
      <c r="I697" s="446"/>
      <c r="J697" s="446"/>
      <c r="K697" s="446"/>
      <c r="L697" s="446"/>
      <c r="M697" s="446"/>
      <c r="N697" s="446"/>
      <c r="O697" s="446"/>
      <c r="P697" s="446"/>
      <c r="Q697" s="446"/>
      <c r="R697" s="446"/>
      <c r="S697" s="446"/>
      <c r="T697" s="446"/>
      <c r="U697" s="446"/>
      <c r="V697" s="446"/>
      <c r="W697" s="446"/>
      <c r="X697" s="446"/>
      <c r="Y697" s="446"/>
      <c r="Z697" s="446"/>
    </row>
    <row r="698" spans="2:26" ht="14.25" customHeight="1">
      <c r="B698" s="155"/>
      <c r="D698" s="177"/>
      <c r="I698" s="446"/>
      <c r="J698" s="446"/>
      <c r="K698" s="446"/>
      <c r="L698" s="446"/>
      <c r="M698" s="446"/>
      <c r="N698" s="446"/>
      <c r="O698" s="446"/>
      <c r="P698" s="446"/>
      <c r="Q698" s="446"/>
      <c r="R698" s="446"/>
      <c r="S698" s="446"/>
      <c r="T698" s="446"/>
      <c r="U698" s="446"/>
      <c r="V698" s="446"/>
      <c r="W698" s="446"/>
      <c r="X698" s="446"/>
      <c r="Y698" s="446"/>
      <c r="Z698" s="446"/>
    </row>
    <row r="699" spans="2:26" ht="14.25" customHeight="1">
      <c r="B699" s="155"/>
      <c r="D699" s="177"/>
      <c r="I699" s="446"/>
      <c r="J699" s="446"/>
      <c r="K699" s="446"/>
      <c r="L699" s="446"/>
      <c r="M699" s="446"/>
      <c r="N699" s="446"/>
      <c r="O699" s="446"/>
      <c r="P699" s="446"/>
      <c r="Q699" s="446"/>
      <c r="R699" s="446"/>
      <c r="S699" s="446"/>
      <c r="T699" s="446"/>
      <c r="U699" s="446"/>
      <c r="V699" s="446"/>
      <c r="W699" s="446"/>
      <c r="X699" s="446"/>
      <c r="Y699" s="446"/>
      <c r="Z699" s="446"/>
    </row>
    <row r="700" spans="2:26" ht="14.25" customHeight="1">
      <c r="B700" s="155"/>
      <c r="D700" s="177"/>
      <c r="I700" s="446"/>
      <c r="J700" s="446"/>
      <c r="K700" s="446"/>
      <c r="L700" s="446"/>
      <c r="M700" s="446"/>
      <c r="N700" s="446"/>
      <c r="O700" s="446"/>
      <c r="P700" s="446"/>
      <c r="Q700" s="446"/>
      <c r="R700" s="446"/>
      <c r="S700" s="446"/>
      <c r="T700" s="446"/>
      <c r="U700" s="446"/>
      <c r="V700" s="446"/>
      <c r="W700" s="446"/>
      <c r="X700" s="446"/>
      <c r="Y700" s="446"/>
      <c r="Z700" s="446"/>
    </row>
    <row r="701" spans="2:26" ht="14.25" customHeight="1">
      <c r="B701" s="155"/>
      <c r="D701" s="177"/>
      <c r="I701" s="446"/>
      <c r="J701" s="446"/>
      <c r="K701" s="446"/>
      <c r="L701" s="446"/>
      <c r="M701" s="446"/>
      <c r="N701" s="446"/>
      <c r="O701" s="446"/>
      <c r="P701" s="446"/>
      <c r="Q701" s="446"/>
      <c r="R701" s="446"/>
      <c r="S701" s="446"/>
      <c r="T701" s="446"/>
      <c r="U701" s="446"/>
      <c r="V701" s="446"/>
      <c r="W701" s="446"/>
      <c r="X701" s="446"/>
      <c r="Y701" s="446"/>
      <c r="Z701" s="446"/>
    </row>
    <row r="702" spans="2:26" ht="14.25" customHeight="1">
      <c r="B702" s="155"/>
      <c r="D702" s="177"/>
      <c r="I702" s="446"/>
      <c r="J702" s="446"/>
      <c r="K702" s="446"/>
      <c r="L702" s="446"/>
      <c r="M702" s="446"/>
      <c r="N702" s="446"/>
      <c r="O702" s="446"/>
      <c r="P702" s="446"/>
      <c r="Q702" s="446"/>
      <c r="R702" s="446"/>
      <c r="S702" s="446"/>
      <c r="T702" s="446"/>
      <c r="U702" s="446"/>
      <c r="V702" s="446"/>
      <c r="W702" s="446"/>
      <c r="X702" s="446"/>
      <c r="Y702" s="446"/>
      <c r="Z702" s="446"/>
    </row>
    <row r="703" spans="2:26" ht="14.25" customHeight="1">
      <c r="B703" s="155"/>
      <c r="D703" s="177"/>
      <c r="I703" s="446"/>
      <c r="J703" s="446"/>
      <c r="K703" s="446"/>
      <c r="L703" s="446"/>
      <c r="M703" s="446"/>
      <c r="N703" s="446"/>
      <c r="O703" s="446"/>
      <c r="P703" s="446"/>
      <c r="Q703" s="446"/>
      <c r="R703" s="446"/>
      <c r="S703" s="446"/>
      <c r="T703" s="446"/>
      <c r="U703" s="446"/>
      <c r="V703" s="446"/>
      <c r="W703" s="446"/>
      <c r="X703" s="446"/>
      <c r="Y703" s="446"/>
      <c r="Z703" s="446"/>
    </row>
    <row r="704" spans="2:26" ht="14.25" customHeight="1">
      <c r="B704" s="155"/>
      <c r="D704" s="177"/>
      <c r="I704" s="446"/>
      <c r="J704" s="446"/>
      <c r="K704" s="446"/>
      <c r="L704" s="446"/>
      <c r="M704" s="446"/>
      <c r="N704" s="446"/>
      <c r="O704" s="446"/>
      <c r="P704" s="446"/>
      <c r="Q704" s="446"/>
      <c r="R704" s="446"/>
      <c r="S704" s="446"/>
      <c r="T704" s="446"/>
      <c r="U704" s="446"/>
      <c r="V704" s="446"/>
      <c r="W704" s="446"/>
      <c r="X704" s="446"/>
      <c r="Y704" s="446"/>
      <c r="Z704" s="446"/>
    </row>
    <row r="705" spans="2:26" ht="14.25" customHeight="1">
      <c r="B705" s="155"/>
      <c r="D705" s="177"/>
      <c r="I705" s="446"/>
      <c r="J705" s="446"/>
      <c r="K705" s="446"/>
      <c r="L705" s="446"/>
      <c r="M705" s="446"/>
      <c r="N705" s="446"/>
      <c r="O705" s="446"/>
      <c r="P705" s="446"/>
      <c r="Q705" s="446"/>
      <c r="R705" s="446"/>
      <c r="S705" s="446"/>
      <c r="T705" s="446"/>
      <c r="U705" s="446"/>
      <c r="V705" s="446"/>
      <c r="W705" s="446"/>
      <c r="X705" s="446"/>
      <c r="Y705" s="446"/>
      <c r="Z705" s="446"/>
    </row>
    <row r="706" spans="2:26" ht="14.25" customHeight="1">
      <c r="B706" s="155"/>
      <c r="D706" s="177"/>
      <c r="I706" s="446"/>
      <c r="J706" s="446"/>
      <c r="K706" s="446"/>
      <c r="L706" s="446"/>
      <c r="M706" s="446"/>
      <c r="N706" s="446"/>
      <c r="O706" s="446"/>
      <c r="P706" s="446"/>
      <c r="Q706" s="446"/>
      <c r="R706" s="446"/>
      <c r="S706" s="446"/>
      <c r="T706" s="446"/>
      <c r="U706" s="446"/>
      <c r="V706" s="446"/>
      <c r="W706" s="446"/>
      <c r="X706" s="446"/>
      <c r="Y706" s="446"/>
      <c r="Z706" s="446"/>
    </row>
    <row r="707" spans="2:26" ht="14.25" customHeight="1">
      <c r="B707" s="155"/>
      <c r="D707" s="177"/>
      <c r="I707" s="446"/>
      <c r="J707" s="446"/>
      <c r="K707" s="446"/>
      <c r="L707" s="446"/>
      <c r="M707" s="446"/>
      <c r="N707" s="446"/>
      <c r="O707" s="446"/>
      <c r="P707" s="446"/>
      <c r="Q707" s="446"/>
      <c r="R707" s="446"/>
      <c r="S707" s="446"/>
      <c r="T707" s="446"/>
      <c r="U707" s="446"/>
      <c r="V707" s="446"/>
      <c r="W707" s="446"/>
      <c r="X707" s="446"/>
      <c r="Y707" s="446"/>
      <c r="Z707" s="446"/>
    </row>
    <row r="708" spans="2:26" ht="14.25" customHeight="1">
      <c r="B708" s="155"/>
      <c r="D708" s="177"/>
      <c r="I708" s="446"/>
      <c r="J708" s="446"/>
      <c r="K708" s="446"/>
      <c r="L708" s="446"/>
      <c r="M708" s="446"/>
      <c r="N708" s="446"/>
      <c r="O708" s="446"/>
      <c r="P708" s="446"/>
      <c r="Q708" s="446"/>
      <c r="R708" s="446"/>
      <c r="S708" s="446"/>
      <c r="T708" s="446"/>
      <c r="U708" s="446"/>
      <c r="V708" s="446"/>
      <c r="W708" s="446"/>
      <c r="X708" s="446"/>
      <c r="Y708" s="446"/>
      <c r="Z708" s="446"/>
    </row>
    <row r="709" spans="2:26" ht="14.25" customHeight="1">
      <c r="B709" s="155"/>
      <c r="D709" s="177"/>
      <c r="I709" s="446"/>
      <c r="J709" s="446"/>
      <c r="K709" s="446"/>
      <c r="L709" s="446"/>
      <c r="M709" s="446"/>
      <c r="N709" s="446"/>
      <c r="O709" s="446"/>
      <c r="P709" s="446"/>
      <c r="Q709" s="446"/>
      <c r="R709" s="446"/>
      <c r="S709" s="446"/>
      <c r="T709" s="446"/>
      <c r="U709" s="446"/>
      <c r="V709" s="446"/>
      <c r="W709" s="446"/>
      <c r="X709" s="446"/>
      <c r="Y709" s="446"/>
      <c r="Z709" s="446"/>
    </row>
    <row r="710" spans="2:26" ht="14.25" customHeight="1">
      <c r="B710" s="155"/>
      <c r="D710" s="177"/>
      <c r="I710" s="446"/>
      <c r="J710" s="446"/>
      <c r="K710" s="446"/>
      <c r="L710" s="446"/>
      <c r="M710" s="446"/>
      <c r="N710" s="446"/>
      <c r="O710" s="446"/>
      <c r="P710" s="446"/>
      <c r="Q710" s="446"/>
      <c r="R710" s="446"/>
      <c r="S710" s="446"/>
      <c r="T710" s="446"/>
      <c r="U710" s="446"/>
      <c r="V710" s="446"/>
      <c r="W710" s="446"/>
      <c r="X710" s="446"/>
      <c r="Y710" s="446"/>
      <c r="Z710" s="446"/>
    </row>
    <row r="711" spans="2:26" ht="14.25" customHeight="1">
      <c r="B711" s="155"/>
      <c r="D711" s="177"/>
      <c r="I711" s="446"/>
      <c r="J711" s="446"/>
      <c r="K711" s="446"/>
      <c r="L711" s="446"/>
      <c r="M711" s="446"/>
      <c r="N711" s="446"/>
      <c r="O711" s="446"/>
      <c r="P711" s="446"/>
      <c r="Q711" s="446"/>
      <c r="R711" s="446"/>
      <c r="S711" s="446"/>
      <c r="T711" s="446"/>
      <c r="U711" s="446"/>
      <c r="V711" s="446"/>
      <c r="W711" s="446"/>
      <c r="X711" s="446"/>
      <c r="Y711" s="446"/>
      <c r="Z711" s="446"/>
    </row>
    <row r="712" spans="2:26" ht="14.25" customHeight="1">
      <c r="B712" s="155"/>
      <c r="D712" s="177"/>
      <c r="I712" s="446"/>
      <c r="J712" s="446"/>
      <c r="K712" s="446"/>
      <c r="L712" s="446"/>
      <c r="M712" s="446"/>
      <c r="N712" s="446"/>
      <c r="O712" s="446"/>
      <c r="P712" s="446"/>
      <c r="Q712" s="446"/>
      <c r="R712" s="446"/>
      <c r="S712" s="446"/>
      <c r="T712" s="446"/>
      <c r="U712" s="446"/>
      <c r="V712" s="446"/>
      <c r="W712" s="446"/>
      <c r="X712" s="446"/>
      <c r="Y712" s="446"/>
      <c r="Z712" s="446"/>
    </row>
    <row r="713" spans="2:26" ht="14.25" customHeight="1">
      <c r="B713" s="155"/>
      <c r="D713" s="177"/>
      <c r="I713" s="446"/>
      <c r="J713" s="446"/>
      <c r="K713" s="446"/>
      <c r="L713" s="446"/>
      <c r="M713" s="446"/>
      <c r="N713" s="446"/>
      <c r="O713" s="446"/>
      <c r="P713" s="446"/>
      <c r="Q713" s="446"/>
      <c r="R713" s="446"/>
      <c r="S713" s="446"/>
      <c r="T713" s="446"/>
      <c r="U713" s="446"/>
      <c r="V713" s="446"/>
      <c r="W713" s="446"/>
      <c r="X713" s="446"/>
      <c r="Y713" s="446"/>
      <c r="Z713" s="446"/>
    </row>
    <row r="714" spans="2:26" ht="14.25" customHeight="1">
      <c r="B714" s="155"/>
      <c r="D714" s="177"/>
      <c r="I714" s="446"/>
      <c r="J714" s="446"/>
      <c r="K714" s="446"/>
      <c r="L714" s="446"/>
      <c r="M714" s="446"/>
      <c r="N714" s="446"/>
      <c r="O714" s="446"/>
      <c r="P714" s="446"/>
      <c r="Q714" s="446"/>
      <c r="R714" s="446"/>
      <c r="S714" s="446"/>
      <c r="T714" s="446"/>
      <c r="U714" s="446"/>
      <c r="V714" s="446"/>
      <c r="W714" s="446"/>
      <c r="X714" s="446"/>
      <c r="Y714" s="446"/>
      <c r="Z714" s="446"/>
    </row>
    <row r="715" spans="2:26" ht="14.25" customHeight="1">
      <c r="B715" s="155"/>
      <c r="D715" s="177"/>
      <c r="I715" s="446"/>
      <c r="J715" s="446"/>
      <c r="K715" s="446"/>
      <c r="L715" s="446"/>
      <c r="M715" s="446"/>
      <c r="N715" s="446"/>
      <c r="O715" s="446"/>
      <c r="P715" s="446"/>
      <c r="Q715" s="446"/>
      <c r="R715" s="446"/>
      <c r="S715" s="446"/>
      <c r="T715" s="446"/>
      <c r="U715" s="446"/>
      <c r="V715" s="446"/>
      <c r="W715" s="446"/>
      <c r="X715" s="446"/>
      <c r="Y715" s="446"/>
      <c r="Z715" s="446"/>
    </row>
    <row r="716" spans="2:26" ht="14.25" customHeight="1">
      <c r="B716" s="155"/>
      <c r="D716" s="177"/>
      <c r="I716" s="446"/>
      <c r="J716" s="446"/>
      <c r="K716" s="446"/>
      <c r="L716" s="446"/>
      <c r="M716" s="446"/>
      <c r="N716" s="446"/>
      <c r="O716" s="446"/>
      <c r="P716" s="446"/>
      <c r="Q716" s="446"/>
      <c r="R716" s="446"/>
      <c r="S716" s="446"/>
      <c r="T716" s="446"/>
      <c r="U716" s="446"/>
      <c r="V716" s="446"/>
      <c r="W716" s="446"/>
      <c r="X716" s="446"/>
      <c r="Y716" s="446"/>
      <c r="Z716" s="446"/>
    </row>
    <row r="717" spans="2:26" ht="14.25" customHeight="1">
      <c r="B717" s="155"/>
      <c r="D717" s="177"/>
      <c r="I717" s="446"/>
      <c r="J717" s="446"/>
      <c r="K717" s="446"/>
      <c r="L717" s="446"/>
      <c r="M717" s="446"/>
      <c r="N717" s="446"/>
      <c r="O717" s="446"/>
      <c r="P717" s="446"/>
      <c r="Q717" s="446"/>
      <c r="R717" s="446"/>
      <c r="S717" s="446"/>
      <c r="T717" s="446"/>
      <c r="U717" s="446"/>
      <c r="V717" s="446"/>
      <c r="W717" s="446"/>
      <c r="X717" s="446"/>
      <c r="Y717" s="446"/>
      <c r="Z717" s="446"/>
    </row>
    <row r="718" spans="2:26" ht="14.25" customHeight="1">
      <c r="B718" s="155"/>
      <c r="D718" s="177"/>
      <c r="I718" s="446"/>
      <c r="J718" s="446"/>
      <c r="K718" s="446"/>
      <c r="L718" s="446"/>
      <c r="M718" s="446"/>
      <c r="N718" s="446"/>
      <c r="O718" s="446"/>
      <c r="P718" s="446"/>
      <c r="Q718" s="446"/>
      <c r="R718" s="446"/>
      <c r="S718" s="446"/>
      <c r="T718" s="446"/>
      <c r="U718" s="446"/>
      <c r="V718" s="446"/>
      <c r="W718" s="446"/>
      <c r="X718" s="446"/>
      <c r="Y718" s="446"/>
      <c r="Z718" s="446"/>
    </row>
    <row r="719" spans="2:26" ht="14.25" customHeight="1">
      <c r="B719" s="155"/>
      <c r="D719" s="177"/>
      <c r="I719" s="446"/>
      <c r="J719" s="446"/>
      <c r="K719" s="446"/>
      <c r="L719" s="446"/>
      <c r="M719" s="446"/>
      <c r="N719" s="446"/>
      <c r="O719" s="446"/>
      <c r="P719" s="446"/>
      <c r="Q719" s="446"/>
      <c r="R719" s="446"/>
      <c r="S719" s="446"/>
      <c r="T719" s="446"/>
      <c r="U719" s="446"/>
      <c r="V719" s="446"/>
      <c r="W719" s="446"/>
      <c r="X719" s="446"/>
      <c r="Y719" s="446"/>
      <c r="Z719" s="446"/>
    </row>
    <row r="720" spans="2:26" ht="14.25" customHeight="1">
      <c r="B720" s="155"/>
      <c r="D720" s="177"/>
      <c r="I720" s="446"/>
      <c r="J720" s="446"/>
      <c r="K720" s="446"/>
      <c r="L720" s="446"/>
      <c r="M720" s="446"/>
      <c r="N720" s="446"/>
      <c r="O720" s="446"/>
      <c r="P720" s="446"/>
      <c r="Q720" s="446"/>
      <c r="R720" s="446"/>
      <c r="S720" s="446"/>
      <c r="T720" s="446"/>
      <c r="U720" s="446"/>
      <c r="V720" s="446"/>
      <c r="W720" s="446"/>
      <c r="X720" s="446"/>
      <c r="Y720" s="446"/>
      <c r="Z720" s="446"/>
    </row>
    <row r="721" spans="2:26" ht="14.25" customHeight="1">
      <c r="B721" s="155"/>
      <c r="D721" s="177"/>
      <c r="I721" s="446"/>
      <c r="J721" s="446"/>
      <c r="K721" s="446"/>
      <c r="L721" s="446"/>
      <c r="M721" s="446"/>
      <c r="N721" s="446"/>
      <c r="O721" s="446"/>
      <c r="P721" s="446"/>
      <c r="Q721" s="446"/>
      <c r="R721" s="446"/>
      <c r="S721" s="446"/>
      <c r="T721" s="446"/>
      <c r="U721" s="446"/>
      <c r="V721" s="446"/>
      <c r="W721" s="446"/>
      <c r="X721" s="446"/>
      <c r="Y721" s="446"/>
      <c r="Z721" s="446"/>
    </row>
    <row r="722" spans="2:26" ht="14.25" customHeight="1">
      <c r="B722" s="155"/>
      <c r="D722" s="177"/>
      <c r="I722" s="446"/>
      <c r="J722" s="446"/>
      <c r="K722" s="446"/>
      <c r="L722" s="446"/>
      <c r="M722" s="446"/>
      <c r="N722" s="446"/>
      <c r="O722" s="446"/>
      <c r="P722" s="446"/>
      <c r="Q722" s="446"/>
      <c r="R722" s="446"/>
      <c r="S722" s="446"/>
      <c r="T722" s="446"/>
      <c r="U722" s="446"/>
      <c r="V722" s="446"/>
      <c r="W722" s="446"/>
      <c r="X722" s="446"/>
      <c r="Y722" s="446"/>
      <c r="Z722" s="446"/>
    </row>
    <row r="723" spans="2:26" ht="14.25" customHeight="1">
      <c r="B723" s="155"/>
      <c r="D723" s="177"/>
      <c r="I723" s="446"/>
      <c r="J723" s="446"/>
      <c r="K723" s="446"/>
      <c r="L723" s="446"/>
      <c r="M723" s="446"/>
      <c r="N723" s="446"/>
      <c r="O723" s="446"/>
      <c r="P723" s="446"/>
      <c r="Q723" s="446"/>
      <c r="R723" s="446"/>
      <c r="S723" s="446"/>
      <c r="T723" s="446"/>
      <c r="U723" s="446"/>
      <c r="V723" s="446"/>
      <c r="W723" s="446"/>
      <c r="X723" s="446"/>
      <c r="Y723" s="446"/>
      <c r="Z723" s="446"/>
    </row>
    <row r="724" spans="2:26" ht="14.25" customHeight="1">
      <c r="B724" s="155"/>
      <c r="D724" s="177"/>
      <c r="I724" s="446"/>
      <c r="J724" s="446"/>
      <c r="K724" s="446"/>
      <c r="L724" s="446"/>
      <c r="M724" s="446"/>
      <c r="N724" s="446"/>
      <c r="O724" s="446"/>
      <c r="P724" s="446"/>
      <c r="Q724" s="446"/>
      <c r="R724" s="446"/>
      <c r="S724" s="446"/>
      <c r="T724" s="446"/>
      <c r="U724" s="446"/>
      <c r="V724" s="446"/>
      <c r="W724" s="446"/>
      <c r="X724" s="446"/>
      <c r="Y724" s="446"/>
      <c r="Z724" s="446"/>
    </row>
    <row r="725" spans="2:26" ht="14.25" customHeight="1">
      <c r="B725" s="155"/>
      <c r="D725" s="177"/>
      <c r="I725" s="446"/>
      <c r="J725" s="446"/>
      <c r="K725" s="446"/>
      <c r="L725" s="446"/>
      <c r="M725" s="446"/>
      <c r="N725" s="446"/>
      <c r="O725" s="446"/>
      <c r="P725" s="446"/>
      <c r="Q725" s="446"/>
      <c r="R725" s="446"/>
      <c r="S725" s="446"/>
      <c r="T725" s="446"/>
      <c r="U725" s="446"/>
      <c r="V725" s="446"/>
      <c r="W725" s="446"/>
      <c r="X725" s="446"/>
      <c r="Y725" s="446"/>
      <c r="Z725" s="446"/>
    </row>
    <row r="726" spans="2:26" ht="14.25" customHeight="1">
      <c r="B726" s="155"/>
      <c r="D726" s="177"/>
      <c r="I726" s="446"/>
      <c r="J726" s="446"/>
      <c r="K726" s="446"/>
      <c r="L726" s="446"/>
      <c r="M726" s="446"/>
      <c r="N726" s="446"/>
      <c r="O726" s="446"/>
      <c r="P726" s="446"/>
      <c r="Q726" s="446"/>
      <c r="R726" s="446"/>
      <c r="S726" s="446"/>
      <c r="T726" s="446"/>
      <c r="U726" s="446"/>
      <c r="V726" s="446"/>
      <c r="W726" s="446"/>
      <c r="X726" s="446"/>
      <c r="Y726" s="446"/>
      <c r="Z726" s="446"/>
    </row>
    <row r="727" spans="2:26" ht="14.25" customHeight="1">
      <c r="B727" s="155"/>
      <c r="D727" s="177"/>
      <c r="I727" s="446"/>
      <c r="J727" s="446"/>
      <c r="K727" s="446"/>
      <c r="L727" s="446"/>
      <c r="M727" s="446"/>
      <c r="N727" s="446"/>
      <c r="O727" s="446"/>
      <c r="P727" s="446"/>
      <c r="Q727" s="446"/>
      <c r="R727" s="446"/>
      <c r="S727" s="446"/>
      <c r="T727" s="446"/>
      <c r="U727" s="446"/>
      <c r="V727" s="446"/>
      <c r="W727" s="446"/>
      <c r="X727" s="446"/>
      <c r="Y727" s="446"/>
      <c r="Z727" s="446"/>
    </row>
    <row r="728" spans="2:26" ht="14.25" customHeight="1">
      <c r="B728" s="155"/>
      <c r="D728" s="177"/>
      <c r="I728" s="446"/>
      <c r="J728" s="446"/>
      <c r="K728" s="446"/>
      <c r="L728" s="446"/>
      <c r="M728" s="446"/>
      <c r="N728" s="446"/>
      <c r="O728" s="446"/>
      <c r="P728" s="446"/>
      <c r="Q728" s="446"/>
      <c r="R728" s="446"/>
      <c r="S728" s="446"/>
      <c r="T728" s="446"/>
      <c r="U728" s="446"/>
      <c r="V728" s="446"/>
      <c r="W728" s="446"/>
      <c r="X728" s="446"/>
      <c r="Y728" s="446"/>
      <c r="Z728" s="446"/>
    </row>
    <row r="729" spans="2:26" ht="14.25" customHeight="1">
      <c r="B729" s="155"/>
      <c r="D729" s="177"/>
      <c r="I729" s="446"/>
      <c r="J729" s="446"/>
      <c r="K729" s="446"/>
      <c r="L729" s="446"/>
      <c r="M729" s="446"/>
      <c r="N729" s="446"/>
      <c r="O729" s="446"/>
      <c r="P729" s="446"/>
      <c r="Q729" s="446"/>
      <c r="R729" s="446"/>
      <c r="S729" s="446"/>
      <c r="T729" s="446"/>
      <c r="U729" s="446"/>
      <c r="V729" s="446"/>
      <c r="W729" s="446"/>
      <c r="X729" s="446"/>
      <c r="Y729" s="446"/>
      <c r="Z729" s="446"/>
    </row>
    <row r="730" spans="2:26" ht="14.25" customHeight="1">
      <c r="B730" s="155"/>
      <c r="D730" s="177"/>
      <c r="I730" s="446"/>
      <c r="J730" s="446"/>
      <c r="K730" s="446"/>
      <c r="L730" s="446"/>
      <c r="M730" s="446"/>
      <c r="N730" s="446"/>
      <c r="O730" s="446"/>
      <c r="P730" s="446"/>
      <c r="Q730" s="446"/>
      <c r="R730" s="446"/>
      <c r="S730" s="446"/>
      <c r="T730" s="446"/>
      <c r="U730" s="446"/>
      <c r="V730" s="446"/>
      <c r="W730" s="446"/>
      <c r="X730" s="446"/>
      <c r="Y730" s="446"/>
      <c r="Z730" s="446"/>
    </row>
    <row r="731" spans="2:26" ht="14.25" customHeight="1">
      <c r="B731" s="155"/>
      <c r="D731" s="177"/>
      <c r="I731" s="446"/>
      <c r="J731" s="446"/>
      <c r="K731" s="446"/>
      <c r="L731" s="446"/>
      <c r="M731" s="446"/>
      <c r="N731" s="446"/>
      <c r="O731" s="446"/>
      <c r="P731" s="446"/>
      <c r="Q731" s="446"/>
      <c r="R731" s="446"/>
      <c r="S731" s="446"/>
      <c r="T731" s="446"/>
      <c r="U731" s="446"/>
      <c r="V731" s="446"/>
      <c r="W731" s="446"/>
      <c r="X731" s="446"/>
      <c r="Y731" s="446"/>
      <c r="Z731" s="446"/>
    </row>
    <row r="732" spans="2:26" ht="14.25" customHeight="1">
      <c r="B732" s="155"/>
      <c r="D732" s="177"/>
      <c r="I732" s="446"/>
      <c r="J732" s="446"/>
      <c r="K732" s="446"/>
      <c r="L732" s="446"/>
      <c r="M732" s="446"/>
      <c r="N732" s="446"/>
      <c r="O732" s="446"/>
      <c r="P732" s="446"/>
      <c r="Q732" s="446"/>
      <c r="R732" s="446"/>
      <c r="S732" s="446"/>
      <c r="T732" s="446"/>
      <c r="U732" s="446"/>
      <c r="V732" s="446"/>
      <c r="W732" s="446"/>
      <c r="X732" s="446"/>
      <c r="Y732" s="446"/>
      <c r="Z732" s="446"/>
    </row>
    <row r="733" spans="2:26" ht="14.25" customHeight="1">
      <c r="B733" s="155"/>
      <c r="D733" s="177"/>
      <c r="I733" s="446"/>
      <c r="J733" s="446"/>
      <c r="K733" s="446"/>
      <c r="L733" s="446"/>
      <c r="M733" s="446"/>
      <c r="N733" s="446"/>
      <c r="O733" s="446"/>
      <c r="P733" s="446"/>
      <c r="Q733" s="446"/>
      <c r="R733" s="446"/>
      <c r="S733" s="446"/>
      <c r="T733" s="446"/>
      <c r="U733" s="446"/>
      <c r="V733" s="446"/>
      <c r="W733" s="446"/>
      <c r="X733" s="446"/>
      <c r="Y733" s="446"/>
      <c r="Z733" s="446"/>
    </row>
    <row r="734" spans="2:26" ht="14.25" customHeight="1">
      <c r="B734" s="155"/>
      <c r="D734" s="177"/>
      <c r="I734" s="446"/>
      <c r="J734" s="446"/>
      <c r="K734" s="446"/>
      <c r="L734" s="446"/>
      <c r="M734" s="446"/>
      <c r="N734" s="446"/>
      <c r="O734" s="446"/>
      <c r="P734" s="446"/>
      <c r="Q734" s="446"/>
      <c r="R734" s="446"/>
      <c r="S734" s="446"/>
      <c r="T734" s="446"/>
      <c r="U734" s="446"/>
      <c r="V734" s="446"/>
      <c r="W734" s="446"/>
      <c r="X734" s="446"/>
      <c r="Y734" s="446"/>
      <c r="Z734" s="446"/>
    </row>
    <row r="735" spans="2:26" ht="14.25" customHeight="1">
      <c r="B735" s="155"/>
      <c r="D735" s="177"/>
      <c r="I735" s="446"/>
      <c r="J735" s="446"/>
      <c r="K735" s="446"/>
      <c r="L735" s="446"/>
      <c r="M735" s="446"/>
      <c r="N735" s="446"/>
      <c r="O735" s="446"/>
      <c r="P735" s="446"/>
      <c r="Q735" s="446"/>
      <c r="R735" s="446"/>
      <c r="S735" s="446"/>
      <c r="T735" s="446"/>
      <c r="U735" s="446"/>
      <c r="V735" s="446"/>
      <c r="W735" s="446"/>
      <c r="X735" s="446"/>
      <c r="Y735" s="446"/>
      <c r="Z735" s="446"/>
    </row>
    <row r="736" spans="2:26" ht="14.25" customHeight="1">
      <c r="B736" s="155"/>
      <c r="D736" s="177"/>
      <c r="I736" s="446"/>
      <c r="J736" s="446"/>
      <c r="K736" s="446"/>
      <c r="L736" s="446"/>
      <c r="M736" s="446"/>
      <c r="N736" s="446"/>
      <c r="O736" s="446"/>
      <c r="P736" s="446"/>
      <c r="Q736" s="446"/>
      <c r="R736" s="446"/>
      <c r="S736" s="446"/>
      <c r="T736" s="446"/>
      <c r="U736" s="446"/>
      <c r="V736" s="446"/>
      <c r="W736" s="446"/>
      <c r="X736" s="446"/>
      <c r="Y736" s="446"/>
      <c r="Z736" s="446"/>
    </row>
    <row r="737" spans="2:26" ht="14.25" customHeight="1">
      <c r="B737" s="155"/>
      <c r="D737" s="177"/>
      <c r="I737" s="446"/>
      <c r="J737" s="446"/>
      <c r="K737" s="446"/>
      <c r="L737" s="446"/>
      <c r="M737" s="446"/>
      <c r="N737" s="446"/>
      <c r="O737" s="446"/>
      <c r="P737" s="446"/>
      <c r="Q737" s="446"/>
      <c r="R737" s="446"/>
      <c r="S737" s="446"/>
      <c r="T737" s="446"/>
      <c r="U737" s="446"/>
      <c r="V737" s="446"/>
      <c r="W737" s="446"/>
      <c r="X737" s="446"/>
      <c r="Y737" s="446"/>
      <c r="Z737" s="446"/>
    </row>
    <row r="738" spans="2:26" ht="14.25" customHeight="1">
      <c r="B738" s="155"/>
      <c r="D738" s="177"/>
      <c r="I738" s="446"/>
      <c r="J738" s="446"/>
      <c r="K738" s="446"/>
      <c r="L738" s="446"/>
      <c r="M738" s="446"/>
      <c r="N738" s="446"/>
      <c r="O738" s="446"/>
      <c r="P738" s="446"/>
      <c r="Q738" s="446"/>
      <c r="R738" s="446"/>
      <c r="S738" s="446"/>
      <c r="T738" s="446"/>
      <c r="U738" s="446"/>
      <c r="V738" s="446"/>
      <c r="W738" s="446"/>
      <c r="X738" s="446"/>
      <c r="Y738" s="446"/>
      <c r="Z738" s="446"/>
    </row>
    <row r="739" spans="2:26" ht="14.25" customHeight="1">
      <c r="B739" s="155"/>
      <c r="D739" s="177"/>
      <c r="I739" s="446"/>
      <c r="J739" s="446"/>
      <c r="K739" s="446"/>
      <c r="L739" s="446"/>
      <c r="M739" s="446"/>
      <c r="N739" s="446"/>
      <c r="O739" s="446"/>
      <c r="P739" s="446"/>
      <c r="Q739" s="446"/>
      <c r="R739" s="446"/>
      <c r="S739" s="446"/>
      <c r="T739" s="446"/>
      <c r="U739" s="446"/>
      <c r="V739" s="446"/>
      <c r="W739" s="446"/>
      <c r="X739" s="446"/>
      <c r="Y739" s="446"/>
      <c r="Z739" s="446"/>
    </row>
    <row r="740" spans="2:26" ht="14.25" customHeight="1">
      <c r="B740" s="155"/>
      <c r="D740" s="177"/>
      <c r="I740" s="446"/>
      <c r="J740" s="446"/>
      <c r="K740" s="446"/>
      <c r="L740" s="446"/>
      <c r="M740" s="446"/>
      <c r="N740" s="446"/>
      <c r="O740" s="446"/>
      <c r="P740" s="446"/>
      <c r="Q740" s="446"/>
      <c r="R740" s="446"/>
      <c r="S740" s="446"/>
      <c r="T740" s="446"/>
      <c r="U740" s="446"/>
      <c r="V740" s="446"/>
      <c r="W740" s="446"/>
      <c r="X740" s="446"/>
      <c r="Y740" s="446"/>
      <c r="Z740" s="446"/>
    </row>
    <row r="741" spans="2:26" ht="14.25" customHeight="1">
      <c r="B741" s="155"/>
      <c r="D741" s="177"/>
      <c r="I741" s="446"/>
      <c r="J741" s="446"/>
      <c r="K741" s="446"/>
      <c r="L741" s="446"/>
      <c r="M741" s="446"/>
      <c r="N741" s="446"/>
      <c r="O741" s="446"/>
      <c r="P741" s="446"/>
      <c r="Q741" s="446"/>
      <c r="R741" s="446"/>
      <c r="S741" s="446"/>
      <c r="T741" s="446"/>
      <c r="U741" s="446"/>
      <c r="V741" s="446"/>
      <c r="W741" s="446"/>
      <c r="X741" s="446"/>
      <c r="Y741" s="446"/>
      <c r="Z741" s="446"/>
    </row>
    <row r="742" spans="2:26" ht="14.25" customHeight="1">
      <c r="B742" s="155"/>
      <c r="D742" s="177"/>
      <c r="I742" s="446"/>
      <c r="J742" s="446"/>
      <c r="K742" s="446"/>
      <c r="L742" s="446"/>
      <c r="M742" s="446"/>
      <c r="N742" s="446"/>
      <c r="O742" s="446"/>
      <c r="P742" s="446"/>
      <c r="Q742" s="446"/>
      <c r="R742" s="446"/>
      <c r="S742" s="446"/>
      <c r="T742" s="446"/>
      <c r="U742" s="446"/>
      <c r="V742" s="446"/>
      <c r="W742" s="446"/>
      <c r="X742" s="446"/>
      <c r="Y742" s="446"/>
      <c r="Z742" s="446"/>
    </row>
    <row r="743" spans="2:26" ht="14.25" customHeight="1">
      <c r="B743" s="155"/>
      <c r="D743" s="177"/>
      <c r="I743" s="446"/>
      <c r="J743" s="446"/>
      <c r="K743" s="446"/>
      <c r="L743" s="446"/>
      <c r="M743" s="446"/>
      <c r="N743" s="446"/>
      <c r="O743" s="446"/>
      <c r="P743" s="446"/>
      <c r="Q743" s="446"/>
      <c r="R743" s="446"/>
      <c r="S743" s="446"/>
      <c r="T743" s="446"/>
      <c r="U743" s="446"/>
      <c r="V743" s="446"/>
      <c r="W743" s="446"/>
      <c r="X743" s="446"/>
      <c r="Y743" s="446"/>
      <c r="Z743" s="446"/>
    </row>
    <row r="744" spans="2:26" ht="14.25" customHeight="1">
      <c r="B744" s="155"/>
      <c r="D744" s="177"/>
      <c r="I744" s="446"/>
      <c r="J744" s="446"/>
      <c r="K744" s="446"/>
      <c r="L744" s="446"/>
      <c r="M744" s="446"/>
      <c r="N744" s="446"/>
      <c r="O744" s="446"/>
      <c r="P744" s="446"/>
      <c r="Q744" s="446"/>
      <c r="R744" s="446"/>
      <c r="S744" s="446"/>
      <c r="T744" s="446"/>
      <c r="U744" s="446"/>
      <c r="V744" s="446"/>
      <c r="W744" s="446"/>
      <c r="X744" s="446"/>
      <c r="Y744" s="446"/>
      <c r="Z744" s="446"/>
    </row>
    <row r="745" spans="2:26" ht="14.25" customHeight="1">
      <c r="B745" s="155"/>
      <c r="D745" s="177"/>
      <c r="I745" s="446"/>
      <c r="J745" s="446"/>
      <c r="K745" s="446"/>
      <c r="L745" s="446"/>
      <c r="M745" s="446"/>
      <c r="N745" s="446"/>
      <c r="O745" s="446"/>
      <c r="P745" s="446"/>
      <c r="Q745" s="446"/>
      <c r="R745" s="446"/>
      <c r="S745" s="446"/>
      <c r="T745" s="446"/>
      <c r="U745" s="446"/>
      <c r="V745" s="446"/>
      <c r="W745" s="446"/>
      <c r="X745" s="446"/>
      <c r="Y745" s="446"/>
      <c r="Z745" s="446"/>
    </row>
    <row r="746" spans="2:26" ht="14.25" customHeight="1">
      <c r="B746" s="155"/>
      <c r="D746" s="177"/>
      <c r="I746" s="446"/>
      <c r="J746" s="446"/>
      <c r="K746" s="446"/>
      <c r="L746" s="446"/>
      <c r="M746" s="446"/>
      <c r="N746" s="446"/>
      <c r="O746" s="446"/>
      <c r="P746" s="446"/>
      <c r="Q746" s="446"/>
      <c r="R746" s="446"/>
      <c r="S746" s="446"/>
      <c r="T746" s="446"/>
      <c r="U746" s="446"/>
      <c r="V746" s="446"/>
      <c r="W746" s="446"/>
      <c r="X746" s="446"/>
      <c r="Y746" s="446"/>
      <c r="Z746" s="446"/>
    </row>
    <row r="747" spans="2:26" ht="14.25" customHeight="1">
      <c r="B747" s="155"/>
      <c r="D747" s="177"/>
      <c r="I747" s="446"/>
      <c r="J747" s="446"/>
      <c r="K747" s="446"/>
      <c r="L747" s="446"/>
      <c r="M747" s="446"/>
      <c r="N747" s="446"/>
      <c r="O747" s="446"/>
      <c r="P747" s="446"/>
      <c r="Q747" s="446"/>
      <c r="R747" s="446"/>
      <c r="S747" s="446"/>
      <c r="T747" s="446"/>
      <c r="U747" s="446"/>
      <c r="V747" s="446"/>
      <c r="W747" s="446"/>
      <c r="X747" s="446"/>
      <c r="Y747" s="446"/>
      <c r="Z747" s="446"/>
    </row>
    <row r="748" spans="2:26" ht="14.25" customHeight="1">
      <c r="B748" s="155"/>
      <c r="D748" s="177"/>
      <c r="I748" s="446"/>
      <c r="J748" s="446"/>
      <c r="K748" s="446"/>
      <c r="L748" s="446"/>
      <c r="M748" s="446"/>
      <c r="N748" s="446"/>
      <c r="O748" s="446"/>
      <c r="P748" s="446"/>
      <c r="Q748" s="446"/>
      <c r="R748" s="446"/>
      <c r="S748" s="446"/>
      <c r="T748" s="446"/>
      <c r="U748" s="446"/>
      <c r="V748" s="446"/>
      <c r="W748" s="446"/>
      <c r="X748" s="446"/>
      <c r="Y748" s="446"/>
      <c r="Z748" s="446"/>
    </row>
    <row r="749" spans="2:26" ht="14.25" customHeight="1">
      <c r="B749" s="155"/>
      <c r="D749" s="177"/>
      <c r="I749" s="446"/>
      <c r="J749" s="446"/>
      <c r="K749" s="446"/>
      <c r="L749" s="446"/>
      <c r="M749" s="446"/>
      <c r="N749" s="446"/>
      <c r="O749" s="446"/>
      <c r="P749" s="446"/>
      <c r="Q749" s="446"/>
      <c r="R749" s="446"/>
      <c r="S749" s="446"/>
      <c r="T749" s="446"/>
      <c r="U749" s="446"/>
      <c r="V749" s="446"/>
      <c r="W749" s="446"/>
      <c r="X749" s="446"/>
      <c r="Y749" s="446"/>
      <c r="Z749" s="446"/>
    </row>
    <row r="750" spans="2:26" ht="14.25" customHeight="1">
      <c r="B750" s="155"/>
      <c r="D750" s="177"/>
      <c r="I750" s="446"/>
      <c r="J750" s="446"/>
      <c r="K750" s="446"/>
      <c r="L750" s="446"/>
      <c r="M750" s="446"/>
      <c r="N750" s="446"/>
      <c r="O750" s="446"/>
      <c r="P750" s="446"/>
      <c r="Q750" s="446"/>
      <c r="R750" s="446"/>
      <c r="S750" s="446"/>
      <c r="T750" s="446"/>
      <c r="U750" s="446"/>
      <c r="V750" s="446"/>
      <c r="W750" s="446"/>
      <c r="X750" s="446"/>
      <c r="Y750" s="446"/>
      <c r="Z750" s="446"/>
    </row>
    <row r="751" spans="2:26" ht="14.25" customHeight="1">
      <c r="B751" s="155"/>
      <c r="D751" s="177"/>
      <c r="I751" s="446"/>
      <c r="J751" s="446"/>
      <c r="K751" s="446"/>
      <c r="L751" s="446"/>
      <c r="M751" s="446"/>
      <c r="N751" s="446"/>
      <c r="O751" s="446"/>
      <c r="P751" s="446"/>
      <c r="Q751" s="446"/>
      <c r="R751" s="446"/>
      <c r="S751" s="446"/>
      <c r="T751" s="446"/>
      <c r="U751" s="446"/>
      <c r="V751" s="446"/>
      <c r="W751" s="446"/>
      <c r="X751" s="446"/>
      <c r="Y751" s="446"/>
      <c r="Z751" s="446"/>
    </row>
    <row r="752" spans="2:26" ht="14.25" customHeight="1">
      <c r="B752" s="155"/>
      <c r="D752" s="177"/>
      <c r="I752" s="446"/>
      <c r="J752" s="446"/>
      <c r="K752" s="446"/>
      <c r="L752" s="446"/>
      <c r="M752" s="446"/>
      <c r="N752" s="446"/>
      <c r="O752" s="446"/>
      <c r="P752" s="446"/>
      <c r="Q752" s="446"/>
      <c r="R752" s="446"/>
      <c r="S752" s="446"/>
      <c r="T752" s="446"/>
      <c r="U752" s="446"/>
      <c r="V752" s="446"/>
      <c r="W752" s="446"/>
      <c r="X752" s="446"/>
      <c r="Y752" s="446"/>
      <c r="Z752" s="446"/>
    </row>
    <row r="753" spans="2:26" ht="14.25" customHeight="1">
      <c r="B753" s="155"/>
      <c r="D753" s="177"/>
      <c r="I753" s="446"/>
      <c r="J753" s="446"/>
      <c r="K753" s="446"/>
      <c r="L753" s="446"/>
      <c r="M753" s="446"/>
      <c r="N753" s="446"/>
      <c r="O753" s="446"/>
      <c r="P753" s="446"/>
      <c r="Q753" s="446"/>
      <c r="R753" s="446"/>
      <c r="S753" s="446"/>
      <c r="T753" s="446"/>
      <c r="U753" s="446"/>
      <c r="V753" s="446"/>
      <c r="W753" s="446"/>
      <c r="X753" s="446"/>
      <c r="Y753" s="446"/>
      <c r="Z753" s="446"/>
    </row>
    <row r="754" spans="2:26" ht="14.25" customHeight="1">
      <c r="B754" s="155"/>
      <c r="D754" s="177"/>
      <c r="I754" s="446"/>
      <c r="J754" s="446"/>
      <c r="K754" s="446"/>
      <c r="L754" s="446"/>
      <c r="M754" s="446"/>
      <c r="N754" s="446"/>
      <c r="O754" s="446"/>
      <c r="P754" s="446"/>
      <c r="Q754" s="446"/>
      <c r="R754" s="446"/>
      <c r="S754" s="446"/>
      <c r="T754" s="446"/>
      <c r="U754" s="446"/>
      <c r="V754" s="446"/>
      <c r="W754" s="446"/>
      <c r="X754" s="446"/>
      <c r="Y754" s="446"/>
      <c r="Z754" s="446"/>
    </row>
    <row r="755" spans="2:26" ht="14.25" customHeight="1">
      <c r="B755" s="155"/>
      <c r="D755" s="177"/>
      <c r="I755" s="446"/>
      <c r="J755" s="446"/>
      <c r="K755" s="446"/>
      <c r="L755" s="446"/>
      <c r="M755" s="446"/>
      <c r="N755" s="446"/>
      <c r="O755" s="446"/>
      <c r="P755" s="446"/>
      <c r="Q755" s="446"/>
      <c r="R755" s="446"/>
      <c r="S755" s="446"/>
      <c r="T755" s="446"/>
      <c r="U755" s="446"/>
      <c r="V755" s="446"/>
      <c r="W755" s="446"/>
      <c r="X755" s="446"/>
      <c r="Y755" s="446"/>
      <c r="Z755" s="446"/>
    </row>
    <row r="756" spans="2:26" ht="14.25" customHeight="1">
      <c r="B756" s="155"/>
      <c r="D756" s="177"/>
      <c r="I756" s="446"/>
      <c r="J756" s="446"/>
      <c r="K756" s="446"/>
      <c r="L756" s="446"/>
      <c r="M756" s="446"/>
      <c r="N756" s="446"/>
      <c r="O756" s="446"/>
      <c r="P756" s="446"/>
      <c r="Q756" s="446"/>
      <c r="R756" s="446"/>
      <c r="S756" s="446"/>
      <c r="T756" s="446"/>
      <c r="U756" s="446"/>
      <c r="V756" s="446"/>
      <c r="W756" s="446"/>
      <c r="X756" s="446"/>
      <c r="Y756" s="446"/>
      <c r="Z756" s="446"/>
    </row>
    <row r="757" spans="2:26" ht="14.25" customHeight="1">
      <c r="B757" s="155"/>
      <c r="D757" s="177"/>
      <c r="I757" s="446"/>
      <c r="J757" s="446"/>
      <c r="K757" s="446"/>
      <c r="L757" s="446"/>
      <c r="M757" s="446"/>
      <c r="N757" s="446"/>
      <c r="O757" s="446"/>
      <c r="P757" s="446"/>
      <c r="Q757" s="446"/>
      <c r="R757" s="446"/>
      <c r="S757" s="446"/>
      <c r="T757" s="446"/>
      <c r="U757" s="446"/>
      <c r="V757" s="446"/>
      <c r="W757" s="446"/>
      <c r="X757" s="446"/>
      <c r="Y757" s="446"/>
      <c r="Z757" s="446"/>
    </row>
    <row r="758" spans="2:26" ht="14.25" customHeight="1">
      <c r="B758" s="155"/>
      <c r="D758" s="177"/>
      <c r="I758" s="446"/>
      <c r="J758" s="446"/>
      <c r="K758" s="446"/>
      <c r="L758" s="446"/>
      <c r="M758" s="446"/>
      <c r="N758" s="446"/>
      <c r="O758" s="446"/>
      <c r="P758" s="446"/>
      <c r="Q758" s="446"/>
      <c r="R758" s="446"/>
      <c r="S758" s="446"/>
      <c r="T758" s="446"/>
      <c r="U758" s="446"/>
      <c r="V758" s="446"/>
      <c r="W758" s="446"/>
      <c r="X758" s="446"/>
      <c r="Y758" s="446"/>
      <c r="Z758" s="446"/>
    </row>
    <row r="759" spans="2:26" ht="14.25" customHeight="1">
      <c r="B759" s="155"/>
      <c r="D759" s="177"/>
      <c r="I759" s="446"/>
      <c r="J759" s="446"/>
      <c r="K759" s="446"/>
      <c r="L759" s="446"/>
      <c r="M759" s="446"/>
      <c r="N759" s="446"/>
      <c r="O759" s="446"/>
      <c r="P759" s="446"/>
      <c r="Q759" s="446"/>
      <c r="R759" s="446"/>
      <c r="S759" s="446"/>
      <c r="T759" s="446"/>
      <c r="U759" s="446"/>
      <c r="V759" s="446"/>
      <c r="W759" s="446"/>
      <c r="X759" s="446"/>
      <c r="Y759" s="446"/>
      <c r="Z759" s="446"/>
    </row>
    <row r="760" spans="2:26" ht="14.25" customHeight="1">
      <c r="B760" s="155"/>
      <c r="D760" s="177"/>
      <c r="I760" s="446"/>
      <c r="J760" s="446"/>
      <c r="K760" s="446"/>
      <c r="L760" s="446"/>
      <c r="M760" s="446"/>
      <c r="N760" s="446"/>
      <c r="O760" s="446"/>
      <c r="P760" s="446"/>
      <c r="Q760" s="446"/>
      <c r="R760" s="446"/>
      <c r="S760" s="446"/>
      <c r="T760" s="446"/>
      <c r="U760" s="446"/>
      <c r="V760" s="446"/>
      <c r="W760" s="446"/>
      <c r="X760" s="446"/>
      <c r="Y760" s="446"/>
      <c r="Z760" s="446"/>
    </row>
    <row r="761" spans="2:26" ht="14.25" customHeight="1">
      <c r="B761" s="155"/>
      <c r="D761" s="177"/>
      <c r="I761" s="446"/>
      <c r="J761" s="446"/>
      <c r="K761" s="446"/>
      <c r="L761" s="446"/>
      <c r="M761" s="446"/>
      <c r="N761" s="446"/>
      <c r="O761" s="446"/>
      <c r="P761" s="446"/>
      <c r="Q761" s="446"/>
      <c r="R761" s="446"/>
      <c r="S761" s="446"/>
      <c r="T761" s="446"/>
      <c r="U761" s="446"/>
      <c r="V761" s="446"/>
      <c r="W761" s="446"/>
      <c r="X761" s="446"/>
      <c r="Y761" s="446"/>
      <c r="Z761" s="446"/>
    </row>
    <row r="762" spans="2:26" ht="14.25" customHeight="1">
      <c r="B762" s="155"/>
      <c r="D762" s="177"/>
      <c r="I762" s="446"/>
      <c r="J762" s="446"/>
      <c r="K762" s="446"/>
      <c r="L762" s="446"/>
      <c r="M762" s="446"/>
      <c r="N762" s="446"/>
      <c r="O762" s="446"/>
      <c r="P762" s="446"/>
      <c r="Q762" s="446"/>
      <c r="R762" s="446"/>
      <c r="S762" s="446"/>
      <c r="T762" s="446"/>
      <c r="U762" s="446"/>
      <c r="V762" s="446"/>
      <c r="W762" s="446"/>
      <c r="X762" s="446"/>
      <c r="Y762" s="446"/>
      <c r="Z762" s="446"/>
    </row>
    <row r="763" spans="2:26" ht="14.25" customHeight="1">
      <c r="B763" s="155"/>
      <c r="D763" s="177"/>
      <c r="I763" s="446"/>
      <c r="J763" s="446"/>
      <c r="K763" s="446"/>
      <c r="L763" s="446"/>
      <c r="M763" s="446"/>
      <c r="N763" s="446"/>
      <c r="O763" s="446"/>
      <c r="P763" s="446"/>
      <c r="Q763" s="446"/>
      <c r="R763" s="446"/>
      <c r="S763" s="446"/>
      <c r="T763" s="446"/>
      <c r="U763" s="446"/>
      <c r="V763" s="446"/>
      <c r="W763" s="446"/>
      <c r="X763" s="446"/>
      <c r="Y763" s="446"/>
      <c r="Z763" s="446"/>
    </row>
    <row r="764" spans="2:26" ht="14.25" customHeight="1">
      <c r="B764" s="155"/>
      <c r="D764" s="177"/>
      <c r="I764" s="446"/>
      <c r="J764" s="446"/>
      <c r="K764" s="446"/>
      <c r="L764" s="446"/>
      <c r="M764" s="446"/>
      <c r="N764" s="446"/>
      <c r="O764" s="446"/>
      <c r="P764" s="446"/>
      <c r="Q764" s="446"/>
      <c r="R764" s="446"/>
      <c r="S764" s="446"/>
      <c r="T764" s="446"/>
      <c r="U764" s="446"/>
      <c r="V764" s="446"/>
      <c r="W764" s="446"/>
      <c r="X764" s="446"/>
      <c r="Y764" s="446"/>
      <c r="Z764" s="446"/>
    </row>
    <row r="765" spans="2:26" ht="14.25" customHeight="1">
      <c r="B765" s="155"/>
      <c r="D765" s="177"/>
      <c r="I765" s="446"/>
      <c r="J765" s="446"/>
      <c r="K765" s="446"/>
      <c r="L765" s="446"/>
      <c r="M765" s="446"/>
      <c r="N765" s="446"/>
      <c r="O765" s="446"/>
      <c r="P765" s="446"/>
      <c r="Q765" s="446"/>
      <c r="R765" s="446"/>
      <c r="S765" s="446"/>
      <c r="T765" s="446"/>
      <c r="U765" s="446"/>
      <c r="V765" s="446"/>
      <c r="W765" s="446"/>
      <c r="X765" s="446"/>
      <c r="Y765" s="446"/>
      <c r="Z765" s="446"/>
    </row>
    <row r="766" spans="2:26" ht="14.25" customHeight="1">
      <c r="B766" s="155"/>
      <c r="D766" s="177"/>
      <c r="I766" s="446"/>
      <c r="J766" s="446"/>
      <c r="K766" s="446"/>
      <c r="L766" s="446"/>
      <c r="M766" s="446"/>
      <c r="N766" s="446"/>
      <c r="O766" s="446"/>
      <c r="P766" s="446"/>
      <c r="Q766" s="446"/>
      <c r="R766" s="446"/>
      <c r="S766" s="446"/>
      <c r="T766" s="446"/>
      <c r="U766" s="446"/>
      <c r="V766" s="446"/>
      <c r="W766" s="446"/>
      <c r="X766" s="446"/>
      <c r="Y766" s="446"/>
      <c r="Z766" s="446"/>
    </row>
    <row r="767" spans="2:26" ht="14.25" customHeight="1">
      <c r="B767" s="155"/>
      <c r="D767" s="177"/>
      <c r="I767" s="446"/>
      <c r="J767" s="446"/>
      <c r="K767" s="446"/>
      <c r="L767" s="446"/>
      <c r="M767" s="446"/>
      <c r="N767" s="446"/>
      <c r="O767" s="446"/>
      <c r="P767" s="446"/>
      <c r="Q767" s="446"/>
      <c r="R767" s="446"/>
      <c r="S767" s="446"/>
      <c r="T767" s="446"/>
      <c r="U767" s="446"/>
      <c r="V767" s="446"/>
      <c r="W767" s="446"/>
      <c r="X767" s="446"/>
      <c r="Y767" s="446"/>
      <c r="Z767" s="446"/>
    </row>
    <row r="768" spans="2:26" ht="14.25" customHeight="1">
      <c r="B768" s="155"/>
      <c r="D768" s="177"/>
      <c r="I768" s="446"/>
      <c r="J768" s="446"/>
      <c r="K768" s="446"/>
      <c r="L768" s="446"/>
      <c r="M768" s="446"/>
      <c r="N768" s="446"/>
      <c r="O768" s="446"/>
      <c r="P768" s="446"/>
      <c r="Q768" s="446"/>
      <c r="R768" s="446"/>
      <c r="S768" s="446"/>
      <c r="T768" s="446"/>
      <c r="U768" s="446"/>
      <c r="V768" s="446"/>
      <c r="W768" s="446"/>
      <c r="X768" s="446"/>
      <c r="Y768" s="446"/>
      <c r="Z768" s="446"/>
    </row>
    <row r="769" spans="2:26" ht="14.25" customHeight="1">
      <c r="B769" s="155"/>
      <c r="D769" s="177"/>
      <c r="I769" s="446"/>
      <c r="J769" s="446"/>
      <c r="K769" s="446"/>
      <c r="L769" s="446"/>
      <c r="M769" s="446"/>
      <c r="N769" s="446"/>
      <c r="O769" s="446"/>
      <c r="P769" s="446"/>
      <c r="Q769" s="446"/>
      <c r="R769" s="446"/>
      <c r="S769" s="446"/>
      <c r="T769" s="446"/>
      <c r="U769" s="446"/>
      <c r="V769" s="446"/>
      <c r="W769" s="446"/>
      <c r="X769" s="446"/>
      <c r="Y769" s="446"/>
      <c r="Z769" s="446"/>
    </row>
    <row r="770" spans="2:26" ht="14.25" customHeight="1">
      <c r="B770" s="155"/>
      <c r="D770" s="177"/>
      <c r="I770" s="446"/>
      <c r="J770" s="446"/>
      <c r="K770" s="446"/>
      <c r="L770" s="446"/>
      <c r="M770" s="446"/>
      <c r="N770" s="446"/>
      <c r="O770" s="446"/>
      <c r="P770" s="446"/>
      <c r="Q770" s="446"/>
      <c r="R770" s="446"/>
      <c r="S770" s="446"/>
      <c r="T770" s="446"/>
      <c r="U770" s="446"/>
      <c r="V770" s="446"/>
      <c r="W770" s="446"/>
      <c r="X770" s="446"/>
      <c r="Y770" s="446"/>
      <c r="Z770" s="446"/>
    </row>
    <row r="771" spans="2:26" ht="14.25" customHeight="1">
      <c r="B771" s="155"/>
      <c r="D771" s="177"/>
      <c r="I771" s="446"/>
      <c r="J771" s="446"/>
      <c r="K771" s="446"/>
      <c r="L771" s="446"/>
      <c r="M771" s="446"/>
      <c r="N771" s="446"/>
      <c r="O771" s="446"/>
      <c r="P771" s="446"/>
      <c r="Q771" s="446"/>
      <c r="R771" s="446"/>
      <c r="S771" s="446"/>
      <c r="T771" s="446"/>
      <c r="U771" s="446"/>
      <c r="V771" s="446"/>
      <c r="W771" s="446"/>
      <c r="X771" s="446"/>
      <c r="Y771" s="446"/>
      <c r="Z771" s="446"/>
    </row>
    <row r="772" spans="2:26" ht="14.25" customHeight="1">
      <c r="B772" s="155"/>
      <c r="D772" s="177"/>
      <c r="I772" s="446"/>
      <c r="J772" s="446"/>
      <c r="K772" s="446"/>
      <c r="L772" s="446"/>
      <c r="M772" s="446"/>
      <c r="N772" s="446"/>
      <c r="O772" s="446"/>
      <c r="P772" s="446"/>
      <c r="Q772" s="446"/>
      <c r="R772" s="446"/>
      <c r="S772" s="446"/>
      <c r="T772" s="446"/>
      <c r="U772" s="446"/>
      <c r="V772" s="446"/>
      <c r="W772" s="446"/>
      <c r="X772" s="446"/>
      <c r="Y772" s="446"/>
      <c r="Z772" s="446"/>
    </row>
    <row r="773" spans="2:26" ht="14.25" customHeight="1">
      <c r="B773" s="155"/>
      <c r="D773" s="177"/>
      <c r="I773" s="446"/>
      <c r="J773" s="446"/>
      <c r="K773" s="446"/>
      <c r="L773" s="446"/>
      <c r="M773" s="446"/>
      <c r="N773" s="446"/>
      <c r="O773" s="446"/>
      <c r="P773" s="446"/>
      <c r="Q773" s="446"/>
      <c r="R773" s="446"/>
      <c r="S773" s="446"/>
      <c r="T773" s="446"/>
      <c r="U773" s="446"/>
      <c r="V773" s="446"/>
      <c r="W773" s="446"/>
      <c r="X773" s="446"/>
      <c r="Y773" s="446"/>
      <c r="Z773" s="446"/>
    </row>
    <row r="774" spans="2:26" ht="14.25" customHeight="1">
      <c r="B774" s="155"/>
      <c r="D774" s="177"/>
      <c r="I774" s="446"/>
      <c r="J774" s="446"/>
      <c r="K774" s="446"/>
      <c r="L774" s="446"/>
      <c r="M774" s="446"/>
      <c r="N774" s="446"/>
      <c r="O774" s="446"/>
      <c r="P774" s="446"/>
      <c r="Q774" s="446"/>
      <c r="R774" s="446"/>
      <c r="S774" s="446"/>
      <c r="T774" s="446"/>
      <c r="U774" s="446"/>
      <c r="V774" s="446"/>
      <c r="W774" s="446"/>
      <c r="X774" s="446"/>
      <c r="Y774" s="446"/>
      <c r="Z774" s="446"/>
    </row>
    <row r="775" spans="2:26" ht="14.25" customHeight="1">
      <c r="B775" s="155"/>
      <c r="D775" s="177"/>
      <c r="I775" s="446"/>
      <c r="J775" s="446"/>
      <c r="K775" s="446"/>
      <c r="L775" s="446"/>
      <c r="M775" s="446"/>
      <c r="N775" s="446"/>
      <c r="O775" s="446"/>
      <c r="P775" s="446"/>
      <c r="Q775" s="446"/>
      <c r="R775" s="446"/>
      <c r="S775" s="446"/>
      <c r="T775" s="446"/>
      <c r="U775" s="446"/>
      <c r="V775" s="446"/>
      <c r="W775" s="446"/>
      <c r="X775" s="446"/>
      <c r="Y775" s="446"/>
      <c r="Z775" s="446"/>
    </row>
    <row r="776" spans="2:26" ht="14.25" customHeight="1">
      <c r="B776" s="155"/>
      <c r="D776" s="177"/>
      <c r="I776" s="446"/>
      <c r="J776" s="446"/>
      <c r="K776" s="446"/>
      <c r="L776" s="446"/>
      <c r="M776" s="446"/>
      <c r="N776" s="446"/>
      <c r="O776" s="446"/>
      <c r="P776" s="446"/>
      <c r="Q776" s="446"/>
      <c r="R776" s="446"/>
      <c r="S776" s="446"/>
      <c r="T776" s="446"/>
      <c r="U776" s="446"/>
      <c r="V776" s="446"/>
      <c r="W776" s="446"/>
      <c r="X776" s="446"/>
      <c r="Y776" s="446"/>
      <c r="Z776" s="446"/>
    </row>
    <row r="777" spans="2:26" ht="14.25" customHeight="1">
      <c r="B777" s="155"/>
      <c r="D777" s="177"/>
      <c r="I777" s="446"/>
      <c r="J777" s="446"/>
      <c r="K777" s="446"/>
      <c r="L777" s="446"/>
      <c r="M777" s="446"/>
      <c r="N777" s="446"/>
      <c r="O777" s="446"/>
      <c r="P777" s="446"/>
      <c r="Q777" s="446"/>
      <c r="R777" s="446"/>
      <c r="S777" s="446"/>
      <c r="T777" s="446"/>
      <c r="U777" s="446"/>
      <c r="V777" s="446"/>
      <c r="W777" s="446"/>
      <c r="X777" s="446"/>
      <c r="Y777" s="446"/>
      <c r="Z777" s="446"/>
    </row>
    <row r="778" spans="2:26" ht="14.25" customHeight="1">
      <c r="B778" s="155"/>
      <c r="D778" s="177"/>
      <c r="I778" s="446"/>
      <c r="J778" s="446"/>
      <c r="K778" s="446"/>
      <c r="L778" s="446"/>
      <c r="M778" s="446"/>
      <c r="N778" s="446"/>
      <c r="O778" s="446"/>
      <c r="P778" s="446"/>
      <c r="Q778" s="446"/>
      <c r="R778" s="446"/>
      <c r="S778" s="446"/>
      <c r="T778" s="446"/>
      <c r="U778" s="446"/>
      <c r="V778" s="446"/>
      <c r="W778" s="446"/>
      <c r="X778" s="446"/>
      <c r="Y778" s="446"/>
      <c r="Z778" s="446"/>
    </row>
    <row r="779" spans="2:26" ht="14.25" customHeight="1">
      <c r="B779" s="155"/>
      <c r="D779" s="177"/>
      <c r="I779" s="446"/>
      <c r="J779" s="446"/>
      <c r="K779" s="446"/>
      <c r="L779" s="446"/>
      <c r="M779" s="446"/>
      <c r="N779" s="446"/>
      <c r="O779" s="446"/>
      <c r="P779" s="446"/>
      <c r="Q779" s="446"/>
      <c r="R779" s="446"/>
      <c r="S779" s="446"/>
      <c r="T779" s="446"/>
      <c r="U779" s="446"/>
      <c r="V779" s="446"/>
      <c r="W779" s="446"/>
      <c r="X779" s="446"/>
      <c r="Y779" s="446"/>
      <c r="Z779" s="446"/>
    </row>
    <row r="780" spans="2:26" ht="14.25" customHeight="1">
      <c r="B780" s="155"/>
      <c r="D780" s="177"/>
      <c r="I780" s="446"/>
      <c r="J780" s="446"/>
      <c r="K780" s="446"/>
      <c r="L780" s="446"/>
      <c r="M780" s="446"/>
      <c r="N780" s="446"/>
      <c r="O780" s="446"/>
      <c r="P780" s="446"/>
      <c r="Q780" s="446"/>
      <c r="R780" s="446"/>
      <c r="S780" s="446"/>
      <c r="T780" s="446"/>
      <c r="U780" s="446"/>
      <c r="V780" s="446"/>
      <c r="W780" s="446"/>
      <c r="X780" s="446"/>
      <c r="Y780" s="446"/>
      <c r="Z780" s="446"/>
    </row>
    <row r="781" spans="2:26" ht="14.25" customHeight="1">
      <c r="B781" s="155"/>
      <c r="D781" s="177"/>
      <c r="I781" s="446"/>
      <c r="J781" s="446"/>
      <c r="K781" s="446"/>
      <c r="L781" s="446"/>
      <c r="M781" s="446"/>
      <c r="N781" s="446"/>
      <c r="O781" s="446"/>
      <c r="P781" s="446"/>
      <c r="Q781" s="446"/>
      <c r="R781" s="446"/>
      <c r="S781" s="446"/>
      <c r="T781" s="446"/>
      <c r="U781" s="446"/>
      <c r="V781" s="446"/>
      <c r="W781" s="446"/>
      <c r="X781" s="446"/>
      <c r="Y781" s="446"/>
      <c r="Z781" s="446"/>
    </row>
    <row r="782" spans="2:26" ht="14.25" customHeight="1">
      <c r="B782" s="155"/>
      <c r="D782" s="177"/>
      <c r="I782" s="446"/>
      <c r="J782" s="446"/>
      <c r="K782" s="446"/>
      <c r="L782" s="446"/>
      <c r="M782" s="446"/>
      <c r="N782" s="446"/>
      <c r="O782" s="446"/>
      <c r="P782" s="446"/>
      <c r="Q782" s="446"/>
      <c r="R782" s="446"/>
      <c r="S782" s="446"/>
      <c r="T782" s="446"/>
      <c r="U782" s="446"/>
      <c r="V782" s="446"/>
      <c r="W782" s="446"/>
      <c r="X782" s="446"/>
      <c r="Y782" s="446"/>
      <c r="Z782" s="446"/>
    </row>
    <row r="783" spans="2:26" ht="14.25" customHeight="1">
      <c r="B783" s="155"/>
      <c r="D783" s="177"/>
      <c r="I783" s="446"/>
      <c r="J783" s="446"/>
      <c r="K783" s="446"/>
      <c r="L783" s="446"/>
      <c r="M783" s="446"/>
      <c r="N783" s="446"/>
      <c r="O783" s="446"/>
      <c r="P783" s="446"/>
      <c r="Q783" s="446"/>
      <c r="R783" s="446"/>
      <c r="S783" s="446"/>
      <c r="T783" s="446"/>
      <c r="U783" s="446"/>
      <c r="V783" s="446"/>
      <c r="W783" s="446"/>
      <c r="X783" s="446"/>
      <c r="Y783" s="446"/>
      <c r="Z783" s="446"/>
    </row>
    <row r="784" spans="2:26" ht="14.25" customHeight="1">
      <c r="B784" s="155"/>
      <c r="D784" s="177"/>
      <c r="I784" s="446"/>
      <c r="J784" s="446"/>
      <c r="K784" s="446"/>
      <c r="L784" s="446"/>
      <c r="M784" s="446"/>
      <c r="N784" s="446"/>
      <c r="O784" s="446"/>
      <c r="P784" s="446"/>
      <c r="Q784" s="446"/>
      <c r="R784" s="446"/>
      <c r="S784" s="446"/>
      <c r="T784" s="446"/>
      <c r="U784" s="446"/>
      <c r="V784" s="446"/>
      <c r="W784" s="446"/>
      <c r="X784" s="446"/>
      <c r="Y784" s="446"/>
      <c r="Z784" s="446"/>
    </row>
    <row r="785" spans="2:26" ht="14.25" customHeight="1">
      <c r="B785" s="155"/>
      <c r="D785" s="177"/>
      <c r="I785" s="446"/>
      <c r="J785" s="446"/>
      <c r="K785" s="446"/>
      <c r="L785" s="446"/>
      <c r="M785" s="446"/>
      <c r="N785" s="446"/>
      <c r="O785" s="446"/>
      <c r="P785" s="446"/>
      <c r="Q785" s="446"/>
      <c r="R785" s="446"/>
      <c r="S785" s="446"/>
      <c r="T785" s="446"/>
      <c r="U785" s="446"/>
      <c r="V785" s="446"/>
      <c r="W785" s="446"/>
      <c r="X785" s="446"/>
      <c r="Y785" s="446"/>
      <c r="Z785" s="446"/>
    </row>
    <row r="786" spans="2:26" ht="14.25" customHeight="1">
      <c r="B786" s="155"/>
      <c r="D786" s="177"/>
      <c r="I786" s="446"/>
      <c r="J786" s="446"/>
      <c r="K786" s="446"/>
      <c r="L786" s="446"/>
      <c r="M786" s="446"/>
      <c r="N786" s="446"/>
      <c r="O786" s="446"/>
      <c r="P786" s="446"/>
      <c r="Q786" s="446"/>
      <c r="R786" s="446"/>
      <c r="S786" s="446"/>
      <c r="T786" s="446"/>
      <c r="U786" s="446"/>
      <c r="V786" s="446"/>
      <c r="W786" s="446"/>
      <c r="X786" s="446"/>
      <c r="Y786" s="446"/>
      <c r="Z786" s="446"/>
    </row>
    <row r="787" spans="2:26" ht="14.25" customHeight="1">
      <c r="B787" s="155"/>
      <c r="D787" s="177"/>
      <c r="I787" s="446"/>
      <c r="J787" s="446"/>
      <c r="K787" s="446"/>
      <c r="L787" s="446"/>
      <c r="M787" s="446"/>
      <c r="N787" s="446"/>
      <c r="O787" s="446"/>
      <c r="P787" s="446"/>
      <c r="Q787" s="446"/>
      <c r="R787" s="446"/>
      <c r="S787" s="446"/>
      <c r="T787" s="446"/>
      <c r="U787" s="446"/>
      <c r="V787" s="446"/>
      <c r="W787" s="446"/>
      <c r="X787" s="446"/>
      <c r="Y787" s="446"/>
      <c r="Z787" s="446"/>
    </row>
    <row r="788" spans="2:26" ht="14.25" customHeight="1">
      <c r="B788" s="155"/>
      <c r="D788" s="177"/>
      <c r="I788" s="446"/>
      <c r="J788" s="446"/>
      <c r="K788" s="446"/>
      <c r="L788" s="446"/>
      <c r="M788" s="446"/>
      <c r="N788" s="446"/>
      <c r="O788" s="446"/>
      <c r="P788" s="446"/>
      <c r="Q788" s="446"/>
      <c r="R788" s="446"/>
      <c r="S788" s="446"/>
      <c r="T788" s="446"/>
      <c r="U788" s="446"/>
      <c r="V788" s="446"/>
      <c r="W788" s="446"/>
      <c r="X788" s="446"/>
      <c r="Y788" s="446"/>
      <c r="Z788" s="446"/>
    </row>
    <row r="789" spans="2:26" ht="14.25" customHeight="1">
      <c r="B789" s="155"/>
      <c r="D789" s="177"/>
      <c r="I789" s="446"/>
      <c r="J789" s="446"/>
      <c r="K789" s="446"/>
      <c r="L789" s="446"/>
      <c r="M789" s="446"/>
      <c r="N789" s="446"/>
      <c r="O789" s="446"/>
      <c r="P789" s="446"/>
      <c r="Q789" s="446"/>
      <c r="R789" s="446"/>
      <c r="S789" s="446"/>
      <c r="T789" s="446"/>
      <c r="U789" s="446"/>
      <c r="V789" s="446"/>
      <c r="W789" s="446"/>
      <c r="X789" s="446"/>
      <c r="Y789" s="446"/>
      <c r="Z789" s="446"/>
    </row>
    <row r="790" spans="2:26" ht="14.25" customHeight="1">
      <c r="B790" s="155"/>
      <c r="D790" s="177"/>
      <c r="I790" s="446"/>
      <c r="J790" s="446"/>
      <c r="K790" s="446"/>
      <c r="L790" s="446"/>
      <c r="M790" s="446"/>
      <c r="N790" s="446"/>
      <c r="O790" s="446"/>
      <c r="P790" s="446"/>
      <c r="Q790" s="446"/>
      <c r="R790" s="446"/>
      <c r="S790" s="446"/>
      <c r="T790" s="446"/>
      <c r="U790" s="446"/>
      <c r="V790" s="446"/>
      <c r="W790" s="446"/>
      <c r="X790" s="446"/>
      <c r="Y790" s="446"/>
      <c r="Z790" s="446"/>
    </row>
    <row r="791" spans="2:26" ht="14.25" customHeight="1">
      <c r="B791" s="155"/>
      <c r="D791" s="177"/>
      <c r="I791" s="446"/>
      <c r="J791" s="446"/>
      <c r="K791" s="446"/>
      <c r="L791" s="446"/>
      <c r="M791" s="446"/>
      <c r="N791" s="446"/>
      <c r="O791" s="446"/>
      <c r="P791" s="446"/>
      <c r="Q791" s="446"/>
      <c r="R791" s="446"/>
      <c r="S791" s="446"/>
      <c r="T791" s="446"/>
      <c r="U791" s="446"/>
      <c r="V791" s="446"/>
      <c r="W791" s="446"/>
      <c r="X791" s="446"/>
      <c r="Y791" s="446"/>
      <c r="Z791" s="446"/>
    </row>
    <row r="792" spans="2:26" ht="14.25" customHeight="1">
      <c r="B792" s="155"/>
      <c r="D792" s="177"/>
      <c r="I792" s="446"/>
      <c r="J792" s="446"/>
      <c r="K792" s="446"/>
      <c r="L792" s="446"/>
      <c r="M792" s="446"/>
      <c r="N792" s="446"/>
      <c r="O792" s="446"/>
      <c r="P792" s="446"/>
      <c r="Q792" s="446"/>
      <c r="R792" s="446"/>
      <c r="S792" s="446"/>
      <c r="T792" s="446"/>
      <c r="U792" s="446"/>
      <c r="V792" s="446"/>
      <c r="W792" s="446"/>
      <c r="X792" s="446"/>
      <c r="Y792" s="446"/>
      <c r="Z792" s="446"/>
    </row>
    <row r="793" spans="2:26" ht="14.25" customHeight="1">
      <c r="B793" s="155"/>
      <c r="D793" s="177"/>
      <c r="I793" s="446"/>
      <c r="J793" s="446"/>
      <c r="K793" s="446"/>
      <c r="L793" s="446"/>
      <c r="M793" s="446"/>
      <c r="N793" s="446"/>
      <c r="O793" s="446"/>
      <c r="P793" s="446"/>
      <c r="Q793" s="446"/>
      <c r="R793" s="446"/>
      <c r="S793" s="446"/>
      <c r="T793" s="446"/>
      <c r="U793" s="446"/>
      <c r="V793" s="446"/>
      <c r="W793" s="446"/>
      <c r="X793" s="446"/>
      <c r="Y793" s="446"/>
      <c r="Z793" s="446"/>
    </row>
    <row r="794" spans="2:26" ht="14.25" customHeight="1">
      <c r="B794" s="155"/>
      <c r="D794" s="177"/>
      <c r="I794" s="446"/>
      <c r="J794" s="446"/>
      <c r="K794" s="446"/>
      <c r="L794" s="446"/>
      <c r="M794" s="446"/>
      <c r="N794" s="446"/>
      <c r="O794" s="446"/>
      <c r="P794" s="446"/>
      <c r="Q794" s="446"/>
      <c r="R794" s="446"/>
      <c r="S794" s="446"/>
      <c r="T794" s="446"/>
      <c r="U794" s="446"/>
      <c r="V794" s="446"/>
      <c r="W794" s="446"/>
      <c r="X794" s="446"/>
      <c r="Y794" s="446"/>
      <c r="Z794" s="446"/>
    </row>
    <row r="795" spans="2:26" ht="14.25" customHeight="1">
      <c r="B795" s="155"/>
      <c r="D795" s="177"/>
      <c r="I795" s="446"/>
      <c r="J795" s="446"/>
      <c r="K795" s="446"/>
      <c r="L795" s="446"/>
      <c r="M795" s="446"/>
      <c r="N795" s="446"/>
      <c r="O795" s="446"/>
      <c r="P795" s="446"/>
      <c r="Q795" s="446"/>
      <c r="R795" s="446"/>
      <c r="S795" s="446"/>
      <c r="T795" s="446"/>
      <c r="U795" s="446"/>
      <c r="V795" s="446"/>
      <c r="W795" s="446"/>
      <c r="X795" s="446"/>
      <c r="Y795" s="446"/>
      <c r="Z795" s="446"/>
    </row>
    <row r="796" spans="2:26" ht="14.25" customHeight="1">
      <c r="B796" s="155"/>
      <c r="D796" s="177"/>
      <c r="I796" s="446"/>
      <c r="J796" s="446"/>
      <c r="K796" s="446"/>
      <c r="L796" s="446"/>
      <c r="M796" s="446"/>
      <c r="N796" s="446"/>
      <c r="O796" s="446"/>
      <c r="P796" s="446"/>
      <c r="Q796" s="446"/>
      <c r="R796" s="446"/>
      <c r="S796" s="446"/>
      <c r="T796" s="446"/>
      <c r="U796" s="446"/>
      <c r="V796" s="446"/>
      <c r="W796" s="446"/>
      <c r="X796" s="446"/>
      <c r="Y796" s="446"/>
      <c r="Z796" s="446"/>
    </row>
    <row r="797" spans="2:26" ht="14.25" customHeight="1">
      <c r="B797" s="155"/>
      <c r="D797" s="177"/>
      <c r="I797" s="446"/>
      <c r="J797" s="446"/>
      <c r="K797" s="446"/>
      <c r="L797" s="446"/>
      <c r="M797" s="446"/>
      <c r="N797" s="446"/>
      <c r="O797" s="446"/>
      <c r="P797" s="446"/>
      <c r="Q797" s="446"/>
      <c r="R797" s="446"/>
      <c r="S797" s="446"/>
      <c r="T797" s="446"/>
      <c r="U797" s="446"/>
      <c r="V797" s="446"/>
      <c r="W797" s="446"/>
      <c r="X797" s="446"/>
      <c r="Y797" s="446"/>
      <c r="Z797" s="446"/>
    </row>
    <row r="798" spans="2:26" ht="14.25" customHeight="1">
      <c r="B798" s="155"/>
      <c r="D798" s="177"/>
      <c r="I798" s="446"/>
      <c r="J798" s="446"/>
      <c r="K798" s="446"/>
      <c r="L798" s="446"/>
      <c r="M798" s="446"/>
      <c r="N798" s="446"/>
      <c r="O798" s="446"/>
      <c r="P798" s="446"/>
      <c r="Q798" s="446"/>
      <c r="R798" s="446"/>
      <c r="S798" s="446"/>
      <c r="T798" s="446"/>
      <c r="U798" s="446"/>
      <c r="V798" s="446"/>
      <c r="W798" s="446"/>
      <c r="X798" s="446"/>
      <c r="Y798" s="446"/>
      <c r="Z798" s="446"/>
    </row>
    <row r="799" spans="2:26" ht="14.25" customHeight="1">
      <c r="I799" s="446"/>
      <c r="J799" s="446"/>
      <c r="K799" s="446"/>
      <c r="L799" s="446"/>
      <c r="M799" s="446"/>
      <c r="N799" s="446"/>
      <c r="O799" s="446"/>
      <c r="P799" s="446"/>
      <c r="Q799" s="446"/>
      <c r="R799" s="446"/>
      <c r="S799" s="446"/>
      <c r="T799" s="446"/>
      <c r="U799" s="446"/>
      <c r="V799" s="446"/>
      <c r="W799" s="446"/>
      <c r="X799" s="446"/>
      <c r="Y799" s="446"/>
      <c r="Z799" s="446"/>
    </row>
    <row r="800" spans="2:26" ht="14.25" customHeight="1">
      <c r="I800" s="446"/>
      <c r="J800" s="446"/>
      <c r="K800" s="446"/>
      <c r="L800" s="446"/>
      <c r="M800" s="446"/>
      <c r="N800" s="446"/>
      <c r="O800" s="446"/>
      <c r="P800" s="446"/>
      <c r="Q800" s="446"/>
      <c r="R800" s="446"/>
      <c r="S800" s="446"/>
      <c r="T800" s="446"/>
      <c r="U800" s="446"/>
      <c r="V800" s="446"/>
      <c r="W800" s="446"/>
      <c r="X800" s="446"/>
      <c r="Y800" s="446"/>
      <c r="Z800" s="446"/>
    </row>
    <row r="801" spans="9:26" ht="14.25" customHeight="1">
      <c r="I801" s="446"/>
      <c r="J801" s="446"/>
      <c r="K801" s="446"/>
      <c r="L801" s="446"/>
      <c r="M801" s="446"/>
      <c r="N801" s="446"/>
      <c r="O801" s="446"/>
      <c r="P801" s="446"/>
      <c r="Q801" s="446"/>
      <c r="R801" s="446"/>
      <c r="S801" s="446"/>
      <c r="T801" s="446"/>
      <c r="U801" s="446"/>
      <c r="V801" s="446"/>
      <c r="W801" s="446"/>
      <c r="X801" s="446"/>
      <c r="Y801" s="446"/>
      <c r="Z801" s="446"/>
    </row>
    <row r="802" spans="9:26" ht="14.25" customHeight="1">
      <c r="I802" s="446"/>
      <c r="J802" s="446"/>
      <c r="K802" s="446"/>
      <c r="L802" s="446"/>
      <c r="M802" s="446"/>
      <c r="N802" s="446"/>
      <c r="O802" s="446"/>
      <c r="P802" s="446"/>
      <c r="Q802" s="446"/>
      <c r="R802" s="446"/>
      <c r="S802" s="446"/>
      <c r="T802" s="446"/>
      <c r="U802" s="446"/>
      <c r="V802" s="446"/>
      <c r="W802" s="446"/>
      <c r="X802" s="446"/>
      <c r="Y802" s="446"/>
      <c r="Z802" s="446"/>
    </row>
    <row r="803" spans="9:26" ht="14.25" customHeight="1">
      <c r="I803" s="446"/>
      <c r="J803" s="446"/>
      <c r="K803" s="446"/>
      <c r="L803" s="446"/>
      <c r="M803" s="446"/>
      <c r="N803" s="446"/>
      <c r="O803" s="446"/>
      <c r="P803" s="446"/>
      <c r="Q803" s="446"/>
      <c r="R803" s="446"/>
      <c r="S803" s="446"/>
      <c r="T803" s="446"/>
      <c r="U803" s="446"/>
      <c r="V803" s="446"/>
      <c r="W803" s="446"/>
      <c r="X803" s="446"/>
      <c r="Y803" s="446"/>
      <c r="Z803" s="446"/>
    </row>
    <row r="804" spans="9:26" ht="14.25" customHeight="1">
      <c r="I804" s="446"/>
      <c r="J804" s="446"/>
      <c r="K804" s="446"/>
      <c r="L804" s="446"/>
      <c r="M804" s="446"/>
      <c r="N804" s="446"/>
      <c r="O804" s="446"/>
      <c r="P804" s="446"/>
      <c r="Q804" s="446"/>
      <c r="R804" s="446"/>
      <c r="S804" s="446"/>
      <c r="T804" s="446"/>
      <c r="U804" s="446"/>
      <c r="V804" s="446"/>
      <c r="W804" s="446"/>
      <c r="X804" s="446"/>
      <c r="Y804" s="446"/>
      <c r="Z804" s="446"/>
    </row>
    <row r="805" spans="9:26" ht="14.25" customHeight="1">
      <c r="I805" s="446"/>
      <c r="J805" s="446"/>
      <c r="K805" s="446"/>
      <c r="L805" s="446"/>
      <c r="M805" s="446"/>
      <c r="N805" s="446"/>
      <c r="O805" s="446"/>
      <c r="P805" s="446"/>
      <c r="Q805" s="446"/>
      <c r="R805" s="446"/>
      <c r="S805" s="446"/>
      <c r="T805" s="446"/>
      <c r="U805" s="446"/>
      <c r="V805" s="446"/>
      <c r="W805" s="446"/>
      <c r="X805" s="446"/>
      <c r="Y805" s="446"/>
      <c r="Z805" s="446"/>
    </row>
    <row r="806" spans="9:26" ht="14.25" customHeight="1">
      <c r="I806" s="446"/>
      <c r="J806" s="446"/>
      <c r="K806" s="446"/>
      <c r="L806" s="446"/>
      <c r="M806" s="446"/>
      <c r="N806" s="446"/>
      <c r="O806" s="446"/>
      <c r="P806" s="446"/>
      <c r="Q806" s="446"/>
      <c r="R806" s="446"/>
      <c r="S806" s="446"/>
      <c r="T806" s="446"/>
      <c r="U806" s="446"/>
      <c r="V806" s="446"/>
      <c r="W806" s="446"/>
      <c r="X806" s="446"/>
      <c r="Y806" s="446"/>
      <c r="Z806" s="446"/>
    </row>
    <row r="807" spans="9:26" ht="14.25" customHeight="1">
      <c r="I807" s="446"/>
      <c r="J807" s="446"/>
      <c r="K807" s="446"/>
      <c r="L807" s="446"/>
      <c r="M807" s="446"/>
      <c r="N807" s="446"/>
      <c r="O807" s="446"/>
      <c r="P807" s="446"/>
      <c r="Q807" s="446"/>
      <c r="R807" s="446"/>
      <c r="S807" s="446"/>
      <c r="T807" s="446"/>
      <c r="U807" s="446"/>
      <c r="V807" s="446"/>
      <c r="W807" s="446"/>
      <c r="X807" s="446"/>
      <c r="Y807" s="446"/>
      <c r="Z807" s="446"/>
    </row>
    <row r="808" spans="9:26" ht="14.25" customHeight="1">
      <c r="I808" s="446"/>
      <c r="J808" s="446"/>
      <c r="K808" s="446"/>
      <c r="L808" s="446"/>
      <c r="M808" s="446"/>
      <c r="N808" s="446"/>
      <c r="O808" s="446"/>
      <c r="P808" s="446"/>
      <c r="Q808" s="446"/>
      <c r="R808" s="446"/>
      <c r="S808" s="446"/>
      <c r="T808" s="446"/>
      <c r="U808" s="446"/>
      <c r="V808" s="446"/>
      <c r="W808" s="446"/>
      <c r="X808" s="446"/>
      <c r="Y808" s="446"/>
      <c r="Z808" s="446"/>
    </row>
    <row r="809" spans="9:26" ht="14.25" customHeight="1">
      <c r="I809" s="446"/>
      <c r="J809" s="446"/>
      <c r="K809" s="446"/>
      <c r="L809" s="446"/>
      <c r="M809" s="446"/>
      <c r="N809" s="446"/>
      <c r="O809" s="446"/>
      <c r="P809" s="446"/>
      <c r="Q809" s="446"/>
      <c r="R809" s="446"/>
      <c r="S809" s="446"/>
      <c r="T809" s="446"/>
      <c r="U809" s="446"/>
      <c r="V809" s="446"/>
      <c r="W809" s="446"/>
      <c r="X809" s="446"/>
      <c r="Y809" s="446"/>
      <c r="Z809" s="446"/>
    </row>
    <row r="810" spans="9:26" ht="14.25" customHeight="1">
      <c r="I810" s="446"/>
      <c r="J810" s="446"/>
      <c r="K810" s="446"/>
      <c r="L810" s="446"/>
      <c r="M810" s="446"/>
      <c r="N810" s="446"/>
      <c r="O810" s="446"/>
      <c r="P810" s="446"/>
      <c r="Q810" s="446"/>
      <c r="R810" s="446"/>
      <c r="S810" s="446"/>
      <c r="T810" s="446"/>
      <c r="U810" s="446"/>
      <c r="V810" s="446"/>
      <c r="W810" s="446"/>
      <c r="X810" s="446"/>
      <c r="Y810" s="446"/>
      <c r="Z810" s="446"/>
    </row>
    <row r="811" spans="9:26" ht="14.25" customHeight="1">
      <c r="I811" s="446"/>
      <c r="J811" s="446"/>
      <c r="K811" s="446"/>
      <c r="L811" s="446"/>
      <c r="M811" s="446"/>
      <c r="N811" s="446"/>
      <c r="O811" s="446"/>
      <c r="P811" s="446"/>
      <c r="Q811" s="446"/>
      <c r="R811" s="446"/>
      <c r="S811" s="446"/>
      <c r="T811" s="446"/>
      <c r="U811" s="446"/>
      <c r="V811" s="446"/>
      <c r="W811" s="446"/>
      <c r="X811" s="446"/>
      <c r="Y811" s="446"/>
      <c r="Z811" s="446"/>
    </row>
    <row r="812" spans="9:26" ht="14.25" customHeight="1">
      <c r="I812" s="446"/>
      <c r="J812" s="446"/>
      <c r="K812" s="446"/>
      <c r="L812" s="446"/>
      <c r="M812" s="446"/>
      <c r="N812" s="446"/>
      <c r="O812" s="446"/>
      <c r="P812" s="446"/>
      <c r="Q812" s="446"/>
      <c r="R812" s="446"/>
      <c r="S812" s="446"/>
      <c r="T812" s="446"/>
      <c r="U812" s="446"/>
      <c r="V812" s="446"/>
      <c r="W812" s="446"/>
      <c r="X812" s="446"/>
      <c r="Y812" s="446"/>
      <c r="Z812" s="446"/>
    </row>
    <row r="813" spans="9:26" ht="14.25" customHeight="1">
      <c r="I813" s="446"/>
      <c r="J813" s="446"/>
      <c r="K813" s="446"/>
      <c r="L813" s="446"/>
      <c r="M813" s="446"/>
      <c r="N813" s="446"/>
      <c r="O813" s="446"/>
      <c r="P813" s="446"/>
      <c r="Q813" s="446"/>
      <c r="R813" s="446"/>
      <c r="S813" s="446"/>
      <c r="T813" s="446"/>
      <c r="U813" s="446"/>
      <c r="V813" s="446"/>
      <c r="W813" s="446"/>
      <c r="X813" s="446"/>
      <c r="Y813" s="446"/>
      <c r="Z813" s="446"/>
    </row>
    <row r="814" spans="9:26" ht="14.25" customHeight="1">
      <c r="I814" s="446"/>
      <c r="J814" s="446"/>
      <c r="K814" s="446"/>
      <c r="L814" s="446"/>
      <c r="M814" s="446"/>
      <c r="N814" s="446"/>
      <c r="O814" s="446"/>
      <c r="P814" s="446"/>
      <c r="Q814" s="446"/>
      <c r="R814" s="446"/>
      <c r="S814" s="446"/>
      <c r="T814" s="446"/>
      <c r="U814" s="446"/>
      <c r="V814" s="446"/>
      <c r="W814" s="446"/>
      <c r="X814" s="446"/>
      <c r="Y814" s="446"/>
      <c r="Z814" s="446"/>
    </row>
    <row r="815" spans="9:26" ht="14.25" customHeight="1">
      <c r="I815" s="446"/>
      <c r="J815" s="446"/>
      <c r="K815" s="446"/>
      <c r="L815" s="446"/>
      <c r="M815" s="446"/>
      <c r="N815" s="446"/>
      <c r="O815" s="446"/>
      <c r="P815" s="446"/>
      <c r="Q815" s="446"/>
      <c r="R815" s="446"/>
      <c r="S815" s="446"/>
      <c r="T815" s="446"/>
      <c r="U815" s="446"/>
      <c r="V815" s="446"/>
      <c r="W815" s="446"/>
      <c r="X815" s="446"/>
      <c r="Y815" s="446"/>
      <c r="Z815" s="446"/>
    </row>
    <row r="816" spans="9:26" ht="14.25" customHeight="1">
      <c r="I816" s="446"/>
      <c r="J816" s="446"/>
      <c r="K816" s="446"/>
      <c r="L816" s="446"/>
      <c r="M816" s="446"/>
      <c r="N816" s="446"/>
      <c r="O816" s="446"/>
      <c r="P816" s="446"/>
      <c r="Q816" s="446"/>
      <c r="R816" s="446"/>
      <c r="S816" s="446"/>
      <c r="T816" s="446"/>
      <c r="U816" s="446"/>
      <c r="V816" s="446"/>
      <c r="W816" s="446"/>
      <c r="X816" s="446"/>
      <c r="Y816" s="446"/>
      <c r="Z816" s="446"/>
    </row>
    <row r="817" spans="9:26" ht="14.25" customHeight="1">
      <c r="I817" s="446"/>
      <c r="J817" s="446"/>
      <c r="K817" s="446"/>
      <c r="L817" s="446"/>
      <c r="M817" s="446"/>
      <c r="N817" s="446"/>
      <c r="O817" s="446"/>
      <c r="P817" s="446"/>
      <c r="Q817" s="446"/>
      <c r="R817" s="446"/>
      <c r="S817" s="446"/>
      <c r="T817" s="446"/>
      <c r="U817" s="446"/>
      <c r="V817" s="446"/>
      <c r="W817" s="446"/>
      <c r="X817" s="446"/>
      <c r="Y817" s="446"/>
      <c r="Z817" s="446"/>
    </row>
    <row r="818" spans="9:26" ht="14.25" customHeight="1">
      <c r="I818" s="446"/>
      <c r="J818" s="446"/>
      <c r="K818" s="446"/>
      <c r="L818" s="446"/>
      <c r="M818" s="446"/>
      <c r="N818" s="446"/>
      <c r="O818" s="446"/>
      <c r="P818" s="446"/>
      <c r="Q818" s="446"/>
      <c r="R818" s="446"/>
      <c r="S818" s="446"/>
      <c r="T818" s="446"/>
      <c r="U818" s="446"/>
      <c r="V818" s="446"/>
      <c r="W818" s="446"/>
      <c r="X818" s="446"/>
      <c r="Y818" s="446"/>
      <c r="Z818" s="446"/>
    </row>
    <row r="819" spans="9:26" ht="14.25" customHeight="1">
      <c r="I819" s="446"/>
      <c r="J819" s="446"/>
      <c r="K819" s="446"/>
      <c r="L819" s="446"/>
      <c r="M819" s="446"/>
      <c r="N819" s="446"/>
      <c r="O819" s="446"/>
      <c r="P819" s="446"/>
      <c r="Q819" s="446"/>
      <c r="R819" s="446"/>
      <c r="S819" s="446"/>
      <c r="T819" s="446"/>
      <c r="U819" s="446"/>
      <c r="V819" s="446"/>
      <c r="W819" s="446"/>
      <c r="X819" s="446"/>
      <c r="Y819" s="446"/>
      <c r="Z819" s="446"/>
    </row>
    <row r="820" spans="9:26" ht="14.25" customHeight="1">
      <c r="I820" s="446"/>
      <c r="J820" s="446"/>
      <c r="K820" s="446"/>
      <c r="L820" s="446"/>
      <c r="M820" s="446"/>
      <c r="N820" s="446"/>
      <c r="O820" s="446"/>
      <c r="P820" s="446"/>
      <c r="Q820" s="446"/>
      <c r="R820" s="446"/>
      <c r="S820" s="446"/>
      <c r="T820" s="446"/>
      <c r="U820" s="446"/>
      <c r="V820" s="446"/>
      <c r="W820" s="446"/>
      <c r="X820" s="446"/>
      <c r="Y820" s="446"/>
      <c r="Z820" s="446"/>
    </row>
    <row r="821" spans="9:26" ht="14.25" customHeight="1">
      <c r="I821" s="446"/>
      <c r="J821" s="446"/>
      <c r="K821" s="446"/>
      <c r="L821" s="446"/>
      <c r="M821" s="446"/>
      <c r="N821" s="446"/>
      <c r="O821" s="446"/>
      <c r="P821" s="446"/>
      <c r="Q821" s="446"/>
      <c r="R821" s="446"/>
      <c r="S821" s="446"/>
      <c r="T821" s="446"/>
      <c r="U821" s="446"/>
      <c r="V821" s="446"/>
      <c r="W821" s="446"/>
      <c r="X821" s="446"/>
      <c r="Y821" s="446"/>
      <c r="Z821" s="446"/>
    </row>
    <row r="822" spans="9:26" ht="14.25" customHeight="1">
      <c r="I822" s="446"/>
      <c r="J822" s="446"/>
      <c r="K822" s="446"/>
      <c r="L822" s="446"/>
      <c r="M822" s="446"/>
      <c r="N822" s="446"/>
      <c r="O822" s="446"/>
      <c r="P822" s="446"/>
      <c r="Q822" s="446"/>
      <c r="R822" s="446"/>
      <c r="S822" s="446"/>
      <c r="T822" s="446"/>
      <c r="U822" s="446"/>
      <c r="V822" s="446"/>
      <c r="W822" s="446"/>
      <c r="X822" s="446"/>
      <c r="Y822" s="446"/>
      <c r="Z822" s="446"/>
    </row>
    <row r="823" spans="9:26" ht="14.25" customHeight="1">
      <c r="I823" s="446"/>
      <c r="J823" s="446"/>
      <c r="K823" s="446"/>
      <c r="L823" s="446"/>
      <c r="M823" s="446"/>
      <c r="N823" s="446"/>
      <c r="O823" s="446"/>
      <c r="P823" s="446"/>
      <c r="Q823" s="446"/>
      <c r="R823" s="446"/>
      <c r="S823" s="446"/>
      <c r="T823" s="446"/>
      <c r="U823" s="446"/>
      <c r="V823" s="446"/>
      <c r="W823" s="446"/>
      <c r="X823" s="446"/>
      <c r="Y823" s="446"/>
      <c r="Z823" s="446"/>
    </row>
    <row r="824" spans="9:26" ht="14.25" customHeight="1">
      <c r="I824" s="446"/>
      <c r="J824" s="446"/>
      <c r="K824" s="446"/>
      <c r="L824" s="446"/>
      <c r="M824" s="446"/>
      <c r="N824" s="446"/>
      <c r="O824" s="446"/>
      <c r="P824" s="446"/>
      <c r="Q824" s="446"/>
      <c r="R824" s="446"/>
      <c r="S824" s="446"/>
      <c r="T824" s="446"/>
      <c r="U824" s="446"/>
      <c r="V824" s="446"/>
      <c r="W824" s="446"/>
      <c r="X824" s="446"/>
      <c r="Y824" s="446"/>
      <c r="Z824" s="446"/>
    </row>
    <row r="825" spans="9:26" ht="14.25" customHeight="1">
      <c r="I825" s="446"/>
      <c r="J825" s="446"/>
      <c r="K825" s="446"/>
      <c r="L825" s="446"/>
      <c r="M825" s="446"/>
      <c r="N825" s="446"/>
      <c r="O825" s="446"/>
      <c r="P825" s="446"/>
      <c r="Q825" s="446"/>
      <c r="R825" s="446"/>
      <c r="S825" s="446"/>
      <c r="T825" s="446"/>
      <c r="U825" s="446"/>
      <c r="V825" s="446"/>
      <c r="W825" s="446"/>
      <c r="X825" s="446"/>
      <c r="Y825" s="446"/>
      <c r="Z825" s="446"/>
    </row>
    <row r="826" spans="9:26" ht="14.25" customHeight="1">
      <c r="I826" s="446"/>
      <c r="J826" s="446"/>
      <c r="K826" s="446"/>
      <c r="L826" s="446"/>
      <c r="M826" s="446"/>
      <c r="N826" s="446"/>
      <c r="O826" s="446"/>
      <c r="P826" s="446"/>
      <c r="Q826" s="446"/>
      <c r="R826" s="446"/>
      <c r="S826" s="446"/>
      <c r="T826" s="446"/>
      <c r="U826" s="446"/>
      <c r="V826" s="446"/>
      <c r="W826" s="446"/>
      <c r="X826" s="446"/>
      <c r="Y826" s="446"/>
      <c r="Z826" s="446"/>
    </row>
    <row r="827" spans="9:26" ht="14.25" customHeight="1">
      <c r="I827" s="446"/>
      <c r="J827" s="446"/>
      <c r="K827" s="446"/>
      <c r="L827" s="446"/>
      <c r="M827" s="446"/>
      <c r="N827" s="446"/>
      <c r="O827" s="446"/>
      <c r="P827" s="446"/>
      <c r="Q827" s="446"/>
      <c r="R827" s="446"/>
      <c r="S827" s="446"/>
      <c r="T827" s="446"/>
      <c r="U827" s="446"/>
      <c r="V827" s="446"/>
      <c r="W827" s="446"/>
      <c r="X827" s="446"/>
      <c r="Y827" s="446"/>
      <c r="Z827" s="446"/>
    </row>
    <row r="828" spans="9:26" ht="14.25" customHeight="1">
      <c r="I828" s="446"/>
      <c r="J828" s="446"/>
      <c r="K828" s="446"/>
      <c r="L828" s="446"/>
      <c r="M828" s="446"/>
      <c r="N828" s="446"/>
      <c r="O828" s="446"/>
      <c r="P828" s="446"/>
      <c r="Q828" s="446"/>
      <c r="R828" s="446"/>
      <c r="S828" s="446"/>
      <c r="T828" s="446"/>
      <c r="U828" s="446"/>
      <c r="V828" s="446"/>
      <c r="W828" s="446"/>
      <c r="X828" s="446"/>
      <c r="Y828" s="446"/>
      <c r="Z828" s="446"/>
    </row>
    <row r="829" spans="9:26" ht="14.25" customHeight="1">
      <c r="I829" s="446"/>
      <c r="J829" s="446"/>
      <c r="K829" s="446"/>
      <c r="L829" s="446"/>
      <c r="M829" s="446"/>
      <c r="N829" s="446"/>
      <c r="O829" s="446"/>
      <c r="P829" s="446"/>
      <c r="Q829" s="446"/>
      <c r="R829" s="446"/>
      <c r="S829" s="446"/>
      <c r="T829" s="446"/>
      <c r="U829" s="446"/>
      <c r="V829" s="446"/>
      <c r="W829" s="446"/>
      <c r="X829" s="446"/>
      <c r="Y829" s="446"/>
      <c r="Z829" s="446"/>
    </row>
    <row r="830" spans="9:26" ht="14.25" customHeight="1">
      <c r="I830" s="446"/>
      <c r="J830" s="446"/>
      <c r="K830" s="446"/>
      <c r="L830" s="446"/>
      <c r="M830" s="446"/>
      <c r="N830" s="446"/>
      <c r="O830" s="446"/>
      <c r="P830" s="446"/>
      <c r="Q830" s="446"/>
      <c r="R830" s="446"/>
      <c r="S830" s="446"/>
      <c r="T830" s="446"/>
      <c r="U830" s="446"/>
      <c r="V830" s="446"/>
      <c r="W830" s="446"/>
      <c r="X830" s="446"/>
      <c r="Y830" s="446"/>
      <c r="Z830" s="446"/>
    </row>
    <row r="831" spans="9:26" ht="14.25" customHeight="1">
      <c r="I831" s="446"/>
      <c r="J831" s="446"/>
      <c r="K831" s="446"/>
      <c r="L831" s="446"/>
      <c r="M831" s="446"/>
      <c r="N831" s="446"/>
      <c r="O831" s="446"/>
      <c r="P831" s="446"/>
      <c r="Q831" s="446"/>
      <c r="R831" s="446"/>
      <c r="S831" s="446"/>
      <c r="T831" s="446"/>
      <c r="U831" s="446"/>
      <c r="V831" s="446"/>
      <c r="W831" s="446"/>
      <c r="X831" s="446"/>
      <c r="Y831" s="446"/>
      <c r="Z831" s="446"/>
    </row>
    <row r="832" spans="9:26" ht="14.25" customHeight="1">
      <c r="I832" s="446"/>
      <c r="J832" s="446"/>
      <c r="K832" s="446"/>
      <c r="L832" s="446"/>
      <c r="M832" s="446"/>
      <c r="N832" s="446"/>
      <c r="O832" s="446"/>
      <c r="P832" s="446"/>
      <c r="Q832" s="446"/>
      <c r="R832" s="446"/>
      <c r="S832" s="446"/>
      <c r="T832" s="446"/>
      <c r="U832" s="446"/>
      <c r="V832" s="446"/>
      <c r="W832" s="446"/>
      <c r="X832" s="446"/>
      <c r="Y832" s="446"/>
      <c r="Z832" s="446"/>
    </row>
    <row r="833" spans="9:26" ht="14.25" customHeight="1">
      <c r="I833" s="446"/>
      <c r="J833" s="446"/>
      <c r="K833" s="446"/>
      <c r="L833" s="446"/>
      <c r="M833" s="446"/>
      <c r="N833" s="446"/>
      <c r="O833" s="446"/>
      <c r="P833" s="446"/>
      <c r="Q833" s="446"/>
      <c r="R833" s="446"/>
      <c r="S833" s="446"/>
      <c r="T833" s="446"/>
      <c r="U833" s="446"/>
      <c r="V833" s="446"/>
      <c r="W833" s="446"/>
      <c r="X833" s="446"/>
      <c r="Y833" s="446"/>
      <c r="Z833" s="446"/>
    </row>
    <row r="834" spans="9:26" ht="14.25" customHeight="1">
      <c r="I834" s="446"/>
      <c r="J834" s="446"/>
      <c r="K834" s="446"/>
      <c r="L834" s="446"/>
      <c r="M834" s="446"/>
      <c r="N834" s="446"/>
      <c r="O834" s="446"/>
      <c r="P834" s="446"/>
      <c r="Q834" s="446"/>
      <c r="R834" s="446"/>
      <c r="S834" s="446"/>
      <c r="T834" s="446"/>
      <c r="U834" s="446"/>
      <c r="V834" s="446"/>
      <c r="W834" s="446"/>
      <c r="X834" s="446"/>
      <c r="Y834" s="446"/>
      <c r="Z834" s="446"/>
    </row>
    <row r="835" spans="9:26" ht="14.25" customHeight="1">
      <c r="I835" s="446"/>
      <c r="J835" s="446"/>
      <c r="K835" s="446"/>
      <c r="L835" s="446"/>
      <c r="M835" s="446"/>
      <c r="N835" s="446"/>
      <c r="O835" s="446"/>
      <c r="P835" s="446"/>
      <c r="Q835" s="446"/>
      <c r="R835" s="446"/>
      <c r="S835" s="446"/>
      <c r="T835" s="446"/>
      <c r="U835" s="446"/>
      <c r="V835" s="446"/>
      <c r="W835" s="446"/>
      <c r="X835" s="446"/>
      <c r="Y835" s="446"/>
      <c r="Z835" s="446"/>
    </row>
    <row r="836" spans="9:26" ht="14.25" customHeight="1">
      <c r="I836" s="446"/>
      <c r="J836" s="446"/>
      <c r="K836" s="446"/>
      <c r="L836" s="446"/>
      <c r="M836" s="446"/>
      <c r="N836" s="446"/>
      <c r="O836" s="446"/>
      <c r="P836" s="446"/>
      <c r="Q836" s="446"/>
      <c r="R836" s="446"/>
      <c r="S836" s="446"/>
      <c r="T836" s="446"/>
      <c r="U836" s="446"/>
      <c r="V836" s="446"/>
      <c r="W836" s="446"/>
      <c r="X836" s="446"/>
      <c r="Y836" s="446"/>
      <c r="Z836" s="446"/>
    </row>
    <row r="837" spans="9:26" ht="14.25" customHeight="1">
      <c r="I837" s="446"/>
      <c r="J837" s="446"/>
      <c r="K837" s="446"/>
      <c r="L837" s="446"/>
      <c r="M837" s="446"/>
      <c r="N837" s="446"/>
      <c r="O837" s="446"/>
      <c r="P837" s="446"/>
      <c r="Q837" s="446"/>
      <c r="R837" s="446"/>
      <c r="S837" s="446"/>
      <c r="T837" s="446"/>
      <c r="U837" s="446"/>
      <c r="V837" s="446"/>
      <c r="W837" s="446"/>
      <c r="X837" s="446"/>
      <c r="Y837" s="446"/>
      <c r="Z837" s="446"/>
    </row>
    <row r="838" spans="9:26" ht="14.25" customHeight="1">
      <c r="I838" s="446"/>
      <c r="J838" s="446"/>
      <c r="K838" s="446"/>
      <c r="L838" s="446"/>
      <c r="M838" s="446"/>
      <c r="N838" s="446"/>
      <c r="O838" s="446"/>
      <c r="P838" s="446"/>
      <c r="Q838" s="446"/>
      <c r="R838" s="446"/>
      <c r="S838" s="446"/>
      <c r="T838" s="446"/>
      <c r="U838" s="446"/>
      <c r="V838" s="446"/>
      <c r="W838" s="446"/>
      <c r="X838" s="446"/>
      <c r="Y838" s="446"/>
      <c r="Z838" s="446"/>
    </row>
    <row r="839" spans="9:26" ht="14.25" customHeight="1">
      <c r="I839" s="446"/>
      <c r="J839" s="446"/>
      <c r="K839" s="446"/>
      <c r="L839" s="446"/>
      <c r="M839" s="446"/>
      <c r="N839" s="446"/>
      <c r="O839" s="446"/>
      <c r="P839" s="446"/>
      <c r="Q839" s="446"/>
      <c r="R839" s="446"/>
      <c r="S839" s="446"/>
      <c r="T839" s="446"/>
      <c r="U839" s="446"/>
      <c r="V839" s="446"/>
      <c r="W839" s="446"/>
      <c r="X839" s="446"/>
      <c r="Y839" s="446"/>
      <c r="Z839" s="446"/>
    </row>
    <row r="840" spans="9:26" ht="14.25" customHeight="1">
      <c r="I840" s="446"/>
      <c r="J840" s="446"/>
      <c r="K840" s="446"/>
      <c r="L840" s="446"/>
      <c r="M840" s="446"/>
      <c r="N840" s="446"/>
      <c r="O840" s="446"/>
      <c r="P840" s="446"/>
      <c r="Q840" s="446"/>
      <c r="R840" s="446"/>
      <c r="S840" s="446"/>
      <c r="T840" s="446"/>
      <c r="U840" s="446"/>
      <c r="V840" s="446"/>
      <c r="W840" s="446"/>
      <c r="X840" s="446"/>
      <c r="Y840" s="446"/>
      <c r="Z840" s="446"/>
    </row>
    <row r="841" spans="9:26" ht="14.25" customHeight="1">
      <c r="I841" s="446"/>
      <c r="J841" s="446"/>
      <c r="K841" s="446"/>
      <c r="L841" s="446"/>
      <c r="M841" s="446"/>
      <c r="N841" s="446"/>
      <c r="O841" s="446"/>
      <c r="P841" s="446"/>
      <c r="Q841" s="446"/>
      <c r="R841" s="446"/>
      <c r="S841" s="446"/>
      <c r="T841" s="446"/>
      <c r="U841" s="446"/>
      <c r="V841" s="446"/>
      <c r="W841" s="446"/>
      <c r="X841" s="446"/>
      <c r="Y841" s="446"/>
      <c r="Z841" s="446"/>
    </row>
    <row r="842" spans="9:26" ht="14.25" customHeight="1">
      <c r="I842" s="446"/>
      <c r="J842" s="446"/>
      <c r="K842" s="446"/>
      <c r="L842" s="446"/>
      <c r="M842" s="446"/>
      <c r="N842" s="446"/>
      <c r="O842" s="446"/>
      <c r="P842" s="446"/>
      <c r="Q842" s="446"/>
      <c r="R842" s="446"/>
      <c r="S842" s="446"/>
      <c r="T842" s="446"/>
      <c r="U842" s="446"/>
      <c r="V842" s="446"/>
      <c r="W842" s="446"/>
      <c r="X842" s="446"/>
      <c r="Y842" s="446"/>
      <c r="Z842" s="446"/>
    </row>
    <row r="843" spans="9:26" ht="14.25" customHeight="1">
      <c r="I843" s="446"/>
      <c r="J843" s="446"/>
      <c r="K843" s="446"/>
      <c r="L843" s="446"/>
      <c r="M843" s="446"/>
      <c r="N843" s="446"/>
      <c r="O843" s="446"/>
      <c r="P843" s="446"/>
      <c r="Q843" s="446"/>
      <c r="R843" s="446"/>
      <c r="S843" s="446"/>
      <c r="T843" s="446"/>
      <c r="U843" s="446"/>
      <c r="V843" s="446"/>
      <c r="W843" s="446"/>
      <c r="X843" s="446"/>
      <c r="Y843" s="446"/>
      <c r="Z843" s="446"/>
    </row>
    <row r="844" spans="9:26" ht="14.25" customHeight="1">
      <c r="I844" s="446"/>
      <c r="J844" s="446"/>
      <c r="K844" s="446"/>
      <c r="L844" s="446"/>
      <c r="M844" s="446"/>
      <c r="N844" s="446"/>
      <c r="O844" s="446"/>
      <c r="P844" s="446"/>
      <c r="Q844" s="446"/>
      <c r="R844" s="446"/>
      <c r="S844" s="446"/>
      <c r="T844" s="446"/>
      <c r="U844" s="446"/>
      <c r="V844" s="446"/>
      <c r="W844" s="446"/>
      <c r="X844" s="446"/>
      <c r="Y844" s="446"/>
      <c r="Z844" s="446"/>
    </row>
    <row r="845" spans="9:26" ht="14.25" customHeight="1">
      <c r="I845" s="446"/>
      <c r="J845" s="446"/>
      <c r="K845" s="446"/>
      <c r="L845" s="446"/>
      <c r="M845" s="446"/>
      <c r="N845" s="446"/>
      <c r="O845" s="446"/>
      <c r="P845" s="446"/>
      <c r="Q845" s="446"/>
      <c r="R845" s="446"/>
      <c r="S845" s="446"/>
      <c r="T845" s="446"/>
      <c r="U845" s="446"/>
      <c r="V845" s="446"/>
      <c r="W845" s="446"/>
      <c r="X845" s="446"/>
      <c r="Y845" s="446"/>
      <c r="Z845" s="446"/>
    </row>
    <row r="846" spans="9:26" ht="14.25" customHeight="1">
      <c r="I846" s="446"/>
      <c r="J846" s="446"/>
      <c r="K846" s="446"/>
      <c r="L846" s="446"/>
      <c r="M846" s="446"/>
      <c r="N846" s="446"/>
      <c r="O846" s="446"/>
      <c r="P846" s="446"/>
      <c r="Q846" s="446"/>
      <c r="R846" s="446"/>
      <c r="S846" s="446"/>
      <c r="T846" s="446"/>
      <c r="U846" s="446"/>
      <c r="V846" s="446"/>
      <c r="W846" s="446"/>
      <c r="X846" s="446"/>
      <c r="Y846" s="446"/>
      <c r="Z846" s="446"/>
    </row>
    <row r="847" spans="9:26" ht="14.25" customHeight="1">
      <c r="I847" s="446"/>
      <c r="J847" s="446"/>
      <c r="K847" s="446"/>
      <c r="L847" s="446"/>
      <c r="M847" s="446"/>
      <c r="N847" s="446"/>
      <c r="O847" s="446"/>
      <c r="P847" s="446"/>
      <c r="Q847" s="446"/>
      <c r="R847" s="446"/>
      <c r="S847" s="446"/>
      <c r="T847" s="446"/>
      <c r="U847" s="446"/>
      <c r="V847" s="446"/>
      <c r="W847" s="446"/>
      <c r="X847" s="446"/>
      <c r="Y847" s="446"/>
      <c r="Z847" s="446"/>
    </row>
    <row r="848" spans="9:26" ht="14.25" customHeight="1">
      <c r="I848" s="446"/>
      <c r="J848" s="446"/>
      <c r="K848" s="446"/>
      <c r="L848" s="446"/>
      <c r="M848" s="446"/>
      <c r="N848" s="446"/>
      <c r="O848" s="446"/>
      <c r="P848" s="446"/>
      <c r="Q848" s="446"/>
      <c r="R848" s="446"/>
      <c r="S848" s="446"/>
      <c r="T848" s="446"/>
      <c r="U848" s="446"/>
      <c r="V848" s="446"/>
      <c r="W848" s="446"/>
      <c r="X848" s="446"/>
      <c r="Y848" s="446"/>
      <c r="Z848" s="446"/>
    </row>
    <row r="849" spans="9:26" ht="14.25" customHeight="1">
      <c r="I849" s="446"/>
      <c r="J849" s="446"/>
      <c r="K849" s="446"/>
      <c r="L849" s="446"/>
      <c r="M849" s="446"/>
      <c r="N849" s="446"/>
      <c r="O849" s="446"/>
      <c r="P849" s="446"/>
      <c r="Q849" s="446"/>
      <c r="R849" s="446"/>
      <c r="S849" s="446"/>
      <c r="T849" s="446"/>
      <c r="U849" s="446"/>
      <c r="V849" s="446"/>
      <c r="W849" s="446"/>
      <c r="X849" s="446"/>
      <c r="Y849" s="446"/>
      <c r="Z849" s="446"/>
    </row>
    <row r="850" spans="9:26" ht="14.25" customHeight="1">
      <c r="I850" s="446"/>
      <c r="J850" s="446"/>
      <c r="K850" s="446"/>
      <c r="L850" s="446"/>
      <c r="M850" s="446"/>
      <c r="N850" s="446"/>
      <c r="O850" s="446"/>
      <c r="P850" s="446"/>
      <c r="Q850" s="446"/>
      <c r="R850" s="446"/>
      <c r="S850" s="446"/>
      <c r="T850" s="446"/>
      <c r="U850" s="446"/>
      <c r="V850" s="446"/>
      <c r="W850" s="446"/>
      <c r="X850" s="446"/>
      <c r="Y850" s="446"/>
      <c r="Z850" s="446"/>
    </row>
    <row r="851" spans="9:26" ht="14.25" customHeight="1">
      <c r="I851" s="446"/>
      <c r="J851" s="446"/>
      <c r="K851" s="446"/>
      <c r="L851" s="446"/>
      <c r="M851" s="446"/>
      <c r="N851" s="446"/>
      <c r="O851" s="446"/>
      <c r="P851" s="446"/>
      <c r="Q851" s="446"/>
      <c r="R851" s="446"/>
      <c r="S851" s="446"/>
      <c r="T851" s="446"/>
      <c r="U851" s="446"/>
      <c r="V851" s="446"/>
      <c r="W851" s="446"/>
      <c r="X851" s="446"/>
      <c r="Y851" s="446"/>
      <c r="Z851" s="446"/>
    </row>
    <row r="852" spans="9:26" ht="14.25" customHeight="1">
      <c r="I852" s="446"/>
      <c r="J852" s="446"/>
      <c r="K852" s="446"/>
      <c r="L852" s="446"/>
      <c r="M852" s="446"/>
      <c r="N852" s="446"/>
      <c r="O852" s="446"/>
      <c r="P852" s="446"/>
      <c r="Q852" s="446"/>
      <c r="R852" s="446"/>
      <c r="S852" s="446"/>
      <c r="T852" s="446"/>
      <c r="U852" s="446"/>
      <c r="V852" s="446"/>
      <c r="W852" s="446"/>
      <c r="X852" s="446"/>
      <c r="Y852" s="446"/>
      <c r="Z852" s="446"/>
    </row>
    <row r="853" spans="9:26" ht="14.25" customHeight="1">
      <c r="I853" s="446"/>
      <c r="J853" s="446"/>
      <c r="K853" s="446"/>
      <c r="L853" s="446"/>
      <c r="M853" s="446"/>
      <c r="N853" s="446"/>
      <c r="O853" s="446"/>
      <c r="P853" s="446"/>
      <c r="Q853" s="446"/>
      <c r="R853" s="446"/>
      <c r="S853" s="446"/>
      <c r="T853" s="446"/>
      <c r="U853" s="446"/>
      <c r="V853" s="446"/>
      <c r="W853" s="446"/>
      <c r="X853" s="446"/>
      <c r="Y853" s="446"/>
      <c r="Z853" s="446"/>
    </row>
    <row r="854" spans="9:26" ht="14.25" customHeight="1">
      <c r="I854" s="446"/>
      <c r="J854" s="446"/>
      <c r="K854" s="446"/>
      <c r="L854" s="446"/>
      <c r="M854" s="446"/>
      <c r="N854" s="446"/>
      <c r="O854" s="446"/>
      <c r="P854" s="446"/>
      <c r="Q854" s="446"/>
      <c r="R854" s="446"/>
      <c r="S854" s="446"/>
      <c r="T854" s="446"/>
      <c r="U854" s="446"/>
      <c r="V854" s="446"/>
      <c r="W854" s="446"/>
      <c r="X854" s="446"/>
      <c r="Y854" s="446"/>
      <c r="Z854" s="446"/>
    </row>
    <row r="855" spans="9:26" ht="14.25" customHeight="1">
      <c r="I855" s="446"/>
      <c r="J855" s="446"/>
      <c r="K855" s="446"/>
      <c r="L855" s="446"/>
      <c r="M855" s="446"/>
      <c r="N855" s="446"/>
      <c r="O855" s="446"/>
      <c r="P855" s="446"/>
      <c r="Q855" s="446"/>
      <c r="R855" s="446"/>
      <c r="S855" s="446"/>
      <c r="T855" s="446"/>
      <c r="U855" s="446"/>
      <c r="V855" s="446"/>
      <c r="W855" s="446"/>
      <c r="X855" s="446"/>
      <c r="Y855" s="446"/>
      <c r="Z855" s="446"/>
    </row>
    <row r="856" spans="9:26" ht="14.25" customHeight="1">
      <c r="I856" s="446"/>
      <c r="J856" s="446"/>
      <c r="K856" s="446"/>
      <c r="L856" s="446"/>
      <c r="M856" s="446"/>
      <c r="N856" s="446"/>
      <c r="O856" s="446"/>
      <c r="P856" s="446"/>
      <c r="Q856" s="446"/>
      <c r="R856" s="446"/>
      <c r="S856" s="446"/>
      <c r="T856" s="446"/>
      <c r="U856" s="446"/>
      <c r="V856" s="446"/>
      <c r="W856" s="446"/>
      <c r="X856" s="446"/>
      <c r="Y856" s="446"/>
      <c r="Z856" s="446"/>
    </row>
    <row r="857" spans="9:26" ht="14.25" customHeight="1">
      <c r="I857" s="446"/>
      <c r="J857" s="446"/>
      <c r="K857" s="446"/>
      <c r="L857" s="446"/>
      <c r="M857" s="446"/>
      <c r="N857" s="446"/>
      <c r="O857" s="446"/>
      <c r="P857" s="446"/>
      <c r="Q857" s="446"/>
      <c r="R857" s="446"/>
      <c r="S857" s="446"/>
      <c r="T857" s="446"/>
      <c r="U857" s="446"/>
      <c r="V857" s="446"/>
      <c r="W857" s="446"/>
      <c r="X857" s="446"/>
      <c r="Y857" s="446"/>
      <c r="Z857" s="446"/>
    </row>
    <row r="858" spans="9:26" ht="14.25" customHeight="1">
      <c r="I858" s="446"/>
      <c r="J858" s="446"/>
      <c r="K858" s="446"/>
      <c r="L858" s="446"/>
      <c r="M858" s="446"/>
      <c r="N858" s="446"/>
      <c r="O858" s="446"/>
      <c r="P858" s="446"/>
      <c r="Q858" s="446"/>
      <c r="R858" s="446"/>
      <c r="S858" s="446"/>
      <c r="T858" s="446"/>
      <c r="U858" s="446"/>
      <c r="V858" s="446"/>
      <c r="W858" s="446"/>
      <c r="X858" s="446"/>
      <c r="Y858" s="446"/>
      <c r="Z858" s="446"/>
    </row>
    <row r="859" spans="9:26" ht="14.25" customHeight="1">
      <c r="I859" s="446"/>
      <c r="J859" s="446"/>
      <c r="K859" s="446"/>
      <c r="L859" s="446"/>
      <c r="M859" s="446"/>
      <c r="N859" s="446"/>
      <c r="O859" s="446"/>
      <c r="P859" s="446"/>
      <c r="Q859" s="446"/>
      <c r="R859" s="446"/>
      <c r="S859" s="446"/>
      <c r="T859" s="446"/>
      <c r="U859" s="446"/>
      <c r="V859" s="446"/>
      <c r="W859" s="446"/>
      <c r="X859" s="446"/>
      <c r="Y859" s="446"/>
      <c r="Z859" s="446"/>
    </row>
    <row r="860" spans="9:26" ht="14.25" customHeight="1">
      <c r="I860" s="446"/>
      <c r="J860" s="446"/>
      <c r="K860" s="446"/>
      <c r="L860" s="446"/>
      <c r="M860" s="446"/>
      <c r="N860" s="446"/>
      <c r="O860" s="446"/>
      <c r="P860" s="446"/>
      <c r="Q860" s="446"/>
      <c r="R860" s="446"/>
      <c r="S860" s="446"/>
      <c r="T860" s="446"/>
      <c r="U860" s="446"/>
      <c r="V860" s="446"/>
      <c r="W860" s="446"/>
      <c r="X860" s="446"/>
      <c r="Y860" s="446"/>
      <c r="Z860" s="446"/>
    </row>
    <row r="861" spans="9:26" ht="14.25" customHeight="1">
      <c r="I861" s="446"/>
      <c r="J861" s="446"/>
      <c r="K861" s="446"/>
      <c r="L861" s="446"/>
      <c r="M861" s="446"/>
      <c r="N861" s="446"/>
      <c r="O861" s="446"/>
      <c r="P861" s="446"/>
      <c r="Q861" s="446"/>
      <c r="R861" s="446"/>
      <c r="S861" s="446"/>
      <c r="T861" s="446"/>
      <c r="U861" s="446"/>
      <c r="V861" s="446"/>
      <c r="W861" s="446"/>
      <c r="X861" s="446"/>
      <c r="Y861" s="446"/>
      <c r="Z861" s="446"/>
    </row>
    <row r="862" spans="9:26" ht="14.25" customHeight="1">
      <c r="I862" s="446"/>
      <c r="J862" s="446"/>
      <c r="K862" s="446"/>
      <c r="L862" s="446"/>
      <c r="M862" s="446"/>
      <c r="N862" s="446"/>
      <c r="O862" s="446"/>
      <c r="P862" s="446"/>
      <c r="Q862" s="446"/>
      <c r="R862" s="446"/>
      <c r="S862" s="446"/>
      <c r="T862" s="446"/>
      <c r="U862" s="446"/>
      <c r="V862" s="446"/>
      <c r="W862" s="446"/>
      <c r="X862" s="446"/>
      <c r="Y862" s="446"/>
      <c r="Z862" s="446"/>
    </row>
    <row r="863" spans="9:26" ht="14.25" customHeight="1">
      <c r="I863" s="446"/>
      <c r="J863" s="446"/>
      <c r="K863" s="446"/>
      <c r="L863" s="446"/>
      <c r="M863" s="446"/>
      <c r="N863" s="446"/>
      <c r="O863" s="446"/>
      <c r="P863" s="446"/>
      <c r="Q863" s="446"/>
      <c r="R863" s="446"/>
      <c r="S863" s="446"/>
      <c r="T863" s="446"/>
      <c r="U863" s="446"/>
      <c r="V863" s="446"/>
      <c r="W863" s="446"/>
      <c r="X863" s="446"/>
      <c r="Y863" s="446"/>
      <c r="Z863" s="446"/>
    </row>
    <row r="864" spans="9:26" ht="14.25" customHeight="1">
      <c r="I864" s="446"/>
      <c r="J864" s="446"/>
      <c r="K864" s="446"/>
      <c r="L864" s="446"/>
      <c r="M864" s="446"/>
      <c r="N864" s="446"/>
      <c r="O864" s="446"/>
      <c r="P864" s="446"/>
      <c r="Q864" s="446"/>
      <c r="R864" s="446"/>
      <c r="S864" s="446"/>
      <c r="T864" s="446"/>
      <c r="U864" s="446"/>
      <c r="V864" s="446"/>
      <c r="W864" s="446"/>
      <c r="X864" s="446"/>
      <c r="Y864" s="446"/>
      <c r="Z864" s="446"/>
    </row>
    <row r="865" spans="9:26" ht="14.25" customHeight="1">
      <c r="I865" s="446"/>
      <c r="J865" s="446"/>
      <c r="K865" s="446"/>
      <c r="L865" s="446"/>
      <c r="M865" s="446"/>
      <c r="N865" s="446"/>
      <c r="O865" s="446"/>
      <c r="P865" s="446"/>
      <c r="Q865" s="446"/>
      <c r="R865" s="446"/>
      <c r="S865" s="446"/>
      <c r="T865" s="446"/>
      <c r="U865" s="446"/>
      <c r="V865" s="446"/>
      <c r="W865" s="446"/>
      <c r="X865" s="446"/>
      <c r="Y865" s="446"/>
      <c r="Z865" s="446"/>
    </row>
    <row r="866" spans="9:26" ht="14.25" customHeight="1">
      <c r="I866" s="446"/>
      <c r="J866" s="446"/>
      <c r="K866" s="446"/>
      <c r="L866" s="446"/>
      <c r="M866" s="446"/>
      <c r="N866" s="446"/>
      <c r="O866" s="446"/>
      <c r="P866" s="446"/>
      <c r="Q866" s="446"/>
      <c r="R866" s="446"/>
      <c r="S866" s="446"/>
      <c r="T866" s="446"/>
      <c r="U866" s="446"/>
      <c r="V866" s="446"/>
      <c r="W866" s="446"/>
      <c r="X866" s="446"/>
      <c r="Y866" s="446"/>
      <c r="Z866" s="446"/>
    </row>
    <row r="867" spans="9:26" ht="14.25" customHeight="1">
      <c r="I867" s="446"/>
      <c r="J867" s="446"/>
      <c r="K867" s="446"/>
      <c r="L867" s="446"/>
      <c r="M867" s="446"/>
      <c r="N867" s="446"/>
      <c r="O867" s="446"/>
      <c r="P867" s="446"/>
      <c r="Q867" s="446"/>
      <c r="R867" s="446"/>
      <c r="S867" s="446"/>
      <c r="T867" s="446"/>
      <c r="U867" s="446"/>
      <c r="V867" s="446"/>
      <c r="W867" s="446"/>
      <c r="X867" s="446"/>
      <c r="Y867" s="446"/>
      <c r="Z867" s="446"/>
    </row>
    <row r="868" spans="9:26" ht="14.25" customHeight="1">
      <c r="I868" s="446"/>
      <c r="J868" s="446"/>
      <c r="K868" s="446"/>
      <c r="L868" s="446"/>
      <c r="M868" s="446"/>
      <c r="N868" s="446"/>
      <c r="O868" s="446"/>
      <c r="P868" s="446"/>
      <c r="Q868" s="446"/>
      <c r="R868" s="446"/>
      <c r="S868" s="446"/>
      <c r="T868" s="446"/>
      <c r="U868" s="446"/>
      <c r="V868" s="446"/>
      <c r="W868" s="446"/>
      <c r="X868" s="446"/>
      <c r="Y868" s="446"/>
      <c r="Z868" s="446"/>
    </row>
    <row r="869" spans="9:26" ht="14.25" customHeight="1">
      <c r="I869" s="446"/>
      <c r="J869" s="446"/>
      <c r="K869" s="446"/>
      <c r="L869" s="446"/>
      <c r="M869" s="446"/>
      <c r="N869" s="446"/>
      <c r="O869" s="446"/>
      <c r="P869" s="446"/>
      <c r="Q869" s="446"/>
      <c r="R869" s="446"/>
      <c r="S869" s="446"/>
      <c r="T869" s="446"/>
      <c r="U869" s="446"/>
      <c r="V869" s="446"/>
      <c r="W869" s="446"/>
      <c r="X869" s="446"/>
      <c r="Y869" s="446"/>
      <c r="Z869" s="446"/>
    </row>
    <row r="870" spans="9:26" ht="14.25" customHeight="1">
      <c r="I870" s="446"/>
      <c r="J870" s="446"/>
      <c r="K870" s="446"/>
      <c r="L870" s="446"/>
      <c r="M870" s="446"/>
      <c r="N870" s="446"/>
      <c r="O870" s="446"/>
      <c r="P870" s="446"/>
      <c r="Q870" s="446"/>
      <c r="R870" s="446"/>
      <c r="S870" s="446"/>
      <c r="T870" s="446"/>
      <c r="U870" s="446"/>
      <c r="V870" s="446"/>
      <c r="W870" s="446"/>
      <c r="X870" s="446"/>
      <c r="Y870" s="446"/>
      <c r="Z870" s="446"/>
    </row>
    <row r="871" spans="9:26" ht="14.25" customHeight="1">
      <c r="I871" s="446"/>
      <c r="J871" s="446"/>
      <c r="K871" s="446"/>
      <c r="L871" s="446"/>
      <c r="M871" s="446"/>
      <c r="N871" s="446"/>
      <c r="O871" s="446"/>
      <c r="P871" s="446"/>
      <c r="Q871" s="446"/>
      <c r="R871" s="446"/>
      <c r="S871" s="446"/>
      <c r="T871" s="446"/>
      <c r="U871" s="446"/>
      <c r="V871" s="446"/>
      <c r="W871" s="446"/>
      <c r="X871" s="446"/>
      <c r="Y871" s="446"/>
      <c r="Z871" s="446"/>
    </row>
    <row r="872" spans="9:26" ht="14.25" customHeight="1">
      <c r="I872" s="446"/>
      <c r="J872" s="446"/>
      <c r="K872" s="446"/>
      <c r="L872" s="446"/>
      <c r="M872" s="446"/>
      <c r="N872" s="446"/>
      <c r="O872" s="446"/>
      <c r="P872" s="446"/>
      <c r="Q872" s="446"/>
      <c r="R872" s="446"/>
      <c r="S872" s="446"/>
      <c r="T872" s="446"/>
      <c r="U872" s="446"/>
      <c r="V872" s="446"/>
      <c r="W872" s="446"/>
      <c r="X872" s="446"/>
      <c r="Y872" s="446"/>
      <c r="Z872" s="446"/>
    </row>
    <row r="873" spans="9:26" ht="14.25" customHeight="1">
      <c r="I873" s="446"/>
      <c r="J873" s="446"/>
      <c r="K873" s="446"/>
      <c r="L873" s="446"/>
      <c r="M873" s="446"/>
      <c r="N873" s="446"/>
      <c r="O873" s="446"/>
      <c r="P873" s="446"/>
      <c r="Q873" s="446"/>
      <c r="R873" s="446"/>
      <c r="S873" s="446"/>
      <c r="T873" s="446"/>
      <c r="U873" s="446"/>
      <c r="V873" s="446"/>
      <c r="W873" s="446"/>
      <c r="X873" s="446"/>
      <c r="Y873" s="446"/>
      <c r="Z873" s="446"/>
    </row>
    <row r="874" spans="9:26" ht="14.25" customHeight="1">
      <c r="I874" s="446"/>
      <c r="J874" s="446"/>
      <c r="K874" s="446"/>
      <c r="L874" s="446"/>
      <c r="M874" s="446"/>
      <c r="N874" s="446"/>
      <c r="O874" s="446"/>
      <c r="P874" s="446"/>
      <c r="Q874" s="446"/>
      <c r="R874" s="446"/>
      <c r="S874" s="446"/>
      <c r="T874" s="446"/>
      <c r="U874" s="446"/>
      <c r="V874" s="446"/>
      <c r="W874" s="446"/>
      <c r="X874" s="446"/>
      <c r="Y874" s="446"/>
      <c r="Z874" s="446"/>
    </row>
    <row r="875" spans="9:26" ht="14.25" customHeight="1">
      <c r="I875" s="446"/>
      <c r="J875" s="446"/>
      <c r="K875" s="446"/>
      <c r="L875" s="446"/>
      <c r="M875" s="446"/>
      <c r="N875" s="446"/>
      <c r="O875" s="446"/>
      <c r="P875" s="446"/>
      <c r="Q875" s="446"/>
      <c r="R875" s="446"/>
      <c r="S875" s="446"/>
      <c r="T875" s="446"/>
      <c r="U875" s="446"/>
      <c r="V875" s="446"/>
      <c r="W875" s="446"/>
      <c r="X875" s="446"/>
      <c r="Y875" s="446"/>
      <c r="Z875" s="446"/>
    </row>
    <row r="876" spans="9:26" ht="14.25" customHeight="1">
      <c r="I876" s="446"/>
      <c r="J876" s="446"/>
      <c r="K876" s="446"/>
      <c r="L876" s="446"/>
      <c r="M876" s="446"/>
      <c r="N876" s="446"/>
      <c r="O876" s="446"/>
      <c r="P876" s="446"/>
      <c r="Q876" s="446"/>
      <c r="R876" s="446"/>
      <c r="S876" s="446"/>
      <c r="T876" s="446"/>
      <c r="U876" s="446"/>
      <c r="V876" s="446"/>
      <c r="W876" s="446"/>
      <c r="X876" s="446"/>
      <c r="Y876" s="446"/>
      <c r="Z876" s="446"/>
    </row>
    <row r="877" spans="9:26" ht="14.25" customHeight="1">
      <c r="I877" s="446"/>
      <c r="J877" s="446"/>
      <c r="K877" s="446"/>
      <c r="L877" s="446"/>
      <c r="M877" s="446"/>
      <c r="N877" s="446"/>
      <c r="O877" s="446"/>
      <c r="P877" s="446"/>
      <c r="Q877" s="446"/>
      <c r="R877" s="446"/>
      <c r="S877" s="446"/>
      <c r="T877" s="446"/>
      <c r="U877" s="446"/>
      <c r="V877" s="446"/>
      <c r="W877" s="446"/>
      <c r="X877" s="446"/>
      <c r="Y877" s="446"/>
      <c r="Z877" s="446"/>
    </row>
    <row r="878" spans="9:26" ht="14.25" customHeight="1">
      <c r="I878" s="446"/>
      <c r="J878" s="446"/>
      <c r="K878" s="446"/>
      <c r="L878" s="446"/>
      <c r="M878" s="446"/>
      <c r="N878" s="446"/>
      <c r="O878" s="446"/>
      <c r="P878" s="446"/>
      <c r="Q878" s="446"/>
      <c r="R878" s="446"/>
      <c r="S878" s="446"/>
      <c r="T878" s="446"/>
      <c r="U878" s="446"/>
      <c r="V878" s="446"/>
      <c r="W878" s="446"/>
      <c r="X878" s="446"/>
      <c r="Y878" s="446"/>
      <c r="Z878" s="446"/>
    </row>
    <row r="879" spans="9:26" ht="14.25" customHeight="1">
      <c r="I879" s="446"/>
      <c r="J879" s="446"/>
      <c r="K879" s="446"/>
      <c r="L879" s="446"/>
      <c r="M879" s="446"/>
      <c r="N879" s="446"/>
      <c r="O879" s="446"/>
      <c r="P879" s="446"/>
      <c r="Q879" s="446"/>
      <c r="R879" s="446"/>
      <c r="S879" s="446"/>
      <c r="T879" s="446"/>
      <c r="U879" s="446"/>
      <c r="V879" s="446"/>
      <c r="W879" s="446"/>
      <c r="X879" s="446"/>
      <c r="Y879" s="446"/>
      <c r="Z879" s="446"/>
    </row>
    <row r="880" spans="9:26" ht="14.25" customHeight="1">
      <c r="I880" s="446"/>
      <c r="J880" s="446"/>
      <c r="K880" s="446"/>
      <c r="L880" s="446"/>
      <c r="M880" s="446"/>
      <c r="N880" s="446"/>
      <c r="O880" s="446"/>
      <c r="P880" s="446"/>
      <c r="Q880" s="446"/>
      <c r="R880" s="446"/>
      <c r="S880" s="446"/>
      <c r="T880" s="446"/>
      <c r="U880" s="446"/>
      <c r="V880" s="446"/>
      <c r="W880" s="446"/>
      <c r="X880" s="446"/>
      <c r="Y880" s="446"/>
      <c r="Z880" s="446"/>
    </row>
    <row r="881" spans="9:26" ht="14.25" customHeight="1">
      <c r="I881" s="446"/>
      <c r="J881" s="446"/>
      <c r="K881" s="446"/>
      <c r="L881" s="446"/>
      <c r="M881" s="446"/>
      <c r="N881" s="446"/>
      <c r="O881" s="446"/>
      <c r="P881" s="446"/>
      <c r="Q881" s="446"/>
      <c r="R881" s="446"/>
      <c r="S881" s="446"/>
      <c r="T881" s="446"/>
      <c r="U881" s="446"/>
      <c r="V881" s="446"/>
      <c r="W881" s="446"/>
      <c r="X881" s="446"/>
      <c r="Y881" s="446"/>
      <c r="Z881" s="446"/>
    </row>
    <row r="882" spans="9:26" ht="14.25" customHeight="1">
      <c r="I882" s="446"/>
      <c r="J882" s="446"/>
      <c r="K882" s="446"/>
      <c r="L882" s="446"/>
      <c r="M882" s="446"/>
      <c r="N882" s="446"/>
      <c r="O882" s="446"/>
      <c r="P882" s="446"/>
      <c r="Q882" s="446"/>
      <c r="R882" s="446"/>
      <c r="S882" s="446"/>
      <c r="T882" s="446"/>
      <c r="U882" s="446"/>
      <c r="V882" s="446"/>
      <c r="W882" s="446"/>
      <c r="X882" s="446"/>
      <c r="Y882" s="446"/>
      <c r="Z882" s="446"/>
    </row>
    <row r="883" spans="9:26" ht="14.25" customHeight="1">
      <c r="I883" s="446"/>
      <c r="J883" s="446"/>
      <c r="K883" s="446"/>
      <c r="L883" s="446"/>
      <c r="M883" s="446"/>
      <c r="N883" s="446"/>
      <c r="O883" s="446"/>
      <c r="P883" s="446"/>
      <c r="Q883" s="446"/>
      <c r="R883" s="446"/>
      <c r="S883" s="446"/>
      <c r="T883" s="446"/>
      <c r="U883" s="446"/>
      <c r="V883" s="446"/>
      <c r="W883" s="446"/>
      <c r="X883" s="446"/>
      <c r="Y883" s="446"/>
      <c r="Z883" s="446"/>
    </row>
    <row r="884" spans="9:26" ht="14.25" customHeight="1">
      <c r="I884" s="446"/>
      <c r="J884" s="446"/>
      <c r="K884" s="446"/>
      <c r="L884" s="446"/>
      <c r="M884" s="446"/>
      <c r="N884" s="446"/>
      <c r="O884" s="446"/>
      <c r="P884" s="446"/>
      <c r="Q884" s="446"/>
      <c r="R884" s="446"/>
      <c r="S884" s="446"/>
      <c r="T884" s="446"/>
      <c r="U884" s="446"/>
      <c r="V884" s="446"/>
      <c r="W884" s="446"/>
      <c r="X884" s="446"/>
      <c r="Y884" s="446"/>
      <c r="Z884" s="446"/>
    </row>
    <row r="885" spans="9:26" ht="14.25" customHeight="1">
      <c r="I885" s="446"/>
      <c r="J885" s="446"/>
      <c r="K885" s="446"/>
      <c r="L885" s="446"/>
      <c r="M885" s="446"/>
      <c r="N885" s="446"/>
      <c r="O885" s="446"/>
      <c r="P885" s="446"/>
      <c r="Q885" s="446"/>
      <c r="R885" s="446"/>
      <c r="S885" s="446"/>
      <c r="T885" s="446"/>
      <c r="U885" s="446"/>
      <c r="V885" s="446"/>
      <c r="W885" s="446"/>
      <c r="X885" s="446"/>
      <c r="Y885" s="446"/>
      <c r="Z885" s="446"/>
    </row>
    <row r="886" spans="9:26" ht="14.25" customHeight="1">
      <c r="I886" s="446"/>
      <c r="J886" s="446"/>
      <c r="K886" s="446"/>
      <c r="L886" s="446"/>
      <c r="M886" s="446"/>
      <c r="N886" s="446"/>
      <c r="O886" s="446"/>
      <c r="P886" s="446"/>
      <c r="Q886" s="446"/>
      <c r="R886" s="446"/>
      <c r="S886" s="446"/>
      <c r="T886" s="446"/>
      <c r="U886" s="446"/>
      <c r="V886" s="446"/>
      <c r="W886" s="446"/>
      <c r="X886" s="446"/>
      <c r="Y886" s="446"/>
      <c r="Z886" s="446"/>
    </row>
    <row r="887" spans="9:26" ht="14.25" customHeight="1">
      <c r="I887" s="446"/>
      <c r="J887" s="446"/>
      <c r="K887" s="446"/>
      <c r="L887" s="446"/>
      <c r="M887" s="446"/>
      <c r="N887" s="446"/>
      <c r="O887" s="446"/>
      <c r="P887" s="446"/>
      <c r="Q887" s="446"/>
      <c r="R887" s="446"/>
      <c r="S887" s="446"/>
      <c r="T887" s="446"/>
      <c r="U887" s="446"/>
      <c r="V887" s="446"/>
      <c r="W887" s="446"/>
      <c r="X887" s="446"/>
      <c r="Y887" s="446"/>
      <c r="Z887" s="446"/>
    </row>
    <row r="888" spans="9:26" ht="14.25" customHeight="1">
      <c r="I888" s="446"/>
      <c r="J888" s="446"/>
      <c r="K888" s="446"/>
      <c r="L888" s="446"/>
      <c r="M888" s="446"/>
      <c r="N888" s="446"/>
      <c r="O888" s="446"/>
      <c r="P888" s="446"/>
      <c r="Q888" s="446"/>
      <c r="R888" s="446"/>
      <c r="S888" s="446"/>
      <c r="T888" s="446"/>
      <c r="U888" s="446"/>
      <c r="V888" s="446"/>
      <c r="W888" s="446"/>
      <c r="X888" s="446"/>
      <c r="Y888" s="446"/>
      <c r="Z888" s="446"/>
    </row>
    <row r="889" spans="9:26" ht="14.25" customHeight="1">
      <c r="I889" s="446"/>
      <c r="J889" s="446"/>
      <c r="K889" s="446"/>
      <c r="L889" s="446"/>
      <c r="M889" s="446"/>
      <c r="N889" s="446"/>
      <c r="O889" s="446"/>
      <c r="P889" s="446"/>
      <c r="Q889" s="446"/>
      <c r="R889" s="446"/>
      <c r="S889" s="446"/>
      <c r="T889" s="446"/>
      <c r="U889" s="446"/>
      <c r="V889" s="446"/>
      <c r="W889" s="446"/>
      <c r="X889" s="446"/>
      <c r="Y889" s="446"/>
      <c r="Z889" s="446"/>
    </row>
    <row r="890" spans="9:26" ht="14.25" customHeight="1">
      <c r="I890" s="446"/>
      <c r="J890" s="446"/>
      <c r="K890" s="446"/>
      <c r="L890" s="446"/>
      <c r="M890" s="446"/>
      <c r="N890" s="446"/>
      <c r="O890" s="446"/>
      <c r="P890" s="446"/>
      <c r="Q890" s="446"/>
      <c r="R890" s="446"/>
      <c r="S890" s="446"/>
      <c r="T890" s="446"/>
      <c r="U890" s="446"/>
      <c r="V890" s="446"/>
      <c r="W890" s="446"/>
      <c r="X890" s="446"/>
      <c r="Y890" s="446"/>
      <c r="Z890" s="446"/>
    </row>
    <row r="891" spans="9:26" ht="14.25" customHeight="1">
      <c r="I891" s="446"/>
      <c r="J891" s="446"/>
      <c r="K891" s="446"/>
      <c r="L891" s="446"/>
      <c r="M891" s="446"/>
      <c r="N891" s="446"/>
      <c r="O891" s="446"/>
      <c r="P891" s="446"/>
      <c r="Q891" s="446"/>
      <c r="R891" s="446"/>
      <c r="S891" s="446"/>
      <c r="T891" s="446"/>
      <c r="U891" s="446"/>
      <c r="V891" s="446"/>
      <c r="W891" s="446"/>
      <c r="X891" s="446"/>
      <c r="Y891" s="446"/>
      <c r="Z891" s="446"/>
    </row>
    <row r="892" spans="9:26" ht="14.25" customHeight="1">
      <c r="I892" s="446"/>
      <c r="J892" s="446"/>
      <c r="K892" s="446"/>
      <c r="L892" s="446"/>
      <c r="M892" s="446"/>
      <c r="N892" s="446"/>
      <c r="O892" s="446"/>
      <c r="P892" s="446"/>
      <c r="Q892" s="446"/>
      <c r="R892" s="446"/>
      <c r="S892" s="446"/>
      <c r="T892" s="446"/>
      <c r="U892" s="446"/>
      <c r="V892" s="446"/>
      <c r="W892" s="446"/>
      <c r="X892" s="446"/>
      <c r="Y892" s="446"/>
      <c r="Z892" s="446"/>
    </row>
    <row r="893" spans="9:26" ht="14.25" customHeight="1">
      <c r="I893" s="446"/>
      <c r="J893" s="446"/>
      <c r="K893" s="446"/>
      <c r="L893" s="446"/>
      <c r="M893" s="446"/>
      <c r="N893" s="446"/>
      <c r="O893" s="446"/>
      <c r="P893" s="446"/>
      <c r="Q893" s="446"/>
      <c r="R893" s="446"/>
      <c r="S893" s="446"/>
      <c r="T893" s="446"/>
      <c r="U893" s="446"/>
      <c r="V893" s="446"/>
      <c r="W893" s="446"/>
      <c r="X893" s="446"/>
      <c r="Y893" s="446"/>
      <c r="Z893" s="446"/>
    </row>
    <row r="894" spans="9:26" ht="14.25" customHeight="1">
      <c r="I894" s="446"/>
      <c r="J894" s="446"/>
      <c r="K894" s="446"/>
      <c r="L894" s="446"/>
      <c r="M894" s="446"/>
      <c r="N894" s="446"/>
      <c r="O894" s="446"/>
      <c r="P894" s="446"/>
      <c r="Q894" s="446"/>
      <c r="R894" s="446"/>
      <c r="S894" s="446"/>
      <c r="T894" s="446"/>
      <c r="U894" s="446"/>
      <c r="V894" s="446"/>
      <c r="W894" s="446"/>
      <c r="X894" s="446"/>
      <c r="Y894" s="446"/>
      <c r="Z894" s="446"/>
    </row>
    <row r="895" spans="9:26" ht="14.25" customHeight="1">
      <c r="I895" s="446"/>
      <c r="J895" s="446"/>
      <c r="K895" s="446"/>
      <c r="L895" s="446"/>
      <c r="M895" s="446"/>
      <c r="N895" s="446"/>
      <c r="O895" s="446"/>
      <c r="P895" s="446"/>
      <c r="Q895" s="446"/>
      <c r="R895" s="446"/>
      <c r="S895" s="446"/>
      <c r="T895" s="446"/>
      <c r="U895" s="446"/>
      <c r="V895" s="446"/>
      <c r="W895" s="446"/>
      <c r="X895" s="446"/>
      <c r="Y895" s="446"/>
      <c r="Z895" s="446"/>
    </row>
    <row r="896" spans="9:26" ht="14.25" customHeight="1">
      <c r="I896" s="446"/>
      <c r="J896" s="446"/>
      <c r="K896" s="446"/>
      <c r="L896" s="446"/>
      <c r="M896" s="446"/>
      <c r="N896" s="446"/>
      <c r="O896" s="446"/>
      <c r="P896" s="446"/>
      <c r="Q896" s="446"/>
      <c r="R896" s="446"/>
      <c r="S896" s="446"/>
      <c r="T896" s="446"/>
      <c r="U896" s="446"/>
      <c r="V896" s="446"/>
      <c r="W896" s="446"/>
      <c r="X896" s="446"/>
      <c r="Y896" s="446"/>
      <c r="Z896" s="446"/>
    </row>
    <row r="897" spans="9:26" ht="14.25" customHeight="1">
      <c r="I897" s="446"/>
      <c r="J897" s="446"/>
      <c r="K897" s="446"/>
      <c r="L897" s="446"/>
      <c r="M897" s="446"/>
      <c r="N897" s="446"/>
      <c r="O897" s="446"/>
      <c r="P897" s="446"/>
      <c r="Q897" s="446"/>
      <c r="R897" s="446"/>
      <c r="S897" s="446"/>
      <c r="T897" s="446"/>
      <c r="U897" s="446"/>
      <c r="V897" s="446"/>
      <c r="W897" s="446"/>
      <c r="X897" s="446"/>
      <c r="Y897" s="446"/>
      <c r="Z897" s="446"/>
    </row>
    <row r="898" spans="9:26" ht="14.25" customHeight="1">
      <c r="I898" s="446"/>
      <c r="J898" s="446"/>
      <c r="K898" s="446"/>
      <c r="L898" s="446"/>
      <c r="M898" s="446"/>
      <c r="N898" s="446"/>
      <c r="O898" s="446"/>
      <c r="P898" s="446"/>
      <c r="Q898" s="446"/>
      <c r="R898" s="446"/>
      <c r="S898" s="446"/>
      <c r="T898" s="446"/>
      <c r="U898" s="446"/>
      <c r="V898" s="446"/>
      <c r="W898" s="446"/>
      <c r="X898" s="446"/>
      <c r="Y898" s="446"/>
      <c r="Z898" s="446"/>
    </row>
    <row r="899" spans="9:26" ht="14.25" customHeight="1">
      <c r="I899" s="446"/>
      <c r="J899" s="446"/>
      <c r="K899" s="446"/>
      <c r="L899" s="446"/>
      <c r="M899" s="446"/>
      <c r="N899" s="446"/>
      <c r="O899" s="446"/>
      <c r="P899" s="446"/>
      <c r="Q899" s="446"/>
      <c r="R899" s="446"/>
      <c r="S899" s="446"/>
      <c r="T899" s="446"/>
      <c r="U899" s="446"/>
      <c r="V899" s="446"/>
      <c r="W899" s="446"/>
      <c r="X899" s="446"/>
      <c r="Y899" s="446"/>
      <c r="Z899" s="446"/>
    </row>
    <row r="900" spans="9:26" ht="14.25" customHeight="1">
      <c r="I900" s="446"/>
      <c r="J900" s="446"/>
      <c r="K900" s="446"/>
      <c r="L900" s="446"/>
      <c r="M900" s="446"/>
      <c r="N900" s="446"/>
      <c r="O900" s="446"/>
      <c r="P900" s="446"/>
      <c r="Q900" s="446"/>
      <c r="R900" s="446"/>
      <c r="S900" s="446"/>
      <c r="T900" s="446"/>
      <c r="U900" s="446"/>
      <c r="V900" s="446"/>
      <c r="W900" s="446"/>
      <c r="X900" s="446"/>
      <c r="Y900" s="446"/>
      <c r="Z900" s="446"/>
    </row>
    <row r="901" spans="9:26" ht="14.25" customHeight="1">
      <c r="I901" s="446"/>
      <c r="J901" s="446"/>
      <c r="K901" s="446"/>
      <c r="L901" s="446"/>
      <c r="M901" s="446"/>
      <c r="N901" s="446"/>
      <c r="O901" s="446"/>
      <c r="P901" s="446"/>
      <c r="Q901" s="446"/>
      <c r="R901" s="446"/>
      <c r="S901" s="446"/>
      <c r="T901" s="446"/>
      <c r="U901" s="446"/>
      <c r="V901" s="446"/>
      <c r="W901" s="446"/>
      <c r="X901" s="446"/>
      <c r="Y901" s="446"/>
      <c r="Z901" s="446"/>
    </row>
    <row r="902" spans="9:26" ht="14.25" customHeight="1">
      <c r="I902" s="446"/>
      <c r="J902" s="446"/>
      <c r="K902" s="446"/>
      <c r="L902" s="446"/>
      <c r="M902" s="446"/>
      <c r="N902" s="446"/>
      <c r="O902" s="446"/>
      <c r="P902" s="446"/>
      <c r="Q902" s="446"/>
      <c r="R902" s="446"/>
      <c r="S902" s="446"/>
      <c r="T902" s="446"/>
      <c r="U902" s="446"/>
      <c r="V902" s="446"/>
      <c r="W902" s="446"/>
      <c r="X902" s="446"/>
      <c r="Y902" s="446"/>
      <c r="Z902" s="446"/>
    </row>
    <row r="903" spans="9:26" ht="14.25" customHeight="1">
      <c r="I903" s="446"/>
      <c r="J903" s="446"/>
      <c r="K903" s="446"/>
      <c r="L903" s="446"/>
      <c r="M903" s="446"/>
      <c r="N903" s="446"/>
      <c r="O903" s="446"/>
      <c r="P903" s="446"/>
      <c r="Q903" s="446"/>
      <c r="R903" s="446"/>
      <c r="S903" s="446"/>
      <c r="T903" s="446"/>
      <c r="U903" s="446"/>
      <c r="V903" s="446"/>
      <c r="W903" s="446"/>
      <c r="X903" s="446"/>
      <c r="Y903" s="446"/>
      <c r="Z903" s="446"/>
    </row>
    <row r="904" spans="9:26" ht="14.25" customHeight="1">
      <c r="I904" s="446"/>
      <c r="J904" s="446"/>
      <c r="K904" s="446"/>
      <c r="L904" s="446"/>
      <c r="M904" s="446"/>
      <c r="N904" s="446"/>
      <c r="O904" s="446"/>
      <c r="P904" s="446"/>
      <c r="Q904" s="446"/>
      <c r="R904" s="446"/>
      <c r="S904" s="446"/>
      <c r="T904" s="446"/>
      <c r="U904" s="446"/>
      <c r="V904" s="446"/>
      <c r="W904" s="446"/>
      <c r="X904" s="446"/>
      <c r="Y904" s="446"/>
      <c r="Z904" s="446"/>
    </row>
    <row r="905" spans="9:26" ht="14.25" customHeight="1">
      <c r="I905" s="446"/>
      <c r="J905" s="446"/>
      <c r="K905" s="446"/>
      <c r="L905" s="446"/>
      <c r="M905" s="446"/>
      <c r="N905" s="446"/>
      <c r="O905" s="446"/>
      <c r="P905" s="446"/>
      <c r="Q905" s="446"/>
      <c r="R905" s="446"/>
      <c r="S905" s="446"/>
      <c r="T905" s="446"/>
      <c r="U905" s="446"/>
      <c r="V905" s="446"/>
      <c r="W905" s="446"/>
      <c r="X905" s="446"/>
      <c r="Y905" s="446"/>
      <c r="Z905" s="446"/>
    </row>
    <row r="906" spans="9:26" ht="14.25" customHeight="1">
      <c r="I906" s="446"/>
      <c r="J906" s="446"/>
      <c r="K906" s="446"/>
      <c r="L906" s="446"/>
      <c r="M906" s="446"/>
      <c r="N906" s="446"/>
      <c r="O906" s="446"/>
      <c r="P906" s="446"/>
      <c r="Q906" s="446"/>
      <c r="R906" s="446"/>
      <c r="S906" s="446"/>
      <c r="T906" s="446"/>
      <c r="U906" s="446"/>
      <c r="V906" s="446"/>
      <c r="W906" s="446"/>
      <c r="X906" s="446"/>
      <c r="Y906" s="446"/>
      <c r="Z906" s="446"/>
    </row>
    <row r="907" spans="9:26" ht="14.25" customHeight="1">
      <c r="I907" s="446"/>
      <c r="J907" s="446"/>
      <c r="K907" s="446"/>
      <c r="L907" s="446"/>
      <c r="M907" s="446"/>
      <c r="N907" s="446"/>
      <c r="O907" s="446"/>
      <c r="P907" s="446"/>
      <c r="Q907" s="446"/>
      <c r="R907" s="446"/>
      <c r="S907" s="446"/>
      <c r="T907" s="446"/>
      <c r="U907" s="446"/>
      <c r="V907" s="446"/>
      <c r="W907" s="446"/>
      <c r="X907" s="446"/>
      <c r="Y907" s="446"/>
      <c r="Z907" s="446"/>
    </row>
    <row r="908" spans="9:26" ht="14.25" customHeight="1">
      <c r="I908" s="446"/>
      <c r="J908" s="446"/>
      <c r="K908" s="446"/>
      <c r="L908" s="446"/>
      <c r="M908" s="446"/>
      <c r="N908" s="446"/>
      <c r="O908" s="446"/>
      <c r="P908" s="446"/>
      <c r="Q908" s="446"/>
      <c r="R908" s="446"/>
      <c r="S908" s="446"/>
      <c r="T908" s="446"/>
      <c r="U908" s="446"/>
      <c r="V908" s="446"/>
      <c r="W908" s="446"/>
      <c r="X908" s="446"/>
      <c r="Y908" s="446"/>
      <c r="Z908" s="446"/>
    </row>
    <row r="909" spans="9:26" ht="14.25" customHeight="1">
      <c r="I909" s="446"/>
      <c r="J909" s="446"/>
      <c r="K909" s="446"/>
      <c r="L909" s="446"/>
      <c r="M909" s="446"/>
      <c r="N909" s="446"/>
      <c r="O909" s="446"/>
      <c r="P909" s="446"/>
      <c r="Q909" s="446"/>
      <c r="R909" s="446"/>
      <c r="S909" s="446"/>
      <c r="T909" s="446"/>
      <c r="U909" s="446"/>
      <c r="V909" s="446"/>
      <c r="W909" s="446"/>
      <c r="X909" s="446"/>
      <c r="Y909" s="446"/>
      <c r="Z909" s="446"/>
    </row>
    <row r="910" spans="9:26" ht="14.25" customHeight="1">
      <c r="I910" s="446"/>
      <c r="J910" s="446"/>
      <c r="K910" s="446"/>
      <c r="L910" s="446"/>
      <c r="M910" s="446"/>
      <c r="N910" s="446"/>
      <c r="O910" s="446"/>
      <c r="P910" s="446"/>
      <c r="Q910" s="446"/>
      <c r="R910" s="446"/>
      <c r="S910" s="446"/>
      <c r="T910" s="446"/>
      <c r="U910" s="446"/>
      <c r="V910" s="446"/>
      <c r="W910" s="446"/>
      <c r="X910" s="446"/>
      <c r="Y910" s="446"/>
      <c r="Z910" s="446"/>
    </row>
    <row r="911" spans="9:26" ht="14.25" customHeight="1">
      <c r="I911" s="446"/>
      <c r="J911" s="446"/>
      <c r="K911" s="446"/>
      <c r="L911" s="446"/>
      <c r="M911" s="446"/>
      <c r="N911" s="446"/>
      <c r="O911" s="446"/>
      <c r="P911" s="446"/>
      <c r="Q911" s="446"/>
      <c r="R911" s="446"/>
      <c r="S911" s="446"/>
      <c r="T911" s="446"/>
      <c r="U911" s="446"/>
      <c r="V911" s="446"/>
      <c r="W911" s="446"/>
      <c r="X911" s="446"/>
      <c r="Y911" s="446"/>
      <c r="Z911" s="446"/>
    </row>
    <row r="912" spans="9:26" ht="14.25" customHeight="1">
      <c r="I912" s="446"/>
      <c r="J912" s="446"/>
      <c r="K912" s="446"/>
      <c r="L912" s="446"/>
      <c r="M912" s="446"/>
      <c r="N912" s="446"/>
      <c r="O912" s="446"/>
      <c r="P912" s="446"/>
      <c r="Q912" s="446"/>
      <c r="R912" s="446"/>
      <c r="S912" s="446"/>
      <c r="T912" s="446"/>
      <c r="U912" s="446"/>
      <c r="V912" s="446"/>
      <c r="W912" s="446"/>
      <c r="X912" s="446"/>
      <c r="Y912" s="446"/>
      <c r="Z912" s="446"/>
    </row>
    <row r="913" spans="9:26" ht="14.25" customHeight="1">
      <c r="I913" s="446"/>
      <c r="J913" s="446"/>
      <c r="K913" s="446"/>
      <c r="L913" s="446"/>
      <c r="M913" s="446"/>
      <c r="N913" s="446"/>
      <c r="O913" s="446"/>
      <c r="P913" s="446"/>
      <c r="Q913" s="446"/>
      <c r="R913" s="446"/>
      <c r="S913" s="446"/>
      <c r="T913" s="446"/>
      <c r="U913" s="446"/>
      <c r="V913" s="446"/>
      <c r="W913" s="446"/>
      <c r="X913" s="446"/>
      <c r="Y913" s="446"/>
      <c r="Z913" s="446"/>
    </row>
    <row r="914" spans="9:26" ht="14.25" customHeight="1">
      <c r="I914" s="446"/>
      <c r="J914" s="446"/>
      <c r="K914" s="446"/>
      <c r="L914" s="446"/>
      <c r="M914" s="446"/>
      <c r="N914" s="446"/>
      <c r="O914" s="446"/>
      <c r="P914" s="446"/>
      <c r="Q914" s="446"/>
      <c r="R914" s="446"/>
      <c r="S914" s="446"/>
      <c r="T914" s="446"/>
      <c r="U914" s="446"/>
      <c r="V914" s="446"/>
      <c r="W914" s="446"/>
      <c r="X914" s="446"/>
      <c r="Y914" s="446"/>
      <c r="Z914" s="446"/>
    </row>
    <row r="915" spans="9:26" ht="14.25" customHeight="1">
      <c r="I915" s="446"/>
      <c r="J915" s="446"/>
      <c r="K915" s="446"/>
      <c r="L915" s="446"/>
      <c r="M915" s="446"/>
      <c r="N915" s="446"/>
      <c r="O915" s="446"/>
      <c r="P915" s="446"/>
      <c r="Q915" s="446"/>
      <c r="R915" s="446"/>
      <c r="S915" s="446"/>
      <c r="T915" s="446"/>
      <c r="U915" s="446"/>
      <c r="V915" s="446"/>
      <c r="W915" s="446"/>
      <c r="X915" s="446"/>
      <c r="Y915" s="446"/>
      <c r="Z915" s="446"/>
    </row>
    <row r="916" spans="9:26" ht="14.25" customHeight="1">
      <c r="I916" s="446"/>
      <c r="J916" s="446"/>
      <c r="K916" s="446"/>
      <c r="L916" s="446"/>
      <c r="M916" s="446"/>
      <c r="N916" s="446"/>
      <c r="O916" s="446"/>
      <c r="P916" s="446"/>
      <c r="Q916" s="446"/>
      <c r="R916" s="446"/>
      <c r="S916" s="446"/>
      <c r="T916" s="446"/>
      <c r="U916" s="446"/>
      <c r="V916" s="446"/>
      <c r="W916" s="446"/>
      <c r="X916" s="446"/>
      <c r="Y916" s="446"/>
      <c r="Z916" s="446"/>
    </row>
    <row r="917" spans="9:26" ht="14.25" customHeight="1">
      <c r="I917" s="446"/>
      <c r="J917" s="446"/>
      <c r="K917" s="446"/>
      <c r="L917" s="446"/>
      <c r="M917" s="446"/>
      <c r="N917" s="446"/>
      <c r="O917" s="446"/>
      <c r="P917" s="446"/>
      <c r="Q917" s="446"/>
      <c r="R917" s="446"/>
      <c r="S917" s="446"/>
      <c r="T917" s="446"/>
      <c r="U917" s="446"/>
      <c r="V917" s="446"/>
      <c r="W917" s="446"/>
      <c r="X917" s="446"/>
      <c r="Y917" s="446"/>
      <c r="Z917" s="446"/>
    </row>
    <row r="918" spans="9:26" ht="14.25" customHeight="1">
      <c r="I918" s="446"/>
      <c r="J918" s="446"/>
      <c r="K918" s="446"/>
      <c r="L918" s="446"/>
      <c r="M918" s="446"/>
      <c r="N918" s="446"/>
      <c r="O918" s="446"/>
      <c r="P918" s="446"/>
      <c r="Q918" s="446"/>
      <c r="R918" s="446"/>
      <c r="S918" s="446"/>
      <c r="T918" s="446"/>
      <c r="U918" s="446"/>
      <c r="V918" s="446"/>
      <c r="W918" s="446"/>
      <c r="X918" s="446"/>
      <c r="Y918" s="446"/>
      <c r="Z918" s="446"/>
    </row>
    <row r="919" spans="9:26" ht="14.25" customHeight="1">
      <c r="I919" s="446"/>
      <c r="J919" s="446"/>
      <c r="K919" s="446"/>
      <c r="L919" s="446"/>
      <c r="M919" s="446"/>
      <c r="N919" s="446"/>
      <c r="O919" s="446"/>
      <c r="P919" s="446"/>
      <c r="Q919" s="446"/>
      <c r="R919" s="446"/>
      <c r="S919" s="446"/>
      <c r="T919" s="446"/>
      <c r="U919" s="446"/>
      <c r="V919" s="446"/>
      <c r="W919" s="446"/>
      <c r="X919" s="446"/>
      <c r="Y919" s="446"/>
      <c r="Z919" s="446"/>
    </row>
    <row r="920" spans="9:26" ht="14.25" customHeight="1">
      <c r="I920" s="446"/>
      <c r="J920" s="446"/>
      <c r="K920" s="446"/>
      <c r="L920" s="446"/>
      <c r="M920" s="446"/>
      <c r="N920" s="446"/>
      <c r="O920" s="446"/>
      <c r="P920" s="446"/>
      <c r="Q920" s="446"/>
      <c r="R920" s="446"/>
      <c r="S920" s="446"/>
      <c r="T920" s="446"/>
      <c r="U920" s="446"/>
      <c r="V920" s="446"/>
      <c r="W920" s="446"/>
      <c r="X920" s="446"/>
      <c r="Y920" s="446"/>
      <c r="Z920" s="446"/>
    </row>
    <row r="921" spans="9:26" ht="14.25" customHeight="1">
      <c r="I921" s="446"/>
      <c r="J921" s="446"/>
      <c r="K921" s="446"/>
      <c r="L921" s="446"/>
      <c r="M921" s="446"/>
      <c r="N921" s="446"/>
      <c r="O921" s="446"/>
      <c r="P921" s="446"/>
      <c r="Q921" s="446"/>
      <c r="R921" s="446"/>
      <c r="S921" s="446"/>
      <c r="T921" s="446"/>
      <c r="U921" s="446"/>
      <c r="V921" s="446"/>
      <c r="W921" s="446"/>
      <c r="X921" s="446"/>
      <c r="Y921" s="446"/>
      <c r="Z921" s="446"/>
    </row>
    <row r="922" spans="9:26" ht="14.25" customHeight="1">
      <c r="I922" s="446"/>
      <c r="J922" s="446"/>
      <c r="K922" s="446"/>
      <c r="L922" s="446"/>
      <c r="M922" s="446"/>
      <c r="N922" s="446"/>
      <c r="O922" s="446"/>
      <c r="P922" s="446"/>
      <c r="Q922" s="446"/>
      <c r="R922" s="446"/>
      <c r="S922" s="446"/>
      <c r="T922" s="446"/>
      <c r="U922" s="446"/>
      <c r="V922" s="446"/>
      <c r="W922" s="446"/>
      <c r="X922" s="446"/>
      <c r="Y922" s="446"/>
      <c r="Z922" s="446"/>
    </row>
    <row r="923" spans="9:26" ht="14.25" customHeight="1">
      <c r="I923" s="446"/>
      <c r="J923" s="446"/>
      <c r="K923" s="446"/>
      <c r="L923" s="446"/>
      <c r="M923" s="446"/>
      <c r="N923" s="446"/>
      <c r="O923" s="446"/>
      <c r="P923" s="446"/>
      <c r="Q923" s="446"/>
      <c r="R923" s="446"/>
      <c r="S923" s="446"/>
      <c r="T923" s="446"/>
      <c r="U923" s="446"/>
      <c r="V923" s="446"/>
      <c r="W923" s="446"/>
      <c r="X923" s="446"/>
      <c r="Y923" s="446"/>
      <c r="Z923" s="446"/>
    </row>
    <row r="924" spans="9:26" ht="14.25" customHeight="1">
      <c r="I924" s="446"/>
      <c r="J924" s="446"/>
      <c r="K924" s="446"/>
      <c r="L924" s="446"/>
      <c r="M924" s="446"/>
      <c r="N924" s="446"/>
      <c r="O924" s="446"/>
      <c r="P924" s="446"/>
      <c r="Q924" s="446"/>
      <c r="R924" s="446"/>
      <c r="S924" s="446"/>
      <c r="T924" s="446"/>
      <c r="U924" s="446"/>
      <c r="V924" s="446"/>
      <c r="W924" s="446"/>
      <c r="X924" s="446"/>
      <c r="Y924" s="446"/>
      <c r="Z924" s="446"/>
    </row>
    <row r="925" spans="9:26" ht="14.25" customHeight="1">
      <c r="I925" s="446"/>
      <c r="J925" s="446"/>
      <c r="K925" s="446"/>
      <c r="L925" s="446"/>
      <c r="M925" s="446"/>
      <c r="N925" s="446"/>
      <c r="O925" s="446"/>
      <c r="P925" s="446"/>
      <c r="Q925" s="446"/>
      <c r="R925" s="446"/>
      <c r="S925" s="446"/>
      <c r="T925" s="446"/>
      <c r="U925" s="446"/>
      <c r="V925" s="446"/>
      <c r="W925" s="446"/>
      <c r="X925" s="446"/>
      <c r="Y925" s="446"/>
      <c r="Z925" s="446"/>
    </row>
    <row r="926" spans="9:26" ht="14.25" customHeight="1">
      <c r="I926" s="446"/>
      <c r="J926" s="446"/>
      <c r="K926" s="446"/>
      <c r="L926" s="446"/>
      <c r="M926" s="446"/>
      <c r="N926" s="446"/>
      <c r="O926" s="446"/>
      <c r="P926" s="446"/>
      <c r="Q926" s="446"/>
      <c r="R926" s="446"/>
      <c r="S926" s="446"/>
      <c r="T926" s="446"/>
      <c r="U926" s="446"/>
      <c r="V926" s="446"/>
      <c r="W926" s="446"/>
      <c r="X926" s="446"/>
      <c r="Y926" s="446"/>
      <c r="Z926" s="446"/>
    </row>
    <row r="927" spans="9:26" ht="14.25" customHeight="1">
      <c r="I927" s="446"/>
      <c r="J927" s="446"/>
      <c r="K927" s="446"/>
      <c r="L927" s="446"/>
      <c r="M927" s="446"/>
      <c r="N927" s="446"/>
      <c r="O927" s="446"/>
      <c r="P927" s="446"/>
      <c r="Q927" s="446"/>
      <c r="R927" s="446"/>
      <c r="S927" s="446"/>
      <c r="T927" s="446"/>
      <c r="U927" s="446"/>
      <c r="V927" s="446"/>
      <c r="W927" s="446"/>
      <c r="X927" s="446"/>
      <c r="Y927" s="446"/>
      <c r="Z927" s="446"/>
    </row>
    <row r="928" spans="9:26" ht="14.25" customHeight="1">
      <c r="I928" s="446"/>
      <c r="J928" s="446"/>
      <c r="K928" s="446"/>
      <c r="L928" s="446"/>
      <c r="M928" s="446"/>
      <c r="N928" s="446"/>
      <c r="O928" s="446"/>
      <c r="P928" s="446"/>
      <c r="Q928" s="446"/>
      <c r="R928" s="446"/>
      <c r="S928" s="446"/>
      <c r="T928" s="446"/>
      <c r="U928" s="446"/>
      <c r="V928" s="446"/>
      <c r="W928" s="446"/>
      <c r="X928" s="446"/>
      <c r="Y928" s="446"/>
      <c r="Z928" s="446"/>
    </row>
    <row r="929" spans="9:26" ht="14.25" customHeight="1">
      <c r="I929" s="446"/>
      <c r="J929" s="446"/>
      <c r="K929" s="446"/>
      <c r="L929" s="446"/>
      <c r="M929" s="446"/>
      <c r="N929" s="446"/>
      <c r="O929" s="446"/>
      <c r="P929" s="446"/>
      <c r="Q929" s="446"/>
      <c r="R929" s="446"/>
      <c r="S929" s="446"/>
      <c r="T929" s="446"/>
      <c r="U929" s="446"/>
      <c r="V929" s="446"/>
      <c r="W929" s="446"/>
      <c r="X929" s="446"/>
      <c r="Y929" s="446"/>
      <c r="Z929" s="446"/>
    </row>
    <row r="930" spans="9:26" ht="14.25" customHeight="1">
      <c r="I930" s="446"/>
      <c r="J930" s="446"/>
      <c r="K930" s="446"/>
      <c r="L930" s="446"/>
      <c r="M930" s="446"/>
      <c r="N930" s="446"/>
      <c r="O930" s="446"/>
      <c r="P930" s="446"/>
      <c r="Q930" s="446"/>
      <c r="R930" s="446"/>
      <c r="S930" s="446"/>
      <c r="T930" s="446"/>
      <c r="U930" s="446"/>
      <c r="V930" s="446"/>
      <c r="W930" s="446"/>
      <c r="X930" s="446"/>
      <c r="Y930" s="446"/>
      <c r="Z930" s="446"/>
    </row>
    <row r="931" spans="9:26" ht="14.25" customHeight="1">
      <c r="I931" s="446"/>
      <c r="J931" s="446"/>
      <c r="K931" s="446"/>
      <c r="L931" s="446"/>
      <c r="M931" s="446"/>
      <c r="N931" s="446"/>
      <c r="O931" s="446"/>
      <c r="P931" s="446"/>
      <c r="Q931" s="446"/>
      <c r="R931" s="446"/>
      <c r="S931" s="446"/>
      <c r="T931" s="446"/>
      <c r="U931" s="446"/>
      <c r="V931" s="446"/>
      <c r="W931" s="446"/>
      <c r="X931" s="446"/>
      <c r="Y931" s="446"/>
      <c r="Z931" s="446"/>
    </row>
    <row r="932" spans="9:26" ht="14.25" customHeight="1">
      <c r="I932" s="446"/>
      <c r="J932" s="446"/>
      <c r="K932" s="446"/>
      <c r="L932" s="446"/>
      <c r="M932" s="446"/>
      <c r="N932" s="446"/>
      <c r="O932" s="446"/>
      <c r="P932" s="446"/>
      <c r="Q932" s="446"/>
      <c r="R932" s="446"/>
      <c r="S932" s="446"/>
      <c r="T932" s="446"/>
      <c r="U932" s="446"/>
      <c r="V932" s="446"/>
      <c r="W932" s="446"/>
      <c r="X932" s="446"/>
      <c r="Y932" s="446"/>
      <c r="Z932" s="446"/>
    </row>
    <row r="933" spans="9:26" ht="14.25" customHeight="1">
      <c r="I933" s="446"/>
      <c r="J933" s="446"/>
      <c r="K933" s="446"/>
      <c r="L933" s="446"/>
      <c r="M933" s="446"/>
      <c r="N933" s="446"/>
      <c r="O933" s="446"/>
      <c r="P933" s="446"/>
      <c r="Q933" s="446"/>
      <c r="R933" s="446"/>
      <c r="S933" s="446"/>
      <c r="T933" s="446"/>
      <c r="U933" s="446"/>
      <c r="V933" s="446"/>
      <c r="W933" s="446"/>
      <c r="X933" s="446"/>
      <c r="Y933" s="446"/>
      <c r="Z933" s="446"/>
    </row>
    <row r="934" spans="9:26" ht="14.25" customHeight="1">
      <c r="I934" s="446"/>
      <c r="J934" s="446"/>
      <c r="K934" s="446"/>
      <c r="L934" s="446"/>
      <c r="M934" s="446"/>
      <c r="N934" s="446"/>
      <c r="O934" s="446"/>
      <c r="P934" s="446"/>
      <c r="Q934" s="446"/>
      <c r="R934" s="446"/>
      <c r="S934" s="446"/>
      <c r="T934" s="446"/>
      <c r="U934" s="446"/>
      <c r="V934" s="446"/>
      <c r="W934" s="446"/>
      <c r="X934" s="446"/>
      <c r="Y934" s="446"/>
      <c r="Z934" s="446"/>
    </row>
    <row r="935" spans="9:26" ht="14.25" customHeight="1">
      <c r="I935" s="446"/>
      <c r="J935" s="446"/>
      <c r="K935" s="446"/>
      <c r="L935" s="446"/>
      <c r="M935" s="446"/>
      <c r="N935" s="446"/>
      <c r="O935" s="446"/>
      <c r="P935" s="446"/>
      <c r="Q935" s="446"/>
      <c r="R935" s="446"/>
      <c r="S935" s="446"/>
      <c r="T935" s="446"/>
      <c r="U935" s="446"/>
      <c r="V935" s="446"/>
      <c r="W935" s="446"/>
      <c r="X935" s="446"/>
      <c r="Y935" s="446"/>
      <c r="Z935" s="446"/>
    </row>
    <row r="936" spans="9:26" ht="14.25" customHeight="1">
      <c r="I936" s="446"/>
      <c r="J936" s="446"/>
      <c r="K936" s="446"/>
      <c r="L936" s="446"/>
      <c r="M936" s="446"/>
      <c r="N936" s="446"/>
      <c r="O936" s="446"/>
      <c r="P936" s="446"/>
      <c r="Q936" s="446"/>
      <c r="R936" s="446"/>
      <c r="S936" s="446"/>
      <c r="T936" s="446"/>
      <c r="U936" s="446"/>
      <c r="V936" s="446"/>
      <c r="W936" s="446"/>
      <c r="X936" s="446"/>
      <c r="Y936" s="446"/>
      <c r="Z936" s="446"/>
    </row>
    <row r="937" spans="9:26" ht="14.25" customHeight="1">
      <c r="I937" s="446"/>
      <c r="J937" s="446"/>
      <c r="K937" s="446"/>
      <c r="L937" s="446"/>
      <c r="M937" s="446"/>
      <c r="N937" s="446"/>
      <c r="O937" s="446"/>
      <c r="P937" s="446"/>
      <c r="Q937" s="446"/>
      <c r="R937" s="446"/>
      <c r="S937" s="446"/>
      <c r="T937" s="446"/>
      <c r="U937" s="446"/>
      <c r="V937" s="446"/>
      <c r="W937" s="446"/>
      <c r="X937" s="446"/>
      <c r="Y937" s="446"/>
      <c r="Z937" s="446"/>
    </row>
    <row r="938" spans="9:26" ht="14.25" customHeight="1">
      <c r="I938" s="446"/>
      <c r="J938" s="446"/>
      <c r="K938" s="446"/>
      <c r="L938" s="446"/>
      <c r="M938" s="446"/>
      <c r="N938" s="446"/>
      <c r="O938" s="446"/>
      <c r="P938" s="446"/>
      <c r="Q938" s="446"/>
      <c r="R938" s="446"/>
      <c r="S938" s="446"/>
      <c r="T938" s="446"/>
      <c r="U938" s="446"/>
      <c r="V938" s="446"/>
      <c r="W938" s="446"/>
      <c r="X938" s="446"/>
      <c r="Y938" s="446"/>
      <c r="Z938" s="446"/>
    </row>
    <row r="939" spans="9:26" ht="14.25" customHeight="1">
      <c r="I939" s="446"/>
      <c r="J939" s="446"/>
      <c r="K939" s="446"/>
      <c r="L939" s="446"/>
      <c r="M939" s="446"/>
      <c r="N939" s="446"/>
      <c r="O939" s="446"/>
      <c r="P939" s="446"/>
      <c r="Q939" s="446"/>
      <c r="R939" s="446"/>
      <c r="S939" s="446"/>
      <c r="T939" s="446"/>
      <c r="U939" s="446"/>
      <c r="V939" s="446"/>
      <c r="W939" s="446"/>
      <c r="X939" s="446"/>
      <c r="Y939" s="446"/>
      <c r="Z939" s="446"/>
    </row>
    <row r="940" spans="9:26" ht="14.25" customHeight="1">
      <c r="I940" s="446"/>
      <c r="J940" s="446"/>
      <c r="K940" s="446"/>
      <c r="L940" s="446"/>
      <c r="M940" s="446"/>
      <c r="N940" s="446"/>
      <c r="O940" s="446"/>
      <c r="P940" s="446"/>
      <c r="Q940" s="446"/>
      <c r="R940" s="446"/>
      <c r="S940" s="446"/>
      <c r="T940" s="446"/>
      <c r="U940" s="446"/>
      <c r="V940" s="446"/>
      <c r="W940" s="446"/>
      <c r="X940" s="446"/>
      <c r="Y940" s="446"/>
      <c r="Z940" s="446"/>
    </row>
    <row r="941" spans="9:26" ht="14.25" customHeight="1">
      <c r="I941" s="446"/>
      <c r="J941" s="446"/>
      <c r="K941" s="446"/>
      <c r="L941" s="446"/>
      <c r="M941" s="446"/>
      <c r="N941" s="446"/>
      <c r="O941" s="446"/>
      <c r="P941" s="446"/>
      <c r="Q941" s="446"/>
      <c r="R941" s="446"/>
      <c r="S941" s="446"/>
      <c r="T941" s="446"/>
      <c r="U941" s="446"/>
      <c r="V941" s="446"/>
      <c r="W941" s="446"/>
      <c r="X941" s="446"/>
      <c r="Y941" s="446"/>
      <c r="Z941" s="446"/>
    </row>
    <row r="942" spans="9:26" ht="14.25" customHeight="1">
      <c r="I942" s="446"/>
      <c r="J942" s="446"/>
      <c r="K942" s="446"/>
      <c r="L942" s="446"/>
      <c r="M942" s="446"/>
      <c r="N942" s="446"/>
      <c r="O942" s="446"/>
      <c r="P942" s="446"/>
      <c r="Q942" s="446"/>
      <c r="R942" s="446"/>
      <c r="S942" s="446"/>
      <c r="T942" s="446"/>
      <c r="U942" s="446"/>
      <c r="V942" s="446"/>
      <c r="W942" s="446"/>
      <c r="X942" s="446"/>
      <c r="Y942" s="446"/>
      <c r="Z942" s="446"/>
    </row>
    <row r="943" spans="9:26" ht="14.25" customHeight="1">
      <c r="I943" s="446"/>
      <c r="J943" s="446"/>
      <c r="K943" s="446"/>
      <c r="L943" s="446"/>
      <c r="M943" s="446"/>
      <c r="N943" s="446"/>
      <c r="O943" s="446"/>
      <c r="P943" s="446"/>
      <c r="Q943" s="446"/>
      <c r="R943" s="446"/>
      <c r="S943" s="446"/>
      <c r="T943" s="446"/>
      <c r="U943" s="446"/>
      <c r="V943" s="446"/>
      <c r="W943" s="446"/>
      <c r="X943" s="446"/>
      <c r="Y943" s="446"/>
      <c r="Z943" s="446"/>
    </row>
    <row r="944" spans="9:26" ht="14.25" customHeight="1">
      <c r="I944" s="446"/>
      <c r="J944" s="446"/>
      <c r="K944" s="446"/>
      <c r="L944" s="446"/>
      <c r="M944" s="446"/>
      <c r="N944" s="446"/>
      <c r="O944" s="446"/>
      <c r="P944" s="446"/>
      <c r="Q944" s="446"/>
      <c r="R944" s="446"/>
      <c r="S944" s="446"/>
      <c r="T944" s="446"/>
      <c r="U944" s="446"/>
      <c r="V944" s="446"/>
      <c r="W944" s="446"/>
      <c r="X944" s="446"/>
      <c r="Y944" s="446"/>
      <c r="Z944" s="446"/>
    </row>
    <row r="945" spans="9:26" ht="14.25" customHeight="1">
      <c r="I945" s="446"/>
      <c r="J945" s="446"/>
      <c r="K945" s="446"/>
      <c r="L945" s="446"/>
      <c r="M945" s="446"/>
      <c r="N945" s="446"/>
      <c r="O945" s="446"/>
      <c r="P945" s="446"/>
      <c r="Q945" s="446"/>
      <c r="R945" s="446"/>
      <c r="S945" s="446"/>
      <c r="T945" s="446"/>
      <c r="U945" s="446"/>
      <c r="V945" s="446"/>
      <c r="W945" s="446"/>
      <c r="X945" s="446"/>
      <c r="Y945" s="446"/>
      <c r="Z945" s="446"/>
    </row>
    <row r="946" spans="9:26" ht="14.25" customHeight="1">
      <c r="I946" s="446"/>
      <c r="J946" s="446"/>
      <c r="K946" s="446"/>
      <c r="L946" s="446"/>
      <c r="M946" s="446"/>
      <c r="N946" s="446"/>
      <c r="O946" s="446"/>
      <c r="P946" s="446"/>
      <c r="Q946" s="446"/>
      <c r="R946" s="446"/>
      <c r="S946" s="446"/>
      <c r="T946" s="446"/>
      <c r="U946" s="446"/>
      <c r="V946" s="446"/>
      <c r="W946" s="446"/>
      <c r="X946" s="446"/>
      <c r="Y946" s="446"/>
      <c r="Z946" s="446"/>
    </row>
    <row r="947" spans="9:26" ht="14.25" customHeight="1">
      <c r="I947" s="446"/>
      <c r="J947" s="446"/>
      <c r="K947" s="446"/>
      <c r="L947" s="446"/>
      <c r="M947" s="446"/>
      <c r="N947" s="446"/>
      <c r="O947" s="446"/>
      <c r="P947" s="446"/>
      <c r="Q947" s="446"/>
      <c r="R947" s="446"/>
      <c r="S947" s="446"/>
      <c r="T947" s="446"/>
      <c r="U947" s="446"/>
      <c r="V947" s="446"/>
      <c r="W947" s="446"/>
      <c r="X947" s="446"/>
      <c r="Y947" s="446"/>
      <c r="Z947" s="446"/>
    </row>
    <row r="948" spans="9:26" ht="14.25" customHeight="1">
      <c r="I948" s="446"/>
      <c r="J948" s="446"/>
      <c r="K948" s="446"/>
      <c r="L948" s="446"/>
      <c r="M948" s="446"/>
      <c r="N948" s="446"/>
      <c r="O948" s="446"/>
      <c r="P948" s="446"/>
      <c r="Q948" s="446"/>
      <c r="R948" s="446"/>
      <c r="S948" s="446"/>
      <c r="T948" s="446"/>
      <c r="U948" s="446"/>
      <c r="V948" s="446"/>
      <c r="W948" s="446"/>
      <c r="X948" s="446"/>
      <c r="Y948" s="446"/>
      <c r="Z948" s="446"/>
    </row>
    <row r="949" spans="9:26" ht="14.25" customHeight="1">
      <c r="I949" s="446"/>
      <c r="J949" s="446"/>
      <c r="K949" s="446"/>
      <c r="L949" s="446"/>
      <c r="M949" s="446"/>
      <c r="N949" s="446"/>
      <c r="O949" s="446"/>
      <c r="P949" s="446"/>
      <c r="Q949" s="446"/>
      <c r="R949" s="446"/>
      <c r="S949" s="446"/>
      <c r="T949" s="446"/>
      <c r="U949" s="446"/>
      <c r="V949" s="446"/>
      <c r="W949" s="446"/>
      <c r="X949" s="446"/>
      <c r="Y949" s="446"/>
      <c r="Z949" s="446"/>
    </row>
    <row r="950" spans="9:26" ht="14.25" customHeight="1">
      <c r="I950" s="446"/>
      <c r="J950" s="446"/>
      <c r="K950" s="446"/>
      <c r="L950" s="446"/>
      <c r="M950" s="446"/>
      <c r="N950" s="446"/>
      <c r="O950" s="446"/>
      <c r="P950" s="446"/>
      <c r="Q950" s="446"/>
      <c r="R950" s="446"/>
      <c r="S950" s="446"/>
      <c r="T950" s="446"/>
      <c r="U950" s="446"/>
      <c r="V950" s="446"/>
      <c r="W950" s="446"/>
      <c r="X950" s="446"/>
      <c r="Y950" s="446"/>
      <c r="Z950" s="446"/>
    </row>
    <row r="951" spans="9:26" ht="14.25" customHeight="1">
      <c r="I951" s="446"/>
      <c r="J951" s="446"/>
      <c r="K951" s="446"/>
      <c r="L951" s="446"/>
      <c r="M951" s="446"/>
      <c r="N951" s="446"/>
      <c r="O951" s="446"/>
      <c r="P951" s="446"/>
      <c r="Q951" s="446"/>
      <c r="R951" s="446"/>
      <c r="S951" s="446"/>
      <c r="T951" s="446"/>
      <c r="U951" s="446"/>
      <c r="V951" s="446"/>
      <c r="W951" s="446"/>
      <c r="X951" s="446"/>
      <c r="Y951" s="446"/>
      <c r="Z951" s="446"/>
    </row>
    <row r="952" spans="9:26" ht="14.25" customHeight="1">
      <c r="I952" s="446"/>
      <c r="J952" s="446"/>
      <c r="K952" s="446"/>
      <c r="L952" s="446"/>
      <c r="M952" s="446"/>
      <c r="N952" s="446"/>
      <c r="O952" s="446"/>
      <c r="P952" s="446"/>
      <c r="Q952" s="446"/>
      <c r="R952" s="446"/>
      <c r="S952" s="446"/>
      <c r="T952" s="446"/>
      <c r="U952" s="446"/>
      <c r="V952" s="446"/>
      <c r="W952" s="446"/>
      <c r="X952" s="446"/>
      <c r="Y952" s="446"/>
      <c r="Z952" s="446"/>
    </row>
    <row r="953" spans="9:26" ht="14.25" customHeight="1">
      <c r="I953" s="446"/>
      <c r="J953" s="446"/>
      <c r="K953" s="446"/>
      <c r="L953" s="446"/>
      <c r="M953" s="446"/>
      <c r="N953" s="446"/>
      <c r="O953" s="446"/>
      <c r="P953" s="446"/>
      <c r="Q953" s="446"/>
      <c r="R953" s="446"/>
      <c r="S953" s="446"/>
      <c r="T953" s="446"/>
      <c r="U953" s="446"/>
      <c r="V953" s="446"/>
      <c r="W953" s="446"/>
      <c r="X953" s="446"/>
      <c r="Y953" s="446"/>
      <c r="Z953" s="446"/>
    </row>
    <row r="954" spans="9:26" ht="14.25" customHeight="1">
      <c r="I954" s="446"/>
      <c r="J954" s="446"/>
      <c r="K954" s="446"/>
      <c r="L954" s="446"/>
      <c r="M954" s="446"/>
      <c r="N954" s="446"/>
      <c r="O954" s="446"/>
      <c r="P954" s="446"/>
      <c r="Q954" s="446"/>
      <c r="R954" s="446"/>
      <c r="S954" s="446"/>
      <c r="T954" s="446"/>
      <c r="U954" s="446"/>
      <c r="V954" s="446"/>
      <c r="W954" s="446"/>
      <c r="X954" s="446"/>
      <c r="Y954" s="446"/>
      <c r="Z954" s="446"/>
    </row>
    <row r="955" spans="9:26" ht="14.25" customHeight="1">
      <c r="I955" s="446"/>
      <c r="J955" s="446"/>
      <c r="K955" s="446"/>
      <c r="L955" s="446"/>
      <c r="M955" s="446"/>
      <c r="N955" s="446"/>
      <c r="O955" s="446"/>
      <c r="P955" s="446"/>
      <c r="Q955" s="446"/>
      <c r="R955" s="446"/>
      <c r="S955" s="446"/>
      <c r="T955" s="446"/>
      <c r="U955" s="446"/>
      <c r="V955" s="446"/>
      <c r="W955" s="446"/>
      <c r="X955" s="446"/>
      <c r="Y955" s="446"/>
      <c r="Z955" s="446"/>
    </row>
    <row r="956" spans="9:26" ht="14.25" customHeight="1">
      <c r="I956" s="446"/>
      <c r="J956" s="446"/>
      <c r="K956" s="446"/>
      <c r="L956" s="446"/>
      <c r="M956" s="446"/>
      <c r="N956" s="446"/>
      <c r="O956" s="446"/>
      <c r="P956" s="446"/>
      <c r="Q956" s="446"/>
      <c r="R956" s="446"/>
      <c r="S956" s="446"/>
      <c r="T956" s="446"/>
      <c r="U956" s="446"/>
      <c r="V956" s="446"/>
      <c r="W956" s="446"/>
      <c r="X956" s="446"/>
      <c r="Y956" s="446"/>
      <c r="Z956" s="446"/>
    </row>
    <row r="957" spans="9:26" ht="14.25" customHeight="1">
      <c r="I957" s="446"/>
      <c r="J957" s="446"/>
      <c r="K957" s="446"/>
      <c r="L957" s="446"/>
      <c r="M957" s="446"/>
      <c r="N957" s="446"/>
      <c r="O957" s="446"/>
      <c r="P957" s="446"/>
      <c r="Q957" s="446"/>
      <c r="R957" s="446"/>
      <c r="S957" s="446"/>
      <c r="T957" s="446"/>
      <c r="U957" s="446"/>
      <c r="V957" s="446"/>
      <c r="W957" s="446"/>
      <c r="X957" s="446"/>
      <c r="Y957" s="446"/>
      <c r="Z957" s="446"/>
    </row>
    <row r="958" spans="9:26" ht="14.25" customHeight="1">
      <c r="I958" s="446"/>
      <c r="J958" s="446"/>
      <c r="K958" s="446"/>
      <c r="L958" s="446"/>
      <c r="M958" s="446"/>
      <c r="N958" s="446"/>
      <c r="O958" s="446"/>
      <c r="P958" s="446"/>
      <c r="Q958" s="446"/>
      <c r="R958" s="446"/>
      <c r="S958" s="446"/>
      <c r="T958" s="446"/>
      <c r="U958" s="446"/>
      <c r="V958" s="446"/>
      <c r="W958" s="446"/>
      <c r="X958" s="446"/>
      <c r="Y958" s="446"/>
      <c r="Z958" s="446"/>
    </row>
    <row r="959" spans="9:26" ht="14.25" customHeight="1">
      <c r="I959" s="446"/>
      <c r="J959" s="446"/>
      <c r="K959" s="446"/>
      <c r="L959" s="446"/>
      <c r="M959" s="446"/>
      <c r="N959" s="446"/>
      <c r="O959" s="446"/>
      <c r="P959" s="446"/>
      <c r="Q959" s="446"/>
      <c r="R959" s="446"/>
      <c r="S959" s="446"/>
      <c r="T959" s="446"/>
      <c r="U959" s="446"/>
      <c r="V959" s="446"/>
      <c r="W959" s="446"/>
      <c r="X959" s="446"/>
      <c r="Y959" s="446"/>
      <c r="Z959" s="446"/>
    </row>
    <row r="960" spans="9:26" ht="14.25" customHeight="1">
      <c r="I960" s="446"/>
      <c r="J960" s="446"/>
      <c r="K960" s="446"/>
      <c r="L960" s="446"/>
      <c r="M960" s="446"/>
      <c r="N960" s="446"/>
      <c r="O960" s="446"/>
      <c r="P960" s="446"/>
      <c r="Q960" s="446"/>
      <c r="R960" s="446"/>
      <c r="S960" s="446"/>
      <c r="T960" s="446"/>
      <c r="U960" s="446"/>
      <c r="V960" s="446"/>
      <c r="W960" s="446"/>
      <c r="X960" s="446"/>
      <c r="Y960" s="446"/>
      <c r="Z960" s="446"/>
    </row>
    <row r="961" spans="9:26" ht="14.25" customHeight="1">
      <c r="I961" s="446"/>
      <c r="J961" s="446"/>
      <c r="K961" s="446"/>
      <c r="L961" s="446"/>
      <c r="M961" s="446"/>
      <c r="N961" s="446"/>
      <c r="O961" s="446"/>
      <c r="P961" s="446"/>
      <c r="Q961" s="446"/>
      <c r="R961" s="446"/>
      <c r="S961" s="446"/>
      <c r="T961" s="446"/>
      <c r="U961" s="446"/>
      <c r="V961" s="446"/>
      <c r="W961" s="446"/>
      <c r="X961" s="446"/>
      <c r="Y961" s="446"/>
      <c r="Z961" s="446"/>
    </row>
    <row r="962" spans="9:26" ht="14.25" customHeight="1">
      <c r="I962" s="446"/>
      <c r="J962" s="446"/>
      <c r="K962" s="446"/>
      <c r="L962" s="446"/>
      <c r="M962" s="446"/>
      <c r="N962" s="446"/>
      <c r="O962" s="446"/>
      <c r="P962" s="446"/>
      <c r="Q962" s="446"/>
      <c r="R962" s="446"/>
      <c r="S962" s="446"/>
      <c r="T962" s="446"/>
      <c r="U962" s="446"/>
      <c r="V962" s="446"/>
      <c r="W962" s="446"/>
      <c r="X962" s="446"/>
      <c r="Y962" s="446"/>
      <c r="Z962" s="446"/>
    </row>
    <row r="963" spans="9:26" ht="14.25" customHeight="1">
      <c r="I963" s="446"/>
      <c r="J963" s="446"/>
      <c r="K963" s="446"/>
      <c r="L963" s="446"/>
      <c r="M963" s="446"/>
      <c r="N963" s="446"/>
      <c r="O963" s="446"/>
      <c r="P963" s="446"/>
      <c r="Q963" s="446"/>
      <c r="R963" s="446"/>
      <c r="S963" s="446"/>
      <c r="T963" s="446"/>
      <c r="U963" s="446"/>
      <c r="V963" s="446"/>
      <c r="W963" s="446"/>
      <c r="X963" s="446"/>
      <c r="Y963" s="446"/>
      <c r="Z963" s="446"/>
    </row>
    <row r="964" spans="9:26" ht="14.25" customHeight="1">
      <c r="I964" s="446"/>
      <c r="J964" s="446"/>
      <c r="K964" s="446"/>
      <c r="L964" s="446"/>
      <c r="M964" s="446"/>
      <c r="N964" s="446"/>
      <c r="O964" s="446"/>
      <c r="P964" s="446"/>
      <c r="Q964" s="446"/>
      <c r="R964" s="446"/>
      <c r="S964" s="446"/>
      <c r="T964" s="446"/>
      <c r="U964" s="446"/>
      <c r="V964" s="446"/>
      <c r="W964" s="446"/>
      <c r="X964" s="446"/>
      <c r="Y964" s="446"/>
      <c r="Z964" s="446"/>
    </row>
    <row r="965" spans="9:26" ht="14.25" customHeight="1">
      <c r="I965" s="446"/>
      <c r="J965" s="446"/>
      <c r="K965" s="446"/>
      <c r="L965" s="446"/>
      <c r="M965" s="446"/>
      <c r="N965" s="446"/>
      <c r="O965" s="446"/>
      <c r="P965" s="446"/>
      <c r="Q965" s="446"/>
      <c r="R965" s="446"/>
      <c r="S965" s="446"/>
      <c r="T965" s="446"/>
      <c r="U965" s="446"/>
      <c r="V965" s="446"/>
      <c r="W965" s="446"/>
      <c r="X965" s="446"/>
      <c r="Y965" s="446"/>
      <c r="Z965" s="446"/>
    </row>
    <row r="966" spans="9:26" ht="14.25" customHeight="1">
      <c r="I966" s="446"/>
      <c r="J966" s="446"/>
      <c r="K966" s="446"/>
      <c r="L966" s="446"/>
      <c r="M966" s="446"/>
      <c r="N966" s="446"/>
      <c r="O966" s="446"/>
      <c r="P966" s="446"/>
      <c r="Q966" s="446"/>
      <c r="R966" s="446"/>
      <c r="S966" s="446"/>
      <c r="T966" s="446"/>
      <c r="U966" s="446"/>
      <c r="V966" s="446"/>
      <c r="W966" s="446"/>
      <c r="X966" s="446"/>
      <c r="Y966" s="446"/>
      <c r="Z966" s="446"/>
    </row>
    <row r="967" spans="9:26" ht="14.25" customHeight="1">
      <c r="I967" s="446"/>
      <c r="J967" s="446"/>
      <c r="K967" s="446"/>
      <c r="L967" s="446"/>
      <c r="M967" s="446"/>
      <c r="N967" s="446"/>
      <c r="O967" s="446"/>
      <c r="P967" s="446"/>
      <c r="Q967" s="446"/>
      <c r="R967" s="446"/>
      <c r="S967" s="446"/>
      <c r="T967" s="446"/>
      <c r="U967" s="446"/>
      <c r="V967" s="446"/>
      <c r="W967" s="446"/>
      <c r="X967" s="446"/>
      <c r="Y967" s="446"/>
      <c r="Z967" s="446"/>
    </row>
    <row r="968" spans="9:26" ht="14.25" customHeight="1">
      <c r="I968" s="446"/>
      <c r="J968" s="446"/>
      <c r="K968" s="446"/>
      <c r="L968" s="446"/>
      <c r="M968" s="446"/>
      <c r="N968" s="446"/>
      <c r="O968" s="446"/>
      <c r="P968" s="446"/>
      <c r="Q968" s="446"/>
      <c r="R968" s="446"/>
      <c r="S968" s="446"/>
      <c r="T968" s="446"/>
      <c r="U968" s="446"/>
      <c r="V968" s="446"/>
      <c r="W968" s="446"/>
      <c r="X968" s="446"/>
      <c r="Y968" s="446"/>
      <c r="Z968" s="446"/>
    </row>
    <row r="969" spans="9:26" ht="14.25" customHeight="1">
      <c r="I969" s="446"/>
      <c r="J969" s="446"/>
      <c r="K969" s="446"/>
      <c r="L969" s="446"/>
      <c r="M969" s="446"/>
      <c r="N969" s="446"/>
      <c r="O969" s="446"/>
      <c r="P969" s="446"/>
      <c r="Q969" s="446"/>
      <c r="R969" s="446"/>
      <c r="S969" s="446"/>
      <c r="T969" s="446"/>
      <c r="U969" s="446"/>
      <c r="V969" s="446"/>
      <c r="W969" s="446"/>
      <c r="X969" s="446"/>
      <c r="Y969" s="446"/>
      <c r="Z969" s="446"/>
    </row>
    <row r="970" spans="9:26" ht="14.25" customHeight="1">
      <c r="I970" s="446"/>
      <c r="J970" s="446"/>
      <c r="K970" s="446"/>
      <c r="L970" s="446"/>
      <c r="M970" s="446"/>
      <c r="N970" s="446"/>
      <c r="O970" s="446"/>
      <c r="P970" s="446"/>
      <c r="Q970" s="446"/>
      <c r="R970" s="446"/>
      <c r="S970" s="446"/>
      <c r="T970" s="446"/>
      <c r="U970" s="446"/>
      <c r="V970" s="446"/>
      <c r="W970" s="446"/>
      <c r="X970" s="446"/>
      <c r="Y970" s="446"/>
      <c r="Z970" s="446"/>
    </row>
    <row r="971" spans="9:26" ht="14.25" customHeight="1">
      <c r="I971" s="446"/>
      <c r="J971" s="446"/>
      <c r="K971" s="446"/>
      <c r="L971" s="446"/>
      <c r="M971" s="446"/>
      <c r="N971" s="446"/>
      <c r="O971" s="446"/>
      <c r="P971" s="446"/>
      <c r="Q971" s="446"/>
      <c r="R971" s="446"/>
      <c r="S971" s="446"/>
      <c r="T971" s="446"/>
      <c r="U971" s="446"/>
      <c r="V971" s="446"/>
      <c r="W971" s="446"/>
      <c r="X971" s="446"/>
      <c r="Y971" s="446"/>
      <c r="Z971" s="446"/>
    </row>
    <row r="972" spans="9:26" ht="14.25" customHeight="1">
      <c r="I972" s="446"/>
      <c r="J972" s="446"/>
      <c r="K972" s="446"/>
      <c r="L972" s="446"/>
      <c r="M972" s="446"/>
      <c r="N972" s="446"/>
      <c r="O972" s="446"/>
      <c r="P972" s="446"/>
      <c r="Q972" s="446"/>
      <c r="R972" s="446"/>
      <c r="S972" s="446"/>
      <c r="T972" s="446"/>
      <c r="U972" s="446"/>
      <c r="V972" s="446"/>
      <c r="W972" s="446"/>
      <c r="X972" s="446"/>
      <c r="Y972" s="446"/>
      <c r="Z972" s="446"/>
    </row>
    <row r="973" spans="9:26" ht="14.25" customHeight="1">
      <c r="I973" s="446"/>
      <c r="J973" s="446"/>
      <c r="K973" s="446"/>
      <c r="L973" s="446"/>
      <c r="M973" s="446"/>
      <c r="N973" s="446"/>
      <c r="O973" s="446"/>
      <c r="P973" s="446"/>
      <c r="Q973" s="446"/>
      <c r="R973" s="446"/>
      <c r="S973" s="446"/>
      <c r="T973" s="446"/>
      <c r="U973" s="446"/>
      <c r="V973" s="446"/>
      <c r="W973" s="446"/>
      <c r="X973" s="446"/>
      <c r="Y973" s="446"/>
      <c r="Z973" s="446"/>
    </row>
    <row r="974" spans="9:26" ht="14.25" customHeight="1">
      <c r="I974" s="446"/>
      <c r="J974" s="446"/>
      <c r="K974" s="446"/>
      <c r="L974" s="446"/>
      <c r="M974" s="446"/>
      <c r="N974" s="446"/>
      <c r="O974" s="446"/>
      <c r="P974" s="446"/>
      <c r="Q974" s="446"/>
      <c r="R974" s="446"/>
      <c r="S974" s="446"/>
      <c r="T974" s="446"/>
      <c r="U974" s="446"/>
      <c r="V974" s="446"/>
      <c r="W974" s="446"/>
      <c r="X974" s="446"/>
      <c r="Y974" s="446"/>
      <c r="Z974" s="446"/>
    </row>
    <row r="975" spans="9:26" ht="14.25" customHeight="1">
      <c r="I975" s="446"/>
      <c r="J975" s="446"/>
      <c r="K975" s="446"/>
      <c r="L975" s="446"/>
      <c r="M975" s="446"/>
      <c r="N975" s="446"/>
      <c r="O975" s="446"/>
      <c r="P975" s="446"/>
      <c r="Q975" s="446"/>
      <c r="R975" s="446"/>
      <c r="S975" s="446"/>
      <c r="T975" s="446"/>
      <c r="U975" s="446"/>
      <c r="V975" s="446"/>
      <c r="W975" s="446"/>
      <c r="X975" s="446"/>
      <c r="Y975" s="446"/>
      <c r="Z975" s="446"/>
    </row>
    <row r="976" spans="9:26" ht="14.25" customHeight="1">
      <c r="I976" s="446"/>
      <c r="J976" s="446"/>
      <c r="K976" s="446"/>
      <c r="L976" s="446"/>
      <c r="M976" s="446"/>
      <c r="N976" s="446"/>
      <c r="O976" s="446"/>
      <c r="P976" s="446"/>
      <c r="Q976" s="446"/>
      <c r="R976" s="446"/>
      <c r="S976" s="446"/>
      <c r="T976" s="446"/>
      <c r="U976" s="446"/>
      <c r="V976" s="446"/>
      <c r="W976" s="446"/>
      <c r="X976" s="446"/>
      <c r="Y976" s="446"/>
      <c r="Z976" s="446"/>
    </row>
    <row r="977" spans="9:26" ht="14.25" customHeight="1">
      <c r="I977" s="446"/>
      <c r="J977" s="446"/>
      <c r="K977" s="446"/>
      <c r="L977" s="446"/>
      <c r="M977" s="446"/>
      <c r="N977" s="446"/>
      <c r="O977" s="446"/>
      <c r="P977" s="446"/>
      <c r="Q977" s="446"/>
      <c r="R977" s="446"/>
      <c r="S977" s="446"/>
      <c r="T977" s="446"/>
      <c r="U977" s="446"/>
      <c r="V977" s="446"/>
      <c r="W977" s="446"/>
      <c r="X977" s="446"/>
      <c r="Y977" s="446"/>
      <c r="Z977" s="446"/>
    </row>
    <row r="978" spans="9:26" ht="14.25" customHeight="1">
      <c r="I978" s="446"/>
      <c r="J978" s="446"/>
      <c r="K978" s="446"/>
      <c r="L978" s="446"/>
      <c r="M978" s="446"/>
      <c r="N978" s="446"/>
      <c r="O978" s="446"/>
      <c r="P978" s="446"/>
      <c r="Q978" s="446"/>
      <c r="R978" s="446"/>
      <c r="S978" s="446"/>
      <c r="T978" s="446"/>
      <c r="U978" s="446"/>
      <c r="V978" s="446"/>
      <c r="W978" s="446"/>
      <c r="X978" s="446"/>
      <c r="Y978" s="446"/>
      <c r="Z978" s="446"/>
    </row>
    <row r="979" spans="9:26" ht="14.25" customHeight="1">
      <c r="I979" s="446"/>
      <c r="J979" s="446"/>
      <c r="K979" s="446"/>
      <c r="L979" s="446"/>
      <c r="M979" s="446"/>
      <c r="N979" s="446"/>
      <c r="O979" s="446"/>
      <c r="P979" s="446"/>
      <c r="Q979" s="446"/>
      <c r="R979" s="446"/>
      <c r="S979" s="446"/>
      <c r="T979" s="446"/>
      <c r="U979" s="446"/>
      <c r="V979" s="446"/>
      <c r="W979" s="446"/>
      <c r="X979" s="446"/>
      <c r="Y979" s="446"/>
      <c r="Z979" s="446"/>
    </row>
    <row r="980" spans="9:26" ht="14.25" customHeight="1">
      <c r="I980" s="446"/>
      <c r="J980" s="446"/>
      <c r="K980" s="446"/>
      <c r="L980" s="446"/>
      <c r="M980" s="446"/>
      <c r="N980" s="446"/>
      <c r="O980" s="446"/>
      <c r="P980" s="446"/>
      <c r="Q980" s="446"/>
      <c r="R980" s="446"/>
      <c r="S980" s="446"/>
      <c r="T980" s="446"/>
      <c r="U980" s="446"/>
      <c r="V980" s="446"/>
      <c r="W980" s="446"/>
      <c r="X980" s="446"/>
      <c r="Y980" s="446"/>
      <c r="Z980" s="446"/>
    </row>
    <row r="981" spans="9:26" ht="14.25" customHeight="1">
      <c r="I981" s="446"/>
      <c r="J981" s="446"/>
      <c r="K981" s="446"/>
      <c r="L981" s="446"/>
      <c r="M981" s="446"/>
      <c r="N981" s="446"/>
      <c r="O981" s="446"/>
      <c r="P981" s="446"/>
      <c r="Q981" s="446"/>
      <c r="R981" s="446"/>
      <c r="S981" s="446"/>
      <c r="T981" s="446"/>
      <c r="U981" s="446"/>
      <c r="V981" s="446"/>
      <c r="W981" s="446"/>
      <c r="X981" s="446"/>
      <c r="Y981" s="446"/>
      <c r="Z981" s="446"/>
    </row>
    <row r="982" spans="9:26" ht="14.25" customHeight="1">
      <c r="I982" s="446"/>
      <c r="J982" s="446"/>
      <c r="K982" s="446"/>
      <c r="L982" s="446"/>
      <c r="M982" s="446"/>
      <c r="N982" s="446"/>
      <c r="O982" s="446"/>
      <c r="P982" s="446"/>
      <c r="Q982" s="446"/>
      <c r="R982" s="446"/>
      <c r="S982" s="446"/>
      <c r="T982" s="446"/>
      <c r="U982" s="446"/>
      <c r="V982" s="446"/>
      <c r="W982" s="446"/>
      <c r="X982" s="446"/>
      <c r="Y982" s="446"/>
      <c r="Z982" s="446"/>
    </row>
    <row r="983" spans="9:26" ht="14.25" customHeight="1">
      <c r="I983" s="446"/>
      <c r="J983" s="446"/>
      <c r="K983" s="446"/>
      <c r="L983" s="446"/>
      <c r="M983" s="446"/>
      <c r="N983" s="446"/>
      <c r="O983" s="446"/>
      <c r="P983" s="446"/>
      <c r="Q983" s="446"/>
      <c r="R983" s="446"/>
      <c r="S983" s="446"/>
      <c r="T983" s="446"/>
      <c r="U983" s="446"/>
      <c r="V983" s="446"/>
      <c r="W983" s="446"/>
      <c r="X983" s="446"/>
      <c r="Y983" s="446"/>
      <c r="Z983" s="446"/>
    </row>
    <row r="984" spans="9:26" ht="14.25" customHeight="1">
      <c r="I984" s="446"/>
      <c r="J984" s="446"/>
      <c r="K984" s="446"/>
      <c r="L984" s="446"/>
      <c r="M984" s="446"/>
      <c r="N984" s="446"/>
      <c r="O984" s="446"/>
      <c r="P984" s="446"/>
      <c r="Q984" s="446"/>
      <c r="R984" s="446"/>
      <c r="S984" s="446"/>
      <c r="T984" s="446"/>
      <c r="U984" s="446"/>
      <c r="V984" s="446"/>
      <c r="W984" s="446"/>
      <c r="X984" s="446"/>
      <c r="Y984" s="446"/>
      <c r="Z984" s="446"/>
    </row>
    <row r="985" spans="9:26" ht="14.25" customHeight="1">
      <c r="I985" s="446"/>
      <c r="J985" s="446"/>
      <c r="K985" s="446"/>
      <c r="L985" s="446"/>
      <c r="M985" s="446"/>
      <c r="N985" s="446"/>
      <c r="O985" s="446"/>
      <c r="P985" s="446"/>
      <c r="Q985" s="446"/>
      <c r="R985" s="446"/>
      <c r="S985" s="446"/>
      <c r="T985" s="446"/>
      <c r="U985" s="446"/>
      <c r="V985" s="446"/>
      <c r="W985" s="446"/>
      <c r="X985" s="446"/>
      <c r="Y985" s="446"/>
      <c r="Z985" s="446"/>
    </row>
    <row r="986" spans="9:26" ht="14.25" customHeight="1">
      <c r="I986" s="446"/>
      <c r="J986" s="446"/>
      <c r="K986" s="446"/>
      <c r="L986" s="446"/>
      <c r="M986" s="446"/>
      <c r="N986" s="446"/>
      <c r="O986" s="446"/>
      <c r="P986" s="446"/>
      <c r="Q986" s="446"/>
      <c r="R986" s="446"/>
      <c r="S986" s="446"/>
      <c r="T986" s="446"/>
      <c r="U986" s="446"/>
      <c r="V986" s="446"/>
      <c r="W986" s="446"/>
      <c r="X986" s="446"/>
      <c r="Y986" s="446"/>
      <c r="Z986" s="446"/>
    </row>
    <row r="987" spans="9:26" ht="14.25" customHeight="1">
      <c r="I987" s="446"/>
      <c r="J987" s="446"/>
      <c r="K987" s="446"/>
      <c r="L987" s="446"/>
      <c r="M987" s="446"/>
      <c r="N987" s="446"/>
      <c r="O987" s="446"/>
      <c r="P987" s="446"/>
      <c r="Q987" s="446"/>
      <c r="R987" s="446"/>
      <c r="S987" s="446"/>
      <c r="T987" s="446"/>
      <c r="U987" s="446"/>
      <c r="V987" s="446"/>
      <c r="W987" s="446"/>
      <c r="X987" s="446"/>
      <c r="Y987" s="446"/>
      <c r="Z987" s="446"/>
    </row>
    <row r="988" spans="9:26" ht="14.25" customHeight="1">
      <c r="I988" s="446"/>
      <c r="J988" s="446"/>
      <c r="K988" s="446"/>
      <c r="L988" s="446"/>
      <c r="M988" s="446"/>
      <c r="N988" s="446"/>
      <c r="O988" s="446"/>
      <c r="P988" s="446"/>
      <c r="Q988" s="446"/>
      <c r="R988" s="446"/>
      <c r="S988" s="446"/>
      <c r="T988" s="446"/>
      <c r="U988" s="446"/>
      <c r="V988" s="446"/>
      <c r="W988" s="446"/>
      <c r="X988" s="446"/>
      <c r="Y988" s="446"/>
      <c r="Z988" s="446"/>
    </row>
    <row r="989" spans="9:26" ht="14.25" customHeight="1">
      <c r="I989" s="446"/>
      <c r="J989" s="446"/>
      <c r="K989" s="446"/>
      <c r="L989" s="446"/>
      <c r="M989" s="446"/>
      <c r="N989" s="446"/>
      <c r="O989" s="446"/>
      <c r="P989" s="446"/>
      <c r="Q989" s="446"/>
      <c r="R989" s="446"/>
      <c r="S989" s="446"/>
      <c r="T989" s="446"/>
      <c r="U989" s="446"/>
      <c r="V989" s="446"/>
      <c r="W989" s="446"/>
      <c r="X989" s="446"/>
      <c r="Y989" s="446"/>
      <c r="Z989" s="446"/>
    </row>
    <row r="990" spans="9:26" ht="14.25" customHeight="1">
      <c r="I990" s="446"/>
      <c r="J990" s="446"/>
      <c r="K990" s="446"/>
      <c r="L990" s="446"/>
      <c r="M990" s="446"/>
      <c r="N990" s="446"/>
      <c r="O990" s="446"/>
      <c r="P990" s="446"/>
      <c r="Q990" s="446"/>
      <c r="R990" s="446"/>
      <c r="S990" s="446"/>
      <c r="T990" s="446"/>
      <c r="U990" s="446"/>
      <c r="V990" s="446"/>
      <c r="W990" s="446"/>
      <c r="X990" s="446"/>
      <c r="Y990" s="446"/>
      <c r="Z990" s="446"/>
    </row>
    <row r="991" spans="9:26" ht="14.25" customHeight="1">
      <c r="I991" s="446"/>
      <c r="J991" s="446"/>
      <c r="K991" s="446"/>
      <c r="L991" s="446"/>
      <c r="M991" s="446"/>
      <c r="N991" s="446"/>
      <c r="O991" s="446"/>
      <c r="P991" s="446"/>
      <c r="Q991" s="446"/>
      <c r="R991" s="446"/>
      <c r="S991" s="446"/>
      <c r="T991" s="446"/>
      <c r="U991" s="446"/>
      <c r="V991" s="446"/>
      <c r="W991" s="446"/>
      <c r="X991" s="446"/>
      <c r="Y991" s="446"/>
      <c r="Z991" s="446"/>
    </row>
    <row r="992" spans="9:26" ht="14.25" customHeight="1">
      <c r="I992" s="446"/>
      <c r="J992" s="446"/>
      <c r="K992" s="446"/>
      <c r="L992" s="446"/>
      <c r="M992" s="446"/>
      <c r="N992" s="446"/>
      <c r="O992" s="446"/>
      <c r="P992" s="446"/>
      <c r="Q992" s="446"/>
      <c r="R992" s="446"/>
      <c r="S992" s="446"/>
      <c r="T992" s="446"/>
      <c r="U992" s="446"/>
      <c r="V992" s="446"/>
      <c r="W992" s="446"/>
      <c r="X992" s="446"/>
      <c r="Y992" s="446"/>
      <c r="Z992" s="446"/>
    </row>
    <row r="993" spans="9:26" ht="14.25" customHeight="1">
      <c r="I993" s="446"/>
      <c r="J993" s="446"/>
      <c r="K993" s="446"/>
      <c r="L993" s="446"/>
      <c r="M993" s="446"/>
      <c r="N993" s="446"/>
      <c r="O993" s="446"/>
      <c r="P993" s="446"/>
      <c r="Q993" s="446"/>
      <c r="R993" s="446"/>
      <c r="S993" s="446"/>
      <c r="T993" s="446"/>
      <c r="U993" s="446"/>
      <c r="V993" s="446"/>
      <c r="W993" s="446"/>
      <c r="X993" s="446"/>
      <c r="Y993" s="446"/>
      <c r="Z993" s="446"/>
    </row>
    <row r="994" spans="9:26" ht="14.25" customHeight="1">
      <c r="I994" s="446"/>
      <c r="J994" s="446"/>
      <c r="K994" s="446"/>
      <c r="L994" s="446"/>
      <c r="M994" s="446"/>
      <c r="N994" s="446"/>
      <c r="O994" s="446"/>
      <c r="P994" s="446"/>
      <c r="Q994" s="446"/>
      <c r="R994" s="446"/>
      <c r="S994" s="446"/>
      <c r="T994" s="446"/>
      <c r="U994" s="446"/>
      <c r="V994" s="446"/>
      <c r="W994" s="446"/>
      <c r="X994" s="446"/>
      <c r="Y994" s="446"/>
      <c r="Z994" s="446"/>
    </row>
    <row r="995" spans="9:26" ht="14.25" customHeight="1">
      <c r="I995" s="446"/>
      <c r="J995" s="446"/>
      <c r="K995" s="446"/>
      <c r="L995" s="446"/>
      <c r="M995" s="446"/>
      <c r="N995" s="446"/>
      <c r="O995" s="446"/>
      <c r="P995" s="446"/>
      <c r="Q995" s="446"/>
      <c r="R995" s="446"/>
      <c r="S995" s="446"/>
      <c r="T995" s="446"/>
      <c r="U995" s="446"/>
      <c r="V995" s="446"/>
      <c r="W995" s="446"/>
      <c r="X995" s="446"/>
      <c r="Y995" s="446"/>
      <c r="Z995" s="446"/>
    </row>
    <row r="996" spans="9:26" ht="14.25" customHeight="1">
      <c r="I996" s="446"/>
      <c r="J996" s="446"/>
      <c r="K996" s="446"/>
      <c r="L996" s="446"/>
      <c r="M996" s="446"/>
      <c r="N996" s="446"/>
      <c r="O996" s="446"/>
      <c r="P996" s="446"/>
      <c r="Q996" s="446"/>
      <c r="R996" s="446"/>
      <c r="S996" s="446"/>
      <c r="T996" s="446"/>
      <c r="U996" s="446"/>
      <c r="V996" s="446"/>
      <c r="W996" s="446"/>
      <c r="X996" s="446"/>
      <c r="Y996" s="446"/>
      <c r="Z996" s="446"/>
    </row>
    <row r="997" spans="9:26" ht="14.25" customHeight="1">
      <c r="I997" s="446"/>
      <c r="J997" s="446"/>
      <c r="K997" s="446"/>
      <c r="L997" s="446"/>
      <c r="M997" s="446"/>
      <c r="N997" s="446"/>
      <c r="O997" s="446"/>
      <c r="P997" s="446"/>
      <c r="Q997" s="446"/>
      <c r="R997" s="446"/>
      <c r="S997" s="446"/>
      <c r="T997" s="446"/>
      <c r="U997" s="446"/>
      <c r="V997" s="446"/>
      <c r="W997" s="446"/>
      <c r="X997" s="446"/>
      <c r="Y997" s="446"/>
      <c r="Z997" s="446"/>
    </row>
    <row r="998" spans="9:26" ht="14.25" customHeight="1">
      <c r="I998" s="446"/>
      <c r="J998" s="446"/>
      <c r="K998" s="446"/>
      <c r="L998" s="446"/>
      <c r="M998" s="446"/>
      <c r="N998" s="446"/>
      <c r="O998" s="446"/>
      <c r="P998" s="446"/>
      <c r="Q998" s="446"/>
      <c r="R998" s="446"/>
      <c r="S998" s="446"/>
      <c r="T998" s="446"/>
      <c r="U998" s="446"/>
      <c r="V998" s="446"/>
      <c r="W998" s="446"/>
      <c r="X998" s="446"/>
      <c r="Y998" s="446"/>
      <c r="Z998" s="446"/>
    </row>
    <row r="999" spans="9:26" ht="14.25" customHeight="1">
      <c r="I999" s="446"/>
      <c r="J999" s="446"/>
      <c r="K999" s="446"/>
      <c r="L999" s="446"/>
      <c r="M999" s="446"/>
      <c r="N999" s="446"/>
      <c r="O999" s="446"/>
      <c r="P999" s="446"/>
      <c r="Q999" s="446"/>
      <c r="R999" s="446"/>
      <c r="S999" s="446"/>
      <c r="T999" s="446"/>
      <c r="U999" s="446"/>
      <c r="V999" s="446"/>
      <c r="W999" s="446"/>
      <c r="X999" s="446"/>
      <c r="Y999" s="446"/>
      <c r="Z999" s="446"/>
    </row>
    <row r="1000" spans="9:26" ht="14.25" customHeight="1">
      <c r="I1000" s="446"/>
      <c r="J1000" s="446"/>
      <c r="K1000" s="446"/>
      <c r="L1000" s="446"/>
      <c r="M1000" s="446"/>
      <c r="N1000" s="446"/>
      <c r="O1000" s="446"/>
      <c r="P1000" s="446"/>
      <c r="Q1000" s="446"/>
      <c r="R1000" s="446"/>
      <c r="S1000" s="446"/>
      <c r="T1000" s="446"/>
      <c r="U1000" s="446"/>
      <c r="V1000" s="446"/>
      <c r="W1000" s="446"/>
      <c r="X1000" s="446"/>
      <c r="Y1000" s="446"/>
      <c r="Z1000" s="446"/>
    </row>
    <row r="1001" spans="9:26" ht="14.25" customHeight="1">
      <c r="I1001" s="446"/>
      <c r="J1001" s="446"/>
      <c r="K1001" s="446"/>
      <c r="L1001" s="446"/>
      <c r="M1001" s="446"/>
      <c r="N1001" s="446"/>
      <c r="O1001" s="446"/>
      <c r="P1001" s="446"/>
      <c r="Q1001" s="446"/>
      <c r="R1001" s="446"/>
      <c r="S1001" s="446"/>
      <c r="T1001" s="446"/>
      <c r="U1001" s="446"/>
      <c r="V1001" s="446"/>
      <c r="W1001" s="446"/>
      <c r="X1001" s="446"/>
      <c r="Y1001" s="446"/>
      <c r="Z1001" s="446"/>
    </row>
    <row r="1002" spans="9:26" ht="14.25" customHeight="1">
      <c r="I1002" s="446"/>
      <c r="J1002" s="446"/>
      <c r="K1002" s="446"/>
      <c r="L1002" s="446"/>
      <c r="M1002" s="446"/>
      <c r="N1002" s="446"/>
      <c r="O1002" s="446"/>
      <c r="P1002" s="446"/>
      <c r="Q1002" s="446"/>
      <c r="R1002" s="446"/>
      <c r="S1002" s="446"/>
      <c r="T1002" s="446"/>
      <c r="U1002" s="446"/>
      <c r="V1002" s="446"/>
      <c r="W1002" s="446"/>
      <c r="X1002" s="446"/>
      <c r="Y1002" s="446"/>
      <c r="Z1002" s="446"/>
    </row>
    <row r="1003" spans="9:26" ht="14.25" customHeight="1">
      <c r="I1003" s="446"/>
      <c r="J1003" s="446"/>
      <c r="K1003" s="446"/>
      <c r="L1003" s="446"/>
      <c r="M1003" s="446"/>
      <c r="N1003" s="446"/>
      <c r="O1003" s="446"/>
      <c r="P1003" s="446"/>
      <c r="Q1003" s="446"/>
      <c r="R1003" s="446"/>
      <c r="S1003" s="446"/>
      <c r="T1003" s="446"/>
      <c r="U1003" s="446"/>
      <c r="V1003" s="446"/>
      <c r="W1003" s="446"/>
      <c r="X1003" s="446"/>
      <c r="Y1003" s="446"/>
      <c r="Z1003" s="446"/>
    </row>
    <row r="1004" spans="9:26" ht="14.25" customHeight="1">
      <c r="I1004" s="446"/>
      <c r="J1004" s="446"/>
      <c r="K1004" s="446"/>
      <c r="L1004" s="446"/>
      <c r="M1004" s="446"/>
      <c r="N1004" s="446"/>
      <c r="O1004" s="446"/>
      <c r="P1004" s="446"/>
      <c r="Q1004" s="446"/>
      <c r="R1004" s="446"/>
      <c r="S1004" s="446"/>
      <c r="T1004" s="446"/>
      <c r="U1004" s="446"/>
      <c r="V1004" s="446"/>
      <c r="W1004" s="446"/>
      <c r="X1004" s="446"/>
      <c r="Y1004" s="446"/>
      <c r="Z1004" s="446"/>
    </row>
    <row r="1005" spans="9:26" ht="14.25" customHeight="1">
      <c r="I1005" s="446"/>
      <c r="J1005" s="446"/>
      <c r="K1005" s="446"/>
      <c r="L1005" s="446"/>
      <c r="M1005" s="446"/>
      <c r="N1005" s="446"/>
      <c r="O1005" s="446"/>
      <c r="P1005" s="446"/>
      <c r="Q1005" s="446"/>
      <c r="R1005" s="446"/>
      <c r="S1005" s="446"/>
      <c r="T1005" s="446"/>
      <c r="U1005" s="446"/>
      <c r="V1005" s="446"/>
      <c r="W1005" s="446"/>
      <c r="X1005" s="446"/>
      <c r="Y1005" s="446"/>
      <c r="Z1005" s="446"/>
    </row>
    <row r="1006" spans="9:26" ht="14.25" customHeight="1">
      <c r="I1006" s="446"/>
      <c r="J1006" s="446"/>
      <c r="K1006" s="446"/>
      <c r="L1006" s="446"/>
      <c r="M1006" s="446"/>
      <c r="N1006" s="446"/>
      <c r="O1006" s="446"/>
      <c r="P1006" s="446"/>
      <c r="Q1006" s="446"/>
      <c r="R1006" s="446"/>
      <c r="S1006" s="446"/>
      <c r="T1006" s="446"/>
      <c r="U1006" s="446"/>
      <c r="V1006" s="446"/>
      <c r="W1006" s="446"/>
      <c r="X1006" s="446"/>
      <c r="Y1006" s="446"/>
      <c r="Z1006" s="446"/>
    </row>
    <row r="1007" spans="9:26" ht="14.25" customHeight="1">
      <c r="I1007" s="446"/>
      <c r="J1007" s="446"/>
      <c r="K1007" s="446"/>
      <c r="L1007" s="446"/>
      <c r="M1007" s="446"/>
      <c r="N1007" s="446"/>
      <c r="O1007" s="446"/>
      <c r="P1007" s="446"/>
      <c r="Q1007" s="446"/>
      <c r="R1007" s="446"/>
      <c r="S1007" s="446"/>
      <c r="T1007" s="446"/>
      <c r="U1007" s="446"/>
      <c r="V1007" s="446"/>
      <c r="W1007" s="446"/>
      <c r="X1007" s="446"/>
      <c r="Y1007" s="446"/>
      <c r="Z1007" s="446"/>
    </row>
    <row r="1008" spans="9:26" ht="14.25" customHeight="1">
      <c r="I1008" s="446"/>
      <c r="J1008" s="446"/>
      <c r="K1008" s="446"/>
      <c r="L1008" s="446"/>
      <c r="M1008" s="446"/>
      <c r="N1008" s="446"/>
      <c r="O1008" s="446"/>
      <c r="P1008" s="446"/>
      <c r="Q1008" s="446"/>
      <c r="R1008" s="446"/>
      <c r="S1008" s="446"/>
      <c r="T1008" s="446"/>
      <c r="U1008" s="446"/>
      <c r="V1008" s="446"/>
      <c r="W1008" s="446"/>
      <c r="X1008" s="446"/>
      <c r="Y1008" s="446"/>
      <c r="Z1008" s="446"/>
    </row>
    <row r="1009" spans="9:26" ht="14.25" customHeight="1">
      <c r="I1009" s="446"/>
      <c r="J1009" s="446"/>
      <c r="K1009" s="446"/>
      <c r="L1009" s="446"/>
      <c r="M1009" s="446"/>
      <c r="N1009" s="446"/>
      <c r="O1009" s="446"/>
      <c r="P1009" s="446"/>
      <c r="Q1009" s="446"/>
      <c r="R1009" s="446"/>
      <c r="S1009" s="446"/>
      <c r="T1009" s="446"/>
      <c r="U1009" s="446"/>
      <c r="V1009" s="446"/>
      <c r="W1009" s="446"/>
      <c r="X1009" s="446"/>
      <c r="Y1009" s="446"/>
      <c r="Z1009" s="446"/>
    </row>
    <row r="1010" spans="9:26" ht="14.25" customHeight="1">
      <c r="I1010" s="446"/>
      <c r="J1010" s="446"/>
      <c r="K1010" s="446"/>
      <c r="L1010" s="446"/>
      <c r="M1010" s="446"/>
      <c r="N1010" s="446"/>
      <c r="O1010" s="446"/>
      <c r="P1010" s="446"/>
      <c r="Q1010" s="446"/>
      <c r="R1010" s="446"/>
      <c r="S1010" s="446"/>
      <c r="T1010" s="446"/>
      <c r="U1010" s="446"/>
      <c r="V1010" s="446"/>
      <c r="W1010" s="446"/>
      <c r="X1010" s="446"/>
      <c r="Y1010" s="446"/>
      <c r="Z1010" s="446"/>
    </row>
    <row r="1011" spans="9:26" ht="14.25" customHeight="1">
      <c r="I1011" s="446"/>
      <c r="J1011" s="446"/>
      <c r="K1011" s="446"/>
      <c r="L1011" s="446"/>
      <c r="M1011" s="446"/>
      <c r="N1011" s="446"/>
      <c r="O1011" s="446"/>
      <c r="P1011" s="446"/>
      <c r="Q1011" s="446"/>
      <c r="R1011" s="446"/>
      <c r="S1011" s="446"/>
      <c r="T1011" s="446"/>
      <c r="U1011" s="446"/>
      <c r="V1011" s="446"/>
      <c r="W1011" s="446"/>
      <c r="X1011" s="446"/>
      <c r="Y1011" s="446"/>
      <c r="Z1011" s="446"/>
    </row>
    <row r="1012" spans="9:26" ht="14.25" customHeight="1">
      <c r="I1012" s="446"/>
      <c r="J1012" s="446"/>
      <c r="K1012" s="446"/>
      <c r="L1012" s="446"/>
      <c r="M1012" s="446"/>
      <c r="N1012" s="446"/>
      <c r="O1012" s="446"/>
      <c r="P1012" s="446"/>
      <c r="Q1012" s="446"/>
      <c r="R1012" s="446"/>
      <c r="S1012" s="446"/>
      <c r="T1012" s="446"/>
      <c r="U1012" s="446"/>
      <c r="V1012" s="446"/>
      <c r="W1012" s="446"/>
      <c r="X1012" s="446"/>
      <c r="Y1012" s="446"/>
      <c r="Z1012" s="446"/>
    </row>
    <row r="1013" spans="9:26" ht="14.25" customHeight="1">
      <c r="I1013" s="446"/>
      <c r="J1013" s="446"/>
      <c r="K1013" s="446"/>
      <c r="L1013" s="446"/>
      <c r="M1013" s="446"/>
      <c r="N1013" s="446"/>
      <c r="O1013" s="446"/>
      <c r="P1013" s="446"/>
      <c r="Q1013" s="446"/>
      <c r="R1013" s="446"/>
      <c r="S1013" s="446"/>
      <c r="T1013" s="446"/>
      <c r="U1013" s="446"/>
      <c r="V1013" s="446"/>
      <c r="W1013" s="446"/>
      <c r="X1013" s="446"/>
      <c r="Y1013" s="446"/>
      <c r="Z1013" s="446"/>
    </row>
    <row r="1014" spans="9:26" ht="14.25" customHeight="1">
      <c r="I1014" s="446"/>
      <c r="J1014" s="446"/>
      <c r="K1014" s="446"/>
      <c r="L1014" s="446"/>
      <c r="M1014" s="446"/>
      <c r="N1014" s="446"/>
      <c r="O1014" s="446"/>
      <c r="P1014" s="446"/>
      <c r="Q1014" s="446"/>
      <c r="R1014" s="446"/>
      <c r="S1014" s="446"/>
      <c r="T1014" s="446"/>
      <c r="U1014" s="446"/>
      <c r="V1014" s="446"/>
      <c r="W1014" s="446"/>
      <c r="X1014" s="446"/>
      <c r="Y1014" s="446"/>
      <c r="Z1014" s="446"/>
    </row>
    <row r="1015" spans="9:26" ht="14.25" customHeight="1">
      <c r="I1015" s="446"/>
      <c r="J1015" s="446"/>
      <c r="K1015" s="446"/>
      <c r="L1015" s="446"/>
      <c r="M1015" s="446"/>
      <c r="N1015" s="446"/>
      <c r="O1015" s="446"/>
      <c r="P1015" s="446"/>
      <c r="Q1015" s="446"/>
      <c r="R1015" s="446"/>
      <c r="S1015" s="446"/>
      <c r="T1015" s="446"/>
      <c r="U1015" s="446"/>
      <c r="V1015" s="446"/>
      <c r="W1015" s="446"/>
      <c r="X1015" s="446"/>
      <c r="Y1015" s="446"/>
      <c r="Z1015" s="446"/>
    </row>
    <row r="1016" spans="9:26" ht="14.25" customHeight="1">
      <c r="I1016" s="446"/>
      <c r="J1016" s="446"/>
      <c r="K1016" s="446"/>
      <c r="L1016" s="446"/>
      <c r="M1016" s="446"/>
      <c r="N1016" s="446"/>
      <c r="O1016" s="446"/>
      <c r="P1016" s="446"/>
      <c r="Q1016" s="446"/>
      <c r="R1016" s="446"/>
      <c r="S1016" s="446"/>
      <c r="T1016" s="446"/>
      <c r="U1016" s="446"/>
      <c r="V1016" s="446"/>
      <c r="W1016" s="446"/>
      <c r="X1016" s="446"/>
      <c r="Y1016" s="446"/>
      <c r="Z1016" s="446"/>
    </row>
    <row r="1017" spans="9:26" ht="14.25" customHeight="1">
      <c r="I1017" s="446"/>
      <c r="J1017" s="446"/>
      <c r="K1017" s="446"/>
      <c r="L1017" s="446"/>
      <c r="M1017" s="446"/>
      <c r="N1017" s="446"/>
      <c r="O1017" s="446"/>
      <c r="P1017" s="446"/>
      <c r="Q1017" s="446"/>
      <c r="R1017" s="446"/>
      <c r="S1017" s="446"/>
      <c r="T1017" s="446"/>
      <c r="U1017" s="446"/>
      <c r="V1017" s="446"/>
      <c r="W1017" s="446"/>
      <c r="X1017" s="446"/>
      <c r="Y1017" s="446"/>
      <c r="Z1017" s="446"/>
    </row>
    <row r="1018" spans="9:26" ht="14.25" customHeight="1">
      <c r="I1018" s="446"/>
      <c r="J1018" s="446"/>
      <c r="K1018" s="446"/>
      <c r="L1018" s="446"/>
      <c r="M1018" s="446"/>
      <c r="N1018" s="446"/>
      <c r="O1018" s="446"/>
      <c r="P1018" s="446"/>
      <c r="Q1018" s="446"/>
      <c r="R1018" s="446"/>
      <c r="S1018" s="446"/>
      <c r="T1018" s="446"/>
      <c r="U1018" s="446"/>
      <c r="V1018" s="446"/>
      <c r="W1018" s="446"/>
      <c r="X1018" s="446"/>
      <c r="Y1018" s="446"/>
      <c r="Z1018" s="446"/>
    </row>
    <row r="1019" spans="9:26" ht="14.25" customHeight="1">
      <c r="I1019" s="446"/>
      <c r="J1019" s="446"/>
      <c r="K1019" s="446"/>
      <c r="L1019" s="446"/>
      <c r="M1019" s="446"/>
      <c r="N1019" s="446"/>
      <c r="O1019" s="446"/>
      <c r="P1019" s="446"/>
      <c r="Q1019" s="446"/>
      <c r="R1019" s="446"/>
      <c r="S1019" s="446"/>
      <c r="T1019" s="446"/>
      <c r="U1019" s="446"/>
      <c r="V1019" s="446"/>
      <c r="W1019" s="446"/>
      <c r="X1019" s="446"/>
      <c r="Y1019" s="446"/>
      <c r="Z1019" s="446"/>
    </row>
    <row r="1020" spans="9:26" ht="14.25" customHeight="1">
      <c r="I1020" s="446"/>
      <c r="J1020" s="446"/>
      <c r="K1020" s="446"/>
      <c r="L1020" s="446"/>
      <c r="M1020" s="446"/>
      <c r="N1020" s="446"/>
      <c r="O1020" s="446"/>
      <c r="P1020" s="446"/>
      <c r="Q1020" s="446"/>
      <c r="R1020" s="446"/>
      <c r="S1020" s="446"/>
      <c r="T1020" s="446"/>
      <c r="U1020" s="446"/>
      <c r="V1020" s="446"/>
      <c r="W1020" s="446"/>
      <c r="X1020" s="446"/>
      <c r="Y1020" s="446"/>
      <c r="Z1020" s="446"/>
    </row>
    <row r="1021" spans="9:26" ht="14.25" customHeight="1">
      <c r="I1021" s="446"/>
      <c r="J1021" s="446"/>
      <c r="K1021" s="446"/>
      <c r="L1021" s="446"/>
      <c r="M1021" s="446"/>
      <c r="N1021" s="446"/>
      <c r="O1021" s="446"/>
      <c r="P1021" s="446"/>
      <c r="Q1021" s="446"/>
      <c r="R1021" s="446"/>
      <c r="S1021" s="446"/>
      <c r="T1021" s="446"/>
      <c r="U1021" s="446"/>
      <c r="V1021" s="446"/>
      <c r="W1021" s="446"/>
      <c r="X1021" s="446"/>
      <c r="Y1021" s="446"/>
      <c r="Z1021" s="446"/>
    </row>
    <row r="1022" spans="9:26" ht="14.25" customHeight="1">
      <c r="I1022" s="446"/>
      <c r="J1022" s="446"/>
      <c r="K1022" s="446"/>
      <c r="L1022" s="446"/>
      <c r="M1022" s="446"/>
      <c r="N1022" s="446"/>
      <c r="O1022" s="446"/>
      <c r="P1022" s="446"/>
      <c r="Q1022" s="446"/>
      <c r="R1022" s="446"/>
      <c r="S1022" s="446"/>
      <c r="T1022" s="446"/>
      <c r="U1022" s="446"/>
      <c r="V1022" s="446"/>
      <c r="W1022" s="446"/>
      <c r="X1022" s="446"/>
      <c r="Y1022" s="446"/>
      <c r="Z1022" s="446"/>
    </row>
    <row r="1023" spans="9:26" ht="14.25" customHeight="1">
      <c r="I1023" s="446"/>
      <c r="J1023" s="446"/>
      <c r="K1023" s="446"/>
      <c r="L1023" s="446"/>
      <c r="M1023" s="446"/>
      <c r="N1023" s="446"/>
      <c r="O1023" s="446"/>
      <c r="P1023" s="446"/>
      <c r="Q1023" s="446"/>
      <c r="R1023" s="446"/>
      <c r="S1023" s="446"/>
      <c r="T1023" s="446"/>
      <c r="U1023" s="446"/>
      <c r="V1023" s="446"/>
      <c r="W1023" s="446"/>
      <c r="X1023" s="446"/>
      <c r="Y1023" s="446"/>
      <c r="Z1023" s="446"/>
    </row>
    <row r="1024" spans="9:26" ht="14.25" customHeight="1">
      <c r="I1024" s="446"/>
      <c r="J1024" s="446"/>
      <c r="K1024" s="446"/>
      <c r="L1024" s="446"/>
      <c r="M1024" s="446"/>
      <c r="N1024" s="446"/>
      <c r="O1024" s="446"/>
      <c r="P1024" s="446"/>
      <c r="Q1024" s="446"/>
      <c r="R1024" s="446"/>
      <c r="S1024" s="446"/>
      <c r="T1024" s="446"/>
      <c r="U1024" s="446"/>
      <c r="V1024" s="446"/>
      <c r="W1024" s="446"/>
      <c r="X1024" s="446"/>
      <c r="Y1024" s="446"/>
      <c r="Z1024" s="446"/>
    </row>
    <row r="1025" spans="9:26" ht="14.25" customHeight="1">
      <c r="I1025" s="446"/>
      <c r="J1025" s="446"/>
      <c r="K1025" s="446"/>
      <c r="L1025" s="446"/>
      <c r="M1025" s="446"/>
      <c r="N1025" s="446"/>
      <c r="O1025" s="446"/>
      <c r="P1025" s="446"/>
      <c r="Q1025" s="446"/>
      <c r="R1025" s="446"/>
      <c r="S1025" s="446"/>
      <c r="T1025" s="446"/>
      <c r="U1025" s="446"/>
      <c r="V1025" s="446"/>
      <c r="W1025" s="446"/>
      <c r="X1025" s="446"/>
      <c r="Y1025" s="446"/>
      <c r="Z1025" s="446"/>
    </row>
    <row r="1026" spans="9:26" ht="14.25" customHeight="1">
      <c r="I1026" s="446"/>
      <c r="J1026" s="446"/>
      <c r="K1026" s="446"/>
      <c r="L1026" s="446"/>
      <c r="M1026" s="446"/>
      <c r="N1026" s="446"/>
      <c r="O1026" s="446"/>
      <c r="P1026" s="446"/>
      <c r="Q1026" s="446"/>
      <c r="R1026" s="446"/>
      <c r="S1026" s="446"/>
      <c r="T1026" s="446"/>
      <c r="U1026" s="446"/>
      <c r="V1026" s="446"/>
      <c r="W1026" s="446"/>
      <c r="X1026" s="446"/>
      <c r="Y1026" s="446"/>
      <c r="Z1026" s="446"/>
    </row>
    <row r="1027" spans="9:26" ht="14.25" customHeight="1">
      <c r="I1027" s="446"/>
      <c r="J1027" s="446"/>
      <c r="K1027" s="446"/>
      <c r="L1027" s="446"/>
      <c r="M1027" s="446"/>
      <c r="N1027" s="446"/>
      <c r="O1027" s="446"/>
      <c r="P1027" s="446"/>
      <c r="Q1027" s="446"/>
      <c r="R1027" s="446"/>
      <c r="S1027" s="446"/>
      <c r="T1027" s="446"/>
      <c r="U1027" s="446"/>
      <c r="V1027" s="446"/>
      <c r="W1027" s="446"/>
      <c r="X1027" s="446"/>
      <c r="Y1027" s="446"/>
      <c r="Z1027" s="446"/>
    </row>
    <row r="1028" spans="9:26" ht="14.25" customHeight="1">
      <c r="I1028" s="446"/>
      <c r="J1028" s="446"/>
      <c r="K1028" s="446"/>
      <c r="L1028" s="446"/>
      <c r="M1028" s="446"/>
      <c r="N1028" s="446"/>
      <c r="O1028" s="446"/>
      <c r="P1028" s="446"/>
      <c r="Q1028" s="446"/>
      <c r="R1028" s="446"/>
      <c r="S1028" s="446"/>
      <c r="T1028" s="446"/>
      <c r="U1028" s="446"/>
      <c r="V1028" s="446"/>
      <c r="W1028" s="446"/>
      <c r="X1028" s="446"/>
      <c r="Y1028" s="446"/>
      <c r="Z1028" s="446"/>
    </row>
    <row r="1029" spans="9:26" ht="14.25" customHeight="1">
      <c r="I1029" s="446"/>
      <c r="J1029" s="446"/>
      <c r="K1029" s="446"/>
      <c r="L1029" s="446"/>
      <c r="M1029" s="446"/>
      <c r="N1029" s="446"/>
      <c r="O1029" s="446"/>
      <c r="P1029" s="446"/>
      <c r="Q1029" s="446"/>
      <c r="R1029" s="446"/>
      <c r="S1029" s="446"/>
      <c r="T1029" s="446"/>
      <c r="U1029" s="446"/>
      <c r="V1029" s="446"/>
      <c r="W1029" s="446"/>
      <c r="X1029" s="446"/>
      <c r="Y1029" s="446"/>
      <c r="Z1029" s="446"/>
    </row>
    <row r="1030" spans="9:26" ht="14.25" customHeight="1">
      <c r="I1030" s="446"/>
      <c r="J1030" s="446"/>
      <c r="K1030" s="446"/>
      <c r="L1030" s="446"/>
      <c r="M1030" s="446"/>
      <c r="N1030" s="446"/>
      <c r="O1030" s="446"/>
      <c r="P1030" s="446"/>
      <c r="Q1030" s="446"/>
      <c r="R1030" s="446"/>
      <c r="S1030" s="446"/>
      <c r="T1030" s="446"/>
      <c r="U1030" s="446"/>
      <c r="V1030" s="446"/>
      <c r="W1030" s="446"/>
      <c r="X1030" s="446"/>
      <c r="Y1030" s="446"/>
      <c r="Z1030" s="446"/>
    </row>
    <row r="1031" spans="9:26" ht="14.25" customHeight="1">
      <c r="I1031" s="446"/>
      <c r="J1031" s="446"/>
      <c r="K1031" s="446"/>
      <c r="L1031" s="446"/>
      <c r="M1031" s="446"/>
      <c r="N1031" s="446"/>
      <c r="O1031" s="446"/>
      <c r="P1031" s="446"/>
      <c r="Q1031" s="446"/>
      <c r="R1031" s="446"/>
      <c r="S1031" s="446"/>
      <c r="T1031" s="446"/>
      <c r="U1031" s="446"/>
      <c r="V1031" s="446"/>
      <c r="W1031" s="446"/>
      <c r="X1031" s="446"/>
      <c r="Y1031" s="446"/>
      <c r="Z1031" s="446"/>
    </row>
    <row r="1032" spans="9:26" ht="14.25" customHeight="1">
      <c r="I1032" s="446"/>
      <c r="J1032" s="446"/>
      <c r="K1032" s="446"/>
      <c r="L1032" s="446"/>
      <c r="M1032" s="446"/>
      <c r="N1032" s="446"/>
      <c r="O1032" s="446"/>
      <c r="P1032" s="446"/>
      <c r="Q1032" s="446"/>
      <c r="R1032" s="446"/>
      <c r="S1032" s="446"/>
      <c r="T1032" s="446"/>
      <c r="U1032" s="446"/>
      <c r="V1032" s="446"/>
      <c r="W1032" s="446"/>
      <c r="X1032" s="446"/>
      <c r="Y1032" s="446"/>
      <c r="Z1032" s="446"/>
    </row>
    <row r="1033" spans="9:26" ht="14.25" customHeight="1">
      <c r="I1033" s="446"/>
      <c r="J1033" s="446"/>
      <c r="K1033" s="446"/>
      <c r="L1033" s="446"/>
      <c r="M1033" s="446"/>
      <c r="N1033" s="446"/>
      <c r="O1033" s="446"/>
      <c r="P1033" s="446"/>
      <c r="Q1033" s="446"/>
      <c r="R1033" s="446"/>
      <c r="S1033" s="446"/>
      <c r="T1033" s="446"/>
      <c r="U1033" s="446"/>
      <c r="V1033" s="446"/>
      <c r="W1033" s="446"/>
      <c r="X1033" s="446"/>
      <c r="Y1033" s="446"/>
      <c r="Z1033" s="446"/>
    </row>
    <row r="1034" spans="9:26" ht="14.25" customHeight="1">
      <c r="I1034" s="446"/>
      <c r="J1034" s="446"/>
      <c r="K1034" s="446"/>
      <c r="L1034" s="446"/>
      <c r="M1034" s="446"/>
      <c r="N1034" s="446"/>
      <c r="O1034" s="446"/>
      <c r="P1034" s="446"/>
      <c r="Q1034" s="446"/>
      <c r="R1034" s="446"/>
      <c r="S1034" s="446"/>
      <c r="T1034" s="446"/>
      <c r="U1034" s="446"/>
      <c r="V1034" s="446"/>
      <c r="W1034" s="446"/>
      <c r="X1034" s="446"/>
      <c r="Y1034" s="446"/>
      <c r="Z1034" s="446"/>
    </row>
    <row r="1035" spans="9:26" ht="14.25" customHeight="1">
      <c r="I1035" s="446"/>
      <c r="J1035" s="446"/>
      <c r="K1035" s="446"/>
      <c r="L1035" s="446"/>
      <c r="M1035" s="446"/>
      <c r="N1035" s="446"/>
      <c r="O1035" s="446"/>
      <c r="P1035" s="446"/>
      <c r="Q1035" s="446"/>
      <c r="R1035" s="446"/>
      <c r="S1035" s="446"/>
      <c r="T1035" s="446"/>
      <c r="U1035" s="446"/>
      <c r="V1035" s="446"/>
      <c r="W1035" s="446"/>
      <c r="X1035" s="446"/>
      <c r="Y1035" s="446"/>
      <c r="Z1035" s="446"/>
    </row>
    <row r="1036" spans="9:26" ht="14.25" customHeight="1">
      <c r="I1036" s="446"/>
      <c r="J1036" s="446"/>
      <c r="K1036" s="446"/>
      <c r="L1036" s="446"/>
      <c r="M1036" s="446"/>
      <c r="N1036" s="446"/>
      <c r="O1036" s="446"/>
      <c r="P1036" s="446"/>
      <c r="Q1036" s="446"/>
      <c r="R1036" s="446"/>
      <c r="S1036" s="446"/>
      <c r="T1036" s="446"/>
      <c r="U1036" s="446"/>
      <c r="V1036" s="446"/>
      <c r="W1036" s="446"/>
      <c r="X1036" s="446"/>
      <c r="Y1036" s="446"/>
      <c r="Z1036" s="446"/>
    </row>
    <row r="1037" spans="9:26" ht="14.25" customHeight="1">
      <c r="I1037" s="446"/>
      <c r="J1037" s="446"/>
      <c r="K1037" s="446"/>
      <c r="L1037" s="446"/>
      <c r="M1037" s="446"/>
      <c r="N1037" s="446"/>
      <c r="O1037" s="446"/>
      <c r="P1037" s="446"/>
      <c r="Q1037" s="446"/>
      <c r="R1037" s="446"/>
      <c r="S1037" s="446"/>
      <c r="T1037" s="446"/>
      <c r="U1037" s="446"/>
      <c r="V1037" s="446"/>
      <c r="W1037" s="446"/>
      <c r="X1037" s="446"/>
      <c r="Y1037" s="446"/>
      <c r="Z1037" s="446"/>
    </row>
    <row r="1038" spans="9:26" ht="14.25" customHeight="1">
      <c r="I1038" s="446"/>
      <c r="J1038" s="446"/>
      <c r="K1038" s="446"/>
      <c r="L1038" s="446"/>
      <c r="M1038" s="446"/>
      <c r="N1038" s="446"/>
      <c r="O1038" s="446"/>
      <c r="P1038" s="446"/>
      <c r="Q1038" s="446"/>
      <c r="R1038" s="446"/>
      <c r="S1038" s="446"/>
      <c r="T1038" s="446"/>
      <c r="U1038" s="446"/>
      <c r="V1038" s="446"/>
      <c r="W1038" s="446"/>
      <c r="X1038" s="446"/>
      <c r="Y1038" s="446"/>
      <c r="Z1038" s="446"/>
    </row>
    <row r="1039" spans="9:26" ht="14.25" customHeight="1">
      <c r="I1039" s="446"/>
      <c r="J1039" s="446"/>
      <c r="K1039" s="446"/>
      <c r="L1039" s="446"/>
      <c r="M1039" s="446"/>
      <c r="N1039" s="446"/>
      <c r="O1039" s="446"/>
      <c r="P1039" s="446"/>
      <c r="Q1039" s="446"/>
      <c r="R1039" s="446"/>
      <c r="S1039" s="446"/>
      <c r="T1039" s="446"/>
      <c r="U1039" s="446"/>
      <c r="V1039" s="446"/>
      <c r="W1039" s="446"/>
      <c r="X1039" s="446"/>
      <c r="Y1039" s="446"/>
      <c r="Z1039" s="446"/>
    </row>
    <row r="1040" spans="9:26" ht="14.25" customHeight="1">
      <c r="I1040" s="446"/>
      <c r="J1040" s="446"/>
      <c r="K1040" s="446"/>
      <c r="L1040" s="446"/>
      <c r="M1040" s="446"/>
      <c r="N1040" s="446"/>
      <c r="O1040" s="446"/>
      <c r="P1040" s="446"/>
      <c r="Q1040" s="446"/>
      <c r="R1040" s="446"/>
      <c r="S1040" s="446"/>
      <c r="T1040" s="446"/>
      <c r="U1040" s="446"/>
      <c r="V1040" s="446"/>
      <c r="W1040" s="446"/>
      <c r="X1040" s="446"/>
      <c r="Y1040" s="446"/>
      <c r="Z1040" s="446"/>
    </row>
    <row r="1041" spans="9:26" ht="14.25" customHeight="1">
      <c r="I1041" s="446"/>
      <c r="J1041" s="446"/>
      <c r="K1041" s="446"/>
      <c r="L1041" s="446"/>
      <c r="M1041" s="446"/>
      <c r="N1041" s="446"/>
      <c r="O1041" s="446"/>
      <c r="P1041" s="446"/>
      <c r="Q1041" s="446"/>
      <c r="R1041" s="446"/>
      <c r="S1041" s="446"/>
      <c r="T1041" s="446"/>
      <c r="U1041" s="446"/>
      <c r="V1041" s="446"/>
      <c r="W1041" s="446"/>
      <c r="X1041" s="446"/>
      <c r="Y1041" s="446"/>
      <c r="Z1041" s="446"/>
    </row>
    <row r="1042" spans="9:26" ht="14.25" customHeight="1">
      <c r="I1042" s="446"/>
      <c r="J1042" s="446"/>
      <c r="K1042" s="446"/>
      <c r="L1042" s="446"/>
      <c r="M1042" s="446"/>
      <c r="N1042" s="446"/>
      <c r="O1042" s="446"/>
      <c r="P1042" s="446"/>
      <c r="Q1042" s="446"/>
      <c r="R1042" s="446"/>
      <c r="S1042" s="446"/>
      <c r="T1042" s="446"/>
      <c r="U1042" s="446"/>
      <c r="V1042" s="446"/>
      <c r="W1042" s="446"/>
      <c r="X1042" s="446"/>
      <c r="Y1042" s="446"/>
      <c r="Z1042" s="446"/>
    </row>
    <row r="1043" spans="9:26" ht="14.25" customHeight="1">
      <c r="I1043" s="446"/>
      <c r="J1043" s="446"/>
      <c r="K1043" s="446"/>
      <c r="L1043" s="446"/>
      <c r="M1043" s="446"/>
      <c r="N1043" s="446"/>
      <c r="O1043" s="446"/>
      <c r="P1043" s="446"/>
      <c r="Q1043" s="446"/>
      <c r="R1043" s="446"/>
      <c r="S1043" s="446"/>
      <c r="T1043" s="446"/>
      <c r="U1043" s="446"/>
      <c r="V1043" s="446"/>
      <c r="W1043" s="446"/>
      <c r="X1043" s="446"/>
      <c r="Y1043" s="446"/>
      <c r="Z1043" s="446"/>
    </row>
    <row r="1044" spans="9:26" ht="14.25" customHeight="1">
      <c r="I1044" s="446"/>
      <c r="J1044" s="446"/>
      <c r="K1044" s="446"/>
      <c r="L1044" s="446"/>
      <c r="M1044" s="446"/>
      <c r="N1044" s="446"/>
      <c r="O1044" s="446"/>
      <c r="P1044" s="446"/>
      <c r="Q1044" s="446"/>
      <c r="R1044" s="446"/>
      <c r="S1044" s="446"/>
      <c r="T1044" s="446"/>
      <c r="U1044" s="446"/>
      <c r="V1044" s="446"/>
      <c r="W1044" s="446"/>
      <c r="X1044" s="446"/>
      <c r="Y1044" s="446"/>
      <c r="Z1044" s="446"/>
    </row>
    <row r="1045" spans="9:26" ht="14.25" customHeight="1">
      <c r="I1045" s="446"/>
      <c r="J1045" s="446"/>
      <c r="K1045" s="446"/>
      <c r="L1045" s="446"/>
      <c r="M1045" s="446"/>
      <c r="N1045" s="446"/>
      <c r="O1045" s="446"/>
      <c r="P1045" s="446"/>
      <c r="Q1045" s="446"/>
      <c r="R1045" s="446"/>
      <c r="S1045" s="446"/>
      <c r="T1045" s="446"/>
      <c r="U1045" s="446"/>
      <c r="V1045" s="446"/>
      <c r="W1045" s="446"/>
      <c r="X1045" s="446"/>
      <c r="Y1045" s="446"/>
      <c r="Z1045" s="446"/>
    </row>
    <row r="1046" spans="9:26" ht="14.25" customHeight="1">
      <c r="I1046" s="446"/>
      <c r="J1046" s="446"/>
      <c r="K1046" s="446"/>
      <c r="L1046" s="446"/>
      <c r="M1046" s="446"/>
      <c r="N1046" s="446"/>
      <c r="O1046" s="446"/>
      <c r="P1046" s="446"/>
      <c r="Q1046" s="446"/>
      <c r="R1046" s="446"/>
      <c r="S1046" s="446"/>
      <c r="T1046" s="446"/>
      <c r="U1046" s="446"/>
      <c r="V1046" s="446"/>
      <c r="W1046" s="446"/>
      <c r="X1046" s="446"/>
      <c r="Y1046" s="446"/>
      <c r="Z1046" s="446"/>
    </row>
    <row r="1047" spans="9:26" ht="14.25" customHeight="1">
      <c r="I1047" s="446"/>
      <c r="J1047" s="446"/>
      <c r="K1047" s="446"/>
      <c r="L1047" s="446"/>
      <c r="M1047" s="446"/>
      <c r="N1047" s="446"/>
      <c r="O1047" s="446"/>
      <c r="P1047" s="446"/>
      <c r="Q1047" s="446"/>
      <c r="R1047" s="446"/>
      <c r="S1047" s="446"/>
      <c r="T1047" s="446"/>
      <c r="U1047" s="446"/>
      <c r="V1047" s="446"/>
      <c r="W1047" s="446"/>
      <c r="X1047" s="446"/>
      <c r="Y1047" s="446"/>
      <c r="Z1047" s="446"/>
    </row>
    <row r="1048" spans="9:26" ht="14.25" customHeight="1">
      <c r="I1048" s="446"/>
      <c r="J1048" s="446"/>
      <c r="K1048" s="446"/>
      <c r="L1048" s="446"/>
      <c r="M1048" s="446"/>
      <c r="N1048" s="446"/>
      <c r="O1048" s="446"/>
      <c r="P1048" s="446"/>
      <c r="Q1048" s="446"/>
      <c r="R1048" s="446"/>
      <c r="S1048" s="446"/>
      <c r="T1048" s="446"/>
      <c r="U1048" s="446"/>
      <c r="V1048" s="446"/>
      <c r="W1048" s="446"/>
      <c r="X1048" s="446"/>
      <c r="Y1048" s="446"/>
      <c r="Z1048" s="446"/>
    </row>
    <row r="1049" spans="9:26" ht="14.25" customHeight="1">
      <c r="I1049" s="446"/>
      <c r="J1049" s="446"/>
      <c r="K1049" s="446"/>
      <c r="L1049" s="446"/>
      <c r="M1049" s="446"/>
      <c r="N1049" s="446"/>
      <c r="O1049" s="446"/>
      <c r="P1049" s="446"/>
      <c r="Q1049" s="446"/>
      <c r="R1049" s="446"/>
      <c r="S1049" s="446"/>
      <c r="T1049" s="446"/>
      <c r="U1049" s="446"/>
      <c r="V1049" s="446"/>
      <c r="W1049" s="446"/>
      <c r="X1049" s="446"/>
      <c r="Y1049" s="446"/>
      <c r="Z1049" s="446"/>
    </row>
    <row r="1050" spans="9:26" ht="14.25" customHeight="1">
      <c r="I1050" s="446"/>
      <c r="J1050" s="446"/>
      <c r="K1050" s="446"/>
      <c r="L1050" s="446"/>
      <c r="M1050" s="446"/>
      <c r="N1050" s="446"/>
      <c r="O1050" s="446"/>
      <c r="P1050" s="446"/>
      <c r="Q1050" s="446"/>
      <c r="R1050" s="446"/>
      <c r="S1050" s="446"/>
      <c r="T1050" s="446"/>
      <c r="U1050" s="446"/>
      <c r="V1050" s="446"/>
      <c r="W1050" s="446"/>
      <c r="X1050" s="446"/>
      <c r="Y1050" s="446"/>
      <c r="Z1050" s="446"/>
    </row>
    <row r="1051" spans="9:26" ht="14.25" customHeight="1">
      <c r="I1051" s="446"/>
      <c r="J1051" s="446"/>
      <c r="K1051" s="446"/>
      <c r="L1051" s="446"/>
      <c r="M1051" s="446"/>
      <c r="N1051" s="446"/>
      <c r="O1051" s="446"/>
      <c r="P1051" s="446"/>
      <c r="Q1051" s="446"/>
      <c r="R1051" s="446"/>
      <c r="S1051" s="446"/>
      <c r="T1051" s="446"/>
      <c r="U1051" s="446"/>
      <c r="V1051" s="446"/>
      <c r="W1051" s="446"/>
      <c r="X1051" s="446"/>
      <c r="Y1051" s="446"/>
      <c r="Z1051" s="446"/>
    </row>
    <row r="1052" spans="9:26" ht="14.25" customHeight="1">
      <c r="I1052" s="446"/>
      <c r="J1052" s="446"/>
      <c r="K1052" s="446"/>
      <c r="L1052" s="446"/>
      <c r="M1052" s="446"/>
      <c r="N1052" s="446"/>
      <c r="O1052" s="446"/>
      <c r="P1052" s="446"/>
      <c r="Q1052" s="446"/>
      <c r="R1052" s="446"/>
      <c r="S1052" s="446"/>
      <c r="T1052" s="446"/>
      <c r="U1052" s="446"/>
      <c r="V1052" s="446"/>
      <c r="W1052" s="446"/>
      <c r="X1052" s="446"/>
      <c r="Y1052" s="446"/>
      <c r="Z1052" s="446"/>
    </row>
    <row r="1053" spans="9:26" ht="14.25" customHeight="1">
      <c r="I1053" s="446"/>
      <c r="J1053" s="446"/>
      <c r="K1053" s="446"/>
      <c r="L1053" s="446"/>
      <c r="M1053" s="446"/>
      <c r="N1053" s="446"/>
      <c r="O1053" s="446"/>
      <c r="P1053" s="446"/>
      <c r="Q1053" s="446"/>
      <c r="R1053" s="446"/>
      <c r="S1053" s="446"/>
      <c r="T1053" s="446"/>
      <c r="U1053" s="446"/>
      <c r="V1053" s="446"/>
      <c r="W1053" s="446"/>
      <c r="X1053" s="446"/>
      <c r="Y1053" s="446"/>
      <c r="Z1053" s="446"/>
    </row>
    <row r="1054" spans="9:26" ht="14.25" customHeight="1">
      <c r="I1054" s="446"/>
      <c r="J1054" s="446"/>
      <c r="K1054" s="446"/>
      <c r="L1054" s="446"/>
      <c r="M1054" s="446"/>
      <c r="N1054" s="446"/>
      <c r="O1054" s="446"/>
      <c r="P1054" s="446"/>
      <c r="Q1054" s="446"/>
      <c r="R1054" s="446"/>
      <c r="S1054" s="446"/>
      <c r="T1054" s="446"/>
      <c r="U1054" s="446"/>
      <c r="V1054" s="446"/>
      <c r="W1054" s="446"/>
      <c r="X1054" s="446"/>
      <c r="Y1054" s="446"/>
      <c r="Z1054" s="446"/>
    </row>
    <row r="1055" spans="9:26" ht="14.25" customHeight="1">
      <c r="I1055" s="446"/>
      <c r="J1055" s="446"/>
      <c r="K1055" s="446"/>
      <c r="L1055" s="446"/>
      <c r="M1055" s="446"/>
      <c r="N1055" s="446"/>
      <c r="O1055" s="446"/>
      <c r="P1055" s="446"/>
      <c r="Q1055" s="446"/>
      <c r="R1055" s="446"/>
      <c r="S1055" s="446"/>
      <c r="T1055" s="446"/>
      <c r="U1055" s="446"/>
      <c r="V1055" s="446"/>
      <c r="W1055" s="446"/>
      <c r="X1055" s="446"/>
      <c r="Y1055" s="446"/>
      <c r="Z1055" s="446"/>
    </row>
    <row r="1056" spans="9:26" ht="14.25" customHeight="1">
      <c r="I1056" s="446"/>
      <c r="J1056" s="446"/>
      <c r="K1056" s="446"/>
      <c r="L1056" s="446"/>
      <c r="M1056" s="446"/>
      <c r="N1056" s="446"/>
      <c r="O1056" s="446"/>
      <c r="P1056" s="446"/>
      <c r="Q1056" s="446"/>
      <c r="R1056" s="446"/>
      <c r="S1056" s="446"/>
      <c r="T1056" s="446"/>
      <c r="U1056" s="446"/>
      <c r="V1056" s="446"/>
      <c r="W1056" s="446"/>
      <c r="X1056" s="446"/>
      <c r="Y1056" s="446"/>
      <c r="Z1056" s="446"/>
    </row>
    <row r="1057" spans="9:26" ht="14.25" customHeight="1">
      <c r="I1057" s="446"/>
      <c r="J1057" s="446"/>
      <c r="K1057" s="446"/>
      <c r="L1057" s="446"/>
      <c r="M1057" s="446"/>
      <c r="N1057" s="446"/>
      <c r="O1057" s="446"/>
      <c r="P1057" s="446"/>
      <c r="Q1057" s="446"/>
      <c r="R1057" s="446"/>
      <c r="S1057" s="446"/>
      <c r="T1057" s="446"/>
      <c r="U1057" s="446"/>
      <c r="V1057" s="446"/>
      <c r="W1057" s="446"/>
      <c r="X1057" s="446"/>
      <c r="Y1057" s="446"/>
      <c r="Z1057" s="446"/>
    </row>
    <row r="1058" spans="9:26" ht="14.25" customHeight="1">
      <c r="I1058" s="446"/>
      <c r="J1058" s="446"/>
      <c r="K1058" s="446"/>
      <c r="L1058" s="446"/>
      <c r="M1058" s="446"/>
      <c r="N1058" s="446"/>
      <c r="O1058" s="446"/>
      <c r="P1058" s="446"/>
      <c r="Q1058" s="446"/>
      <c r="R1058" s="446"/>
      <c r="S1058" s="446"/>
      <c r="T1058" s="446"/>
      <c r="U1058" s="446"/>
      <c r="V1058" s="446"/>
      <c r="W1058" s="446"/>
      <c r="X1058" s="446"/>
      <c r="Y1058" s="446"/>
      <c r="Z1058" s="446"/>
    </row>
    <row r="1059" spans="9:26" ht="14.25" customHeight="1">
      <c r="I1059" s="446"/>
      <c r="J1059" s="446"/>
      <c r="K1059" s="446"/>
      <c r="L1059" s="446"/>
      <c r="M1059" s="446"/>
      <c r="N1059" s="446"/>
      <c r="O1059" s="446"/>
      <c r="P1059" s="446"/>
      <c r="Q1059" s="446"/>
      <c r="R1059" s="446"/>
      <c r="S1059" s="446"/>
      <c r="T1059" s="446"/>
      <c r="U1059" s="446"/>
      <c r="V1059" s="446"/>
      <c r="W1059" s="446"/>
      <c r="X1059" s="446"/>
      <c r="Y1059" s="446"/>
      <c r="Z1059" s="446"/>
    </row>
    <row r="1060" spans="9:26" ht="14.25" customHeight="1">
      <c r="I1060" s="446"/>
      <c r="J1060" s="446"/>
      <c r="K1060" s="446"/>
      <c r="L1060" s="446"/>
      <c r="M1060" s="446"/>
      <c r="N1060" s="446"/>
      <c r="O1060" s="446"/>
      <c r="P1060" s="446"/>
      <c r="Q1060" s="446"/>
      <c r="R1060" s="446"/>
      <c r="S1060" s="446"/>
      <c r="T1060" s="446"/>
      <c r="U1060" s="446"/>
      <c r="V1060" s="446"/>
      <c r="W1060" s="446"/>
      <c r="X1060" s="446"/>
      <c r="Y1060" s="446"/>
      <c r="Z1060" s="446"/>
    </row>
    <row r="1061" spans="9:26" ht="14.25" customHeight="1">
      <c r="I1061" s="446"/>
      <c r="J1061" s="446"/>
      <c r="K1061" s="446"/>
      <c r="L1061" s="446"/>
      <c r="M1061" s="446"/>
      <c r="N1061" s="446"/>
      <c r="O1061" s="446"/>
      <c r="P1061" s="446"/>
      <c r="Q1061" s="446"/>
      <c r="R1061" s="446"/>
      <c r="S1061" s="446"/>
      <c r="T1061" s="446"/>
      <c r="U1061" s="446"/>
      <c r="V1061" s="446"/>
      <c r="W1061" s="446"/>
      <c r="X1061" s="446"/>
      <c r="Y1061" s="446"/>
      <c r="Z1061" s="446"/>
    </row>
    <row r="1062" spans="9:26" ht="14.25" customHeight="1">
      <c r="I1062" s="446"/>
      <c r="J1062" s="446"/>
      <c r="K1062" s="446"/>
      <c r="L1062" s="446"/>
      <c r="M1062" s="446"/>
      <c r="N1062" s="446"/>
      <c r="O1062" s="446"/>
      <c r="P1062" s="446"/>
      <c r="Q1062" s="446"/>
      <c r="R1062" s="446"/>
      <c r="S1062" s="446"/>
      <c r="T1062" s="446"/>
      <c r="U1062" s="446"/>
      <c r="V1062" s="446"/>
      <c r="W1062" s="446"/>
      <c r="X1062" s="446"/>
      <c r="Y1062" s="446"/>
      <c r="Z1062" s="446"/>
    </row>
    <row r="1063" spans="9:26" ht="14.25" customHeight="1">
      <c r="I1063" s="446"/>
      <c r="J1063" s="446"/>
      <c r="K1063" s="446"/>
      <c r="L1063" s="446"/>
      <c r="M1063" s="446"/>
      <c r="N1063" s="446"/>
      <c r="O1063" s="446"/>
      <c r="P1063" s="446"/>
      <c r="Q1063" s="446"/>
      <c r="R1063" s="446"/>
      <c r="S1063" s="446"/>
      <c r="T1063" s="446"/>
      <c r="U1063" s="446"/>
      <c r="V1063" s="446"/>
      <c r="W1063" s="446"/>
      <c r="X1063" s="446"/>
      <c r="Y1063" s="446"/>
      <c r="Z1063" s="446"/>
    </row>
    <row r="1064" spans="9:26" ht="14.25" customHeight="1">
      <c r="I1064" s="446"/>
      <c r="J1064" s="446"/>
      <c r="K1064" s="446"/>
      <c r="L1064" s="446"/>
      <c r="M1064" s="446"/>
      <c r="N1064" s="446"/>
      <c r="O1064" s="446"/>
      <c r="P1064" s="446"/>
      <c r="Q1064" s="446"/>
      <c r="R1064" s="446"/>
      <c r="S1064" s="446"/>
      <c r="T1064" s="446"/>
      <c r="U1064" s="446"/>
      <c r="V1064" s="446"/>
      <c r="W1064" s="446"/>
      <c r="X1064" s="446"/>
      <c r="Y1064" s="446"/>
      <c r="Z1064" s="446"/>
    </row>
    <row r="1065" spans="9:26" ht="14.25" customHeight="1">
      <c r="I1065" s="446"/>
      <c r="J1065" s="446"/>
      <c r="K1065" s="446"/>
      <c r="L1065" s="446"/>
      <c r="M1065" s="446"/>
      <c r="N1065" s="446"/>
      <c r="O1065" s="446"/>
      <c r="P1065" s="446"/>
      <c r="Q1065" s="446"/>
      <c r="R1065" s="446"/>
      <c r="S1065" s="446"/>
      <c r="T1065" s="446"/>
      <c r="U1065" s="446"/>
      <c r="V1065" s="446"/>
      <c r="W1065" s="446"/>
      <c r="X1065" s="446"/>
      <c r="Y1065" s="446"/>
      <c r="Z1065" s="446"/>
    </row>
    <row r="1066" spans="9:26" ht="14.25" customHeight="1">
      <c r="I1066" s="446"/>
      <c r="J1066" s="446"/>
      <c r="K1066" s="446"/>
      <c r="L1066" s="446"/>
      <c r="M1066" s="446"/>
      <c r="N1066" s="446"/>
      <c r="O1066" s="446"/>
      <c r="P1066" s="446"/>
      <c r="Q1066" s="446"/>
      <c r="R1066" s="446"/>
      <c r="S1066" s="446"/>
      <c r="T1066" s="446"/>
      <c r="U1066" s="446"/>
      <c r="V1066" s="446"/>
      <c r="W1066" s="446"/>
      <c r="X1066" s="446"/>
      <c r="Y1066" s="446"/>
      <c r="Z1066" s="446"/>
    </row>
    <row r="1067" spans="9:26" ht="14.25" customHeight="1">
      <c r="I1067" s="446"/>
      <c r="J1067" s="446"/>
      <c r="K1067" s="446"/>
      <c r="L1067" s="446"/>
      <c r="M1067" s="446"/>
      <c r="N1067" s="446"/>
      <c r="O1067" s="446"/>
      <c r="P1067" s="446"/>
      <c r="Q1067" s="446"/>
      <c r="R1067" s="446"/>
      <c r="S1067" s="446"/>
      <c r="T1067" s="446"/>
      <c r="U1067" s="446"/>
      <c r="V1067" s="446"/>
      <c r="W1067" s="446"/>
      <c r="X1067" s="446"/>
      <c r="Y1067" s="446"/>
      <c r="Z1067" s="446"/>
    </row>
    <row r="1068" spans="9:26" ht="14.25" customHeight="1">
      <c r="I1068" s="446"/>
      <c r="J1068" s="446"/>
      <c r="K1068" s="446"/>
      <c r="L1068" s="446"/>
      <c r="M1068" s="446"/>
      <c r="N1068" s="446"/>
      <c r="O1068" s="446"/>
      <c r="P1068" s="446"/>
      <c r="Q1068" s="446"/>
      <c r="R1068" s="446"/>
      <c r="S1068" s="446"/>
      <c r="T1068" s="446"/>
      <c r="U1068" s="446"/>
      <c r="V1068" s="446"/>
      <c r="W1068" s="446"/>
      <c r="X1068" s="446"/>
      <c r="Y1068" s="446"/>
      <c r="Z1068" s="446"/>
    </row>
    <row r="1069" spans="9:26" ht="14.25" customHeight="1">
      <c r="I1069" s="446"/>
      <c r="J1069" s="446"/>
      <c r="K1069" s="446"/>
      <c r="L1069" s="446"/>
      <c r="M1069" s="446"/>
      <c r="N1069" s="446"/>
      <c r="O1069" s="446"/>
      <c r="P1069" s="446"/>
      <c r="Q1069" s="446"/>
      <c r="R1069" s="446"/>
      <c r="S1069" s="446"/>
      <c r="T1069" s="446"/>
      <c r="U1069" s="446"/>
      <c r="V1069" s="446"/>
      <c r="W1069" s="446"/>
      <c r="X1069" s="446"/>
      <c r="Y1069" s="446"/>
      <c r="Z1069" s="446"/>
    </row>
    <row r="1070" spans="9:26" ht="14.25" customHeight="1">
      <c r="I1070" s="446"/>
      <c r="J1070" s="446"/>
      <c r="K1070" s="446"/>
      <c r="L1070" s="446"/>
      <c r="M1070" s="446"/>
      <c r="N1070" s="446"/>
      <c r="O1070" s="446"/>
      <c r="P1070" s="446"/>
      <c r="Q1070" s="446"/>
      <c r="R1070" s="446"/>
      <c r="S1070" s="446"/>
      <c r="T1070" s="446"/>
      <c r="U1070" s="446"/>
      <c r="V1070" s="446"/>
      <c r="W1070" s="446"/>
      <c r="X1070" s="446"/>
      <c r="Y1070" s="446"/>
      <c r="Z1070" s="446"/>
    </row>
    <row r="1071" spans="9:26" ht="14.25" customHeight="1">
      <c r="I1071" s="446"/>
      <c r="J1071" s="446"/>
      <c r="K1071" s="446"/>
      <c r="L1071" s="446"/>
      <c r="M1071" s="446"/>
      <c r="N1071" s="446"/>
      <c r="O1071" s="446"/>
      <c r="P1071" s="446"/>
      <c r="Q1071" s="446"/>
      <c r="R1071" s="446"/>
      <c r="S1071" s="446"/>
      <c r="T1071" s="446"/>
      <c r="U1071" s="446"/>
      <c r="V1071" s="446"/>
      <c r="W1071" s="446"/>
      <c r="X1071" s="446"/>
      <c r="Y1071" s="446"/>
      <c r="Z1071" s="446"/>
    </row>
    <row r="1072" spans="9:26" ht="14.25" customHeight="1">
      <c r="I1072" s="446"/>
      <c r="J1072" s="446"/>
      <c r="K1072" s="446"/>
      <c r="L1072" s="446"/>
      <c r="M1072" s="446"/>
      <c r="N1072" s="446"/>
      <c r="O1072" s="446"/>
      <c r="P1072" s="446"/>
      <c r="Q1072" s="446"/>
      <c r="R1072" s="446"/>
      <c r="S1072" s="446"/>
      <c r="T1072" s="446"/>
      <c r="U1072" s="446"/>
      <c r="V1072" s="446"/>
      <c r="W1072" s="446"/>
      <c r="X1072" s="446"/>
      <c r="Y1072" s="446"/>
      <c r="Z1072" s="446"/>
    </row>
    <row r="1073" spans="9:26" ht="14.25" customHeight="1">
      <c r="I1073" s="446"/>
      <c r="J1073" s="446"/>
      <c r="K1073" s="446"/>
      <c r="L1073" s="446"/>
      <c r="M1073" s="446"/>
      <c r="N1073" s="446"/>
      <c r="O1073" s="446"/>
      <c r="P1073" s="446"/>
      <c r="Q1073" s="446"/>
      <c r="R1073" s="446"/>
      <c r="S1073" s="446"/>
      <c r="T1073" s="446"/>
      <c r="U1073" s="446"/>
      <c r="V1073" s="446"/>
      <c r="W1073" s="446"/>
      <c r="X1073" s="446"/>
      <c r="Y1073" s="446"/>
      <c r="Z1073" s="446"/>
    </row>
    <row r="1074" spans="9:26" ht="14.25" customHeight="1">
      <c r="I1074" s="446"/>
      <c r="J1074" s="446"/>
      <c r="K1074" s="446"/>
      <c r="L1074" s="446"/>
      <c r="M1074" s="446"/>
      <c r="N1074" s="446"/>
      <c r="O1074" s="446"/>
      <c r="P1074" s="446"/>
      <c r="Q1074" s="446"/>
      <c r="R1074" s="446"/>
      <c r="S1074" s="446"/>
      <c r="T1074" s="446"/>
      <c r="U1074" s="446"/>
      <c r="V1074" s="446"/>
      <c r="W1074" s="446"/>
      <c r="X1074" s="446"/>
      <c r="Y1074" s="446"/>
      <c r="Z1074" s="446"/>
    </row>
    <row r="1075" spans="9:26" ht="14.25" customHeight="1">
      <c r="I1075" s="446"/>
      <c r="J1075" s="446"/>
      <c r="K1075" s="446"/>
      <c r="L1075" s="446"/>
      <c r="M1075" s="446"/>
      <c r="N1075" s="446"/>
      <c r="O1075" s="446"/>
      <c r="P1075" s="446"/>
      <c r="Q1075" s="446"/>
      <c r="R1075" s="446"/>
      <c r="S1075" s="446"/>
      <c r="T1075" s="446"/>
      <c r="U1075" s="446"/>
      <c r="V1075" s="446"/>
      <c r="W1075" s="446"/>
      <c r="X1075" s="446"/>
      <c r="Y1075" s="446"/>
      <c r="Z1075" s="446"/>
    </row>
    <row r="1076" spans="9:26" ht="14.25" customHeight="1">
      <c r="I1076" s="446"/>
      <c r="J1076" s="446"/>
      <c r="K1076" s="446"/>
      <c r="L1076" s="446"/>
      <c r="M1076" s="446"/>
      <c r="N1076" s="446"/>
      <c r="O1076" s="446"/>
      <c r="P1076" s="446"/>
      <c r="Q1076" s="446"/>
      <c r="R1076" s="446"/>
      <c r="S1076" s="446"/>
      <c r="T1076" s="446"/>
      <c r="U1076" s="446"/>
      <c r="V1076" s="446"/>
      <c r="W1076" s="446"/>
      <c r="X1076" s="446"/>
      <c r="Y1076" s="446"/>
      <c r="Z1076" s="446"/>
    </row>
    <row r="1077" spans="9:26" ht="14.25" customHeight="1">
      <c r="I1077" s="446"/>
      <c r="J1077" s="446"/>
      <c r="K1077" s="446"/>
      <c r="L1077" s="446"/>
      <c r="M1077" s="446"/>
      <c r="N1077" s="446"/>
      <c r="O1077" s="446"/>
      <c r="P1077" s="446"/>
      <c r="Q1077" s="446"/>
      <c r="R1077" s="446"/>
      <c r="S1077" s="446"/>
      <c r="T1077" s="446"/>
      <c r="U1077" s="446"/>
      <c r="V1077" s="446"/>
      <c r="W1077" s="446"/>
      <c r="X1077" s="446"/>
      <c r="Y1077" s="446"/>
      <c r="Z1077" s="446"/>
    </row>
    <row r="1078" spans="9:26" ht="14.25" customHeight="1">
      <c r="I1078" s="446"/>
      <c r="J1078" s="446"/>
      <c r="K1078" s="446"/>
      <c r="L1078" s="446"/>
      <c r="M1078" s="446"/>
      <c r="N1078" s="446"/>
      <c r="O1078" s="446"/>
      <c r="P1078" s="446"/>
      <c r="Q1078" s="446"/>
      <c r="R1078" s="446"/>
      <c r="S1078" s="446"/>
      <c r="T1078" s="446"/>
      <c r="U1078" s="446"/>
      <c r="V1078" s="446"/>
      <c r="W1078" s="446"/>
      <c r="X1078" s="446"/>
      <c r="Y1078" s="446"/>
      <c r="Z1078" s="446"/>
    </row>
    <row r="1079" spans="9:26" ht="14.25" customHeight="1">
      <c r="I1079" s="446"/>
      <c r="J1079" s="446"/>
      <c r="K1079" s="446"/>
      <c r="L1079" s="446"/>
      <c r="M1079" s="446"/>
      <c r="N1079" s="446"/>
      <c r="O1079" s="446"/>
      <c r="P1079" s="446"/>
      <c r="Q1079" s="446"/>
      <c r="R1079" s="446"/>
      <c r="S1079" s="446"/>
      <c r="T1079" s="446"/>
      <c r="U1079" s="446"/>
      <c r="V1079" s="446"/>
      <c r="W1079" s="446"/>
      <c r="X1079" s="446"/>
      <c r="Y1079" s="446"/>
      <c r="Z1079" s="446"/>
    </row>
    <row r="1080" spans="9:26" ht="14.25" customHeight="1">
      <c r="I1080" s="446"/>
      <c r="J1080" s="446"/>
      <c r="K1080" s="446"/>
      <c r="L1080" s="446"/>
      <c r="M1080" s="446"/>
      <c r="N1080" s="446"/>
      <c r="O1080" s="446"/>
      <c r="P1080" s="446"/>
      <c r="Q1080" s="446"/>
      <c r="R1080" s="446"/>
      <c r="S1080" s="446"/>
      <c r="T1080" s="446"/>
      <c r="U1080" s="446"/>
      <c r="V1080" s="446"/>
      <c r="W1080" s="446"/>
      <c r="X1080" s="446"/>
      <c r="Y1080" s="446"/>
      <c r="Z1080" s="446"/>
    </row>
    <row r="1081" spans="9:26" ht="14.25" customHeight="1">
      <c r="I1081" s="446"/>
      <c r="J1081" s="446"/>
      <c r="K1081" s="446"/>
      <c r="L1081" s="446"/>
      <c r="M1081" s="446"/>
      <c r="N1081" s="446"/>
      <c r="O1081" s="446"/>
      <c r="P1081" s="446"/>
      <c r="Q1081" s="446"/>
      <c r="R1081" s="446"/>
      <c r="S1081" s="446"/>
      <c r="T1081" s="446"/>
      <c r="U1081" s="446"/>
      <c r="V1081" s="446"/>
      <c r="W1081" s="446"/>
      <c r="X1081" s="446"/>
      <c r="Y1081" s="446"/>
      <c r="Z1081" s="446"/>
    </row>
    <row r="1082" spans="9:26" ht="14.25" customHeight="1">
      <c r="I1082" s="446"/>
      <c r="J1082" s="446"/>
      <c r="K1082" s="446"/>
      <c r="L1082" s="446"/>
      <c r="M1082" s="446"/>
      <c r="N1082" s="446"/>
      <c r="O1082" s="446"/>
      <c r="P1082" s="446"/>
      <c r="Q1082" s="446"/>
      <c r="R1082" s="446"/>
      <c r="S1082" s="446"/>
      <c r="T1082" s="446"/>
      <c r="U1082" s="446"/>
      <c r="V1082" s="446"/>
      <c r="W1082" s="446"/>
      <c r="X1082" s="446"/>
      <c r="Y1082" s="446"/>
      <c r="Z1082" s="446"/>
    </row>
    <row r="1083" spans="9:26" ht="14.25" customHeight="1">
      <c r="I1083" s="446"/>
      <c r="J1083" s="446"/>
      <c r="K1083" s="446"/>
      <c r="L1083" s="446"/>
      <c r="M1083" s="446"/>
      <c r="N1083" s="446"/>
      <c r="O1083" s="446"/>
      <c r="P1083" s="446"/>
      <c r="Q1083" s="446"/>
      <c r="R1083" s="446"/>
      <c r="S1083" s="446"/>
      <c r="T1083" s="446"/>
      <c r="U1083" s="446"/>
      <c r="V1083" s="446"/>
      <c r="W1083" s="446"/>
      <c r="X1083" s="446"/>
      <c r="Y1083" s="446"/>
      <c r="Z1083" s="446"/>
    </row>
    <row r="1084" spans="9:26" ht="14.25" customHeight="1">
      <c r="I1084" s="446"/>
      <c r="J1084" s="446"/>
      <c r="K1084" s="446"/>
      <c r="L1084" s="446"/>
      <c r="M1084" s="446"/>
      <c r="N1084" s="446"/>
      <c r="O1084" s="446"/>
      <c r="P1084" s="446"/>
      <c r="Q1084" s="446"/>
      <c r="R1084" s="446"/>
      <c r="S1084" s="446"/>
      <c r="T1084" s="446"/>
      <c r="U1084" s="446"/>
      <c r="V1084" s="446"/>
      <c r="W1084" s="446"/>
      <c r="X1084" s="446"/>
      <c r="Y1084" s="446"/>
      <c r="Z1084" s="446"/>
    </row>
    <row r="1085" spans="9:26" ht="14.25" customHeight="1">
      <c r="I1085" s="446"/>
      <c r="J1085" s="446"/>
      <c r="K1085" s="446"/>
      <c r="L1085" s="446"/>
      <c r="M1085" s="446"/>
      <c r="N1085" s="446"/>
      <c r="O1085" s="446"/>
      <c r="P1085" s="446"/>
      <c r="Q1085" s="446"/>
      <c r="R1085" s="446"/>
      <c r="S1085" s="446"/>
      <c r="T1085" s="446"/>
      <c r="U1085" s="446"/>
      <c r="V1085" s="446"/>
      <c r="W1085" s="446"/>
      <c r="X1085" s="446"/>
      <c r="Y1085" s="446"/>
      <c r="Z1085" s="446"/>
    </row>
    <row r="1086" spans="9:26" ht="14.25" customHeight="1">
      <c r="I1086" s="446"/>
      <c r="J1086" s="446"/>
      <c r="K1086" s="446"/>
      <c r="L1086" s="446"/>
      <c r="M1086" s="446"/>
      <c r="N1086" s="446"/>
      <c r="O1086" s="446"/>
      <c r="P1086" s="446"/>
      <c r="Q1086" s="446"/>
      <c r="R1086" s="446"/>
      <c r="S1086" s="446"/>
      <c r="T1086" s="446"/>
      <c r="U1086" s="446"/>
      <c r="V1086" s="446"/>
      <c r="W1086" s="446"/>
      <c r="X1086" s="446"/>
      <c r="Y1086" s="446"/>
      <c r="Z1086" s="446"/>
    </row>
    <row r="1087" spans="9:26" ht="14.25" customHeight="1">
      <c r="I1087" s="446"/>
      <c r="J1087" s="446"/>
      <c r="K1087" s="446"/>
      <c r="L1087" s="446"/>
      <c r="M1087" s="446"/>
      <c r="N1087" s="446"/>
      <c r="O1087" s="446"/>
      <c r="P1087" s="446"/>
      <c r="Q1087" s="446"/>
      <c r="R1087" s="446"/>
      <c r="S1087" s="446"/>
      <c r="T1087" s="446"/>
      <c r="U1087" s="446"/>
      <c r="V1087" s="446"/>
      <c r="W1087" s="446"/>
      <c r="X1087" s="446"/>
      <c r="Y1087" s="446"/>
      <c r="Z1087" s="446"/>
    </row>
    <row r="1088" spans="9:26" ht="14.25" customHeight="1">
      <c r="I1088" s="446"/>
      <c r="J1088" s="446"/>
      <c r="K1088" s="446"/>
      <c r="L1088" s="446"/>
      <c r="M1088" s="446"/>
      <c r="N1088" s="446"/>
      <c r="O1088" s="446"/>
      <c r="P1088" s="446"/>
      <c r="Q1088" s="446"/>
      <c r="R1088" s="446"/>
      <c r="S1088" s="446"/>
      <c r="T1088" s="446"/>
      <c r="U1088" s="446"/>
      <c r="V1088" s="446"/>
      <c r="W1088" s="446"/>
      <c r="X1088" s="446"/>
      <c r="Y1088" s="446"/>
      <c r="Z1088" s="446"/>
    </row>
    <row r="1089" spans="9:26" ht="14.25" customHeight="1">
      <c r="I1089" s="446"/>
      <c r="J1089" s="446"/>
      <c r="K1089" s="446"/>
      <c r="L1089" s="446"/>
      <c r="M1089" s="446"/>
      <c r="N1089" s="446"/>
      <c r="O1089" s="446"/>
      <c r="P1089" s="446"/>
      <c r="Q1089" s="446"/>
      <c r="R1089" s="446"/>
      <c r="S1089" s="446"/>
      <c r="T1089" s="446"/>
      <c r="U1089" s="446"/>
      <c r="V1089" s="446"/>
      <c r="W1089" s="446"/>
      <c r="X1089" s="446"/>
      <c r="Y1089" s="446"/>
      <c r="Z1089" s="446"/>
    </row>
    <row r="1090" spans="9:26" ht="14.25" customHeight="1">
      <c r="I1090" s="446"/>
      <c r="J1090" s="446"/>
      <c r="K1090" s="446"/>
      <c r="L1090" s="446"/>
      <c r="M1090" s="446"/>
      <c r="N1090" s="446"/>
      <c r="O1090" s="446"/>
      <c r="P1090" s="446"/>
      <c r="Q1090" s="446"/>
      <c r="R1090" s="446"/>
      <c r="S1090" s="446"/>
      <c r="T1090" s="446"/>
      <c r="U1090" s="446"/>
      <c r="V1090" s="446"/>
      <c r="W1090" s="446"/>
      <c r="X1090" s="446"/>
      <c r="Y1090" s="446"/>
      <c r="Z1090" s="446"/>
    </row>
    <row r="1091" spans="9:26" ht="14.25" customHeight="1">
      <c r="I1091" s="446"/>
      <c r="J1091" s="446"/>
      <c r="K1091" s="446"/>
      <c r="L1091" s="446"/>
      <c r="M1091" s="446"/>
      <c r="N1091" s="446"/>
      <c r="O1091" s="446"/>
      <c r="P1091" s="446"/>
      <c r="Q1091" s="446"/>
      <c r="R1091" s="446"/>
      <c r="S1091" s="446"/>
      <c r="T1091" s="446"/>
      <c r="U1091" s="446"/>
      <c r="V1091" s="446"/>
      <c r="W1091" s="446"/>
      <c r="X1091" s="446"/>
      <c r="Y1091" s="446"/>
      <c r="Z1091" s="446"/>
    </row>
    <row r="1092" spans="9:26" ht="14.25" customHeight="1">
      <c r="I1092" s="446"/>
      <c r="J1092" s="446"/>
      <c r="K1092" s="446"/>
      <c r="L1092" s="446"/>
      <c r="M1092" s="446"/>
      <c r="N1092" s="446"/>
      <c r="O1092" s="446"/>
      <c r="P1092" s="446"/>
      <c r="Q1092" s="446"/>
      <c r="R1092" s="446"/>
      <c r="S1092" s="446"/>
      <c r="T1092" s="446"/>
      <c r="U1092" s="446"/>
      <c r="V1092" s="446"/>
      <c r="W1092" s="446"/>
      <c r="X1092" s="446"/>
      <c r="Y1092" s="446"/>
      <c r="Z1092" s="446"/>
    </row>
    <row r="1093" spans="9:26" ht="14.25" customHeight="1">
      <c r="I1093" s="446"/>
      <c r="J1093" s="446"/>
      <c r="K1093" s="446"/>
      <c r="L1093" s="446"/>
      <c r="M1093" s="446"/>
      <c r="N1093" s="446"/>
      <c r="O1093" s="446"/>
      <c r="P1093" s="446"/>
      <c r="Q1093" s="446"/>
      <c r="R1093" s="446"/>
      <c r="S1093" s="446"/>
      <c r="T1093" s="446"/>
      <c r="U1093" s="446"/>
      <c r="V1093" s="446"/>
      <c r="W1093" s="446"/>
      <c r="X1093" s="446"/>
      <c r="Y1093" s="446"/>
      <c r="Z1093" s="446"/>
    </row>
    <row r="1094" spans="9:26" ht="14.25" customHeight="1">
      <c r="I1094" s="446"/>
      <c r="J1094" s="446"/>
      <c r="K1094" s="446"/>
      <c r="L1094" s="446"/>
      <c r="M1094" s="446"/>
      <c r="N1094" s="446"/>
      <c r="O1094" s="446"/>
      <c r="P1094" s="446"/>
      <c r="Q1094" s="446"/>
      <c r="R1094" s="446"/>
      <c r="S1094" s="446"/>
      <c r="T1094" s="446"/>
      <c r="U1094" s="446"/>
      <c r="V1094" s="446"/>
      <c r="W1094" s="446"/>
      <c r="X1094" s="446"/>
      <c r="Y1094" s="446"/>
      <c r="Z1094" s="446"/>
    </row>
    <row r="1095" spans="9:26" ht="14.25" customHeight="1">
      <c r="I1095" s="446"/>
      <c r="J1095" s="446"/>
      <c r="K1095" s="446"/>
      <c r="L1095" s="446"/>
      <c r="M1095" s="446"/>
      <c r="N1095" s="446"/>
      <c r="O1095" s="446"/>
      <c r="P1095" s="446"/>
      <c r="Q1095" s="446"/>
      <c r="R1095" s="446"/>
      <c r="S1095" s="446"/>
      <c r="T1095" s="446"/>
      <c r="U1095" s="446"/>
      <c r="V1095" s="446"/>
      <c r="W1095" s="446"/>
      <c r="X1095" s="446"/>
      <c r="Y1095" s="446"/>
      <c r="Z1095" s="446"/>
    </row>
    <row r="1096" spans="9:26" ht="14.25" customHeight="1">
      <c r="I1096" s="446"/>
      <c r="J1096" s="446"/>
      <c r="K1096" s="446"/>
      <c r="L1096" s="446"/>
      <c r="M1096" s="446"/>
      <c r="N1096" s="446"/>
      <c r="O1096" s="446"/>
      <c r="P1096" s="446"/>
      <c r="Q1096" s="446"/>
      <c r="R1096" s="446"/>
      <c r="S1096" s="446"/>
      <c r="T1096" s="446"/>
      <c r="U1096" s="446"/>
      <c r="V1096" s="446"/>
      <c r="W1096" s="446"/>
      <c r="X1096" s="446"/>
      <c r="Y1096" s="446"/>
      <c r="Z1096" s="446"/>
    </row>
    <row r="1097" spans="9:26" ht="14.25" customHeight="1">
      <c r="I1097" s="446"/>
      <c r="J1097" s="446"/>
      <c r="K1097" s="446"/>
      <c r="L1097" s="446"/>
      <c r="M1097" s="446"/>
      <c r="N1097" s="446"/>
      <c r="O1097" s="446"/>
      <c r="P1097" s="446"/>
      <c r="Q1097" s="446"/>
      <c r="R1097" s="446"/>
      <c r="S1097" s="446"/>
      <c r="T1097" s="446"/>
      <c r="U1097" s="446"/>
      <c r="V1097" s="446"/>
      <c r="W1097" s="446"/>
      <c r="X1097" s="446"/>
      <c r="Y1097" s="446"/>
      <c r="Z1097" s="446"/>
    </row>
    <row r="1098" spans="9:26" ht="14.25" customHeight="1">
      <c r="I1098" s="446"/>
      <c r="J1098" s="446"/>
      <c r="K1098" s="446"/>
      <c r="L1098" s="446"/>
      <c r="M1098" s="446"/>
      <c r="N1098" s="446"/>
      <c r="O1098" s="446"/>
      <c r="P1098" s="446"/>
      <c r="Q1098" s="446"/>
      <c r="R1098" s="446"/>
      <c r="S1098" s="446"/>
      <c r="T1098" s="446"/>
      <c r="U1098" s="446"/>
      <c r="V1098" s="446"/>
      <c r="W1098" s="446"/>
      <c r="X1098" s="446"/>
      <c r="Y1098" s="446"/>
      <c r="Z1098" s="446"/>
    </row>
    <row r="1099" spans="9:26" ht="14.25" customHeight="1">
      <c r="I1099" s="446"/>
      <c r="J1099" s="446"/>
      <c r="K1099" s="446"/>
      <c r="L1099" s="446"/>
      <c r="M1099" s="446"/>
      <c r="N1099" s="446"/>
      <c r="O1099" s="446"/>
      <c r="P1099" s="446"/>
      <c r="Q1099" s="446"/>
      <c r="R1099" s="446"/>
      <c r="S1099" s="446"/>
      <c r="T1099" s="446"/>
      <c r="U1099" s="446"/>
      <c r="V1099" s="446"/>
      <c r="W1099" s="446"/>
      <c r="X1099" s="446"/>
      <c r="Y1099" s="446"/>
      <c r="Z1099" s="446"/>
    </row>
    <row r="1100" spans="9:26" ht="14.25" customHeight="1">
      <c r="I1100" s="446"/>
      <c r="J1100" s="446"/>
      <c r="K1100" s="446"/>
      <c r="L1100" s="446"/>
      <c r="M1100" s="446"/>
      <c r="N1100" s="446"/>
      <c r="O1100" s="446"/>
      <c r="P1100" s="446"/>
      <c r="Q1100" s="446"/>
      <c r="R1100" s="446"/>
      <c r="S1100" s="446"/>
      <c r="T1100" s="446"/>
      <c r="U1100" s="446"/>
      <c r="V1100" s="446"/>
      <c r="W1100" s="446"/>
      <c r="X1100" s="446"/>
      <c r="Y1100" s="446"/>
      <c r="Z1100" s="446"/>
    </row>
    <row r="1101" spans="9:26" ht="14.25" customHeight="1">
      <c r="I1101" s="446"/>
      <c r="J1101" s="446"/>
      <c r="K1101" s="446"/>
      <c r="L1101" s="446"/>
      <c r="M1101" s="446"/>
      <c r="N1101" s="446"/>
      <c r="O1101" s="446"/>
      <c r="P1101" s="446"/>
      <c r="Q1101" s="446"/>
      <c r="R1101" s="446"/>
      <c r="S1101" s="446"/>
      <c r="T1101" s="446"/>
      <c r="U1101" s="446"/>
      <c r="V1101" s="446"/>
      <c r="W1101" s="446"/>
      <c r="X1101" s="446"/>
      <c r="Y1101" s="446"/>
      <c r="Z1101" s="446"/>
    </row>
    <row r="1102" spans="9:26" ht="14.25" customHeight="1">
      <c r="I1102" s="446"/>
      <c r="J1102" s="446"/>
      <c r="K1102" s="446"/>
      <c r="L1102" s="446"/>
      <c r="M1102" s="446"/>
      <c r="N1102" s="446"/>
      <c r="O1102" s="446"/>
      <c r="P1102" s="446"/>
      <c r="Q1102" s="446"/>
      <c r="R1102" s="446"/>
      <c r="S1102" s="446"/>
      <c r="T1102" s="446"/>
      <c r="U1102" s="446"/>
      <c r="V1102" s="446"/>
      <c r="W1102" s="446"/>
      <c r="X1102" s="446"/>
      <c r="Y1102" s="446"/>
      <c r="Z1102" s="446"/>
    </row>
    <row r="1103" spans="9:26" ht="14.25" customHeight="1">
      <c r="I1103" s="446"/>
      <c r="J1103" s="446"/>
      <c r="K1103" s="446"/>
      <c r="L1103" s="446"/>
      <c r="M1103" s="446"/>
      <c r="N1103" s="446"/>
      <c r="O1103" s="446"/>
      <c r="P1103" s="446"/>
      <c r="Q1103" s="446"/>
      <c r="R1103" s="446"/>
      <c r="S1103" s="446"/>
      <c r="T1103" s="446"/>
      <c r="U1103" s="446"/>
      <c r="V1103" s="446"/>
      <c r="W1103" s="446"/>
      <c r="X1103" s="446"/>
      <c r="Y1103" s="446"/>
      <c r="Z1103" s="446"/>
    </row>
    <row r="1104" spans="9:26" ht="14.25" customHeight="1">
      <c r="I1104" s="446"/>
      <c r="J1104" s="446"/>
      <c r="K1104" s="446"/>
      <c r="L1104" s="446"/>
      <c r="M1104" s="446"/>
      <c r="N1104" s="446"/>
      <c r="O1104" s="446"/>
      <c r="P1104" s="446"/>
      <c r="Q1104" s="446"/>
      <c r="R1104" s="446"/>
      <c r="S1104" s="446"/>
      <c r="T1104" s="446"/>
      <c r="U1104" s="446"/>
      <c r="V1104" s="446"/>
      <c r="W1104" s="446"/>
      <c r="X1104" s="446"/>
      <c r="Y1104" s="446"/>
      <c r="Z1104" s="446"/>
    </row>
    <row r="1105" spans="9:26" ht="14.25" customHeight="1">
      <c r="I1105" s="446"/>
      <c r="J1105" s="446"/>
      <c r="K1105" s="446"/>
      <c r="L1105" s="446"/>
      <c r="M1105" s="446"/>
      <c r="N1105" s="446"/>
      <c r="O1105" s="446"/>
      <c r="P1105" s="446"/>
      <c r="Q1105" s="446"/>
      <c r="R1105" s="446"/>
      <c r="S1105" s="446"/>
      <c r="T1105" s="446"/>
      <c r="U1105" s="446"/>
      <c r="V1105" s="446"/>
      <c r="W1105" s="446"/>
      <c r="X1105" s="446"/>
      <c r="Y1105" s="446"/>
      <c r="Z1105" s="446"/>
    </row>
    <row r="1106" spans="9:26" ht="14.25" customHeight="1">
      <c r="I1106" s="446"/>
      <c r="J1106" s="446"/>
      <c r="K1106" s="446"/>
      <c r="L1106" s="446"/>
      <c r="M1106" s="446"/>
      <c r="N1106" s="446"/>
      <c r="O1106" s="446"/>
      <c r="P1106" s="446"/>
      <c r="Q1106" s="446"/>
      <c r="R1106" s="446"/>
      <c r="S1106" s="446"/>
      <c r="T1106" s="446"/>
      <c r="U1106" s="446"/>
      <c r="V1106" s="446"/>
      <c r="W1106" s="446"/>
      <c r="X1106" s="446"/>
      <c r="Y1106" s="446"/>
      <c r="Z1106" s="446"/>
    </row>
    <row r="1107" spans="9:26" ht="14.25" customHeight="1">
      <c r="I1107" s="446"/>
      <c r="J1107" s="446"/>
      <c r="K1107" s="446"/>
      <c r="L1107" s="446"/>
      <c r="M1107" s="446"/>
      <c r="N1107" s="446"/>
      <c r="O1107" s="446"/>
      <c r="P1107" s="446"/>
      <c r="Q1107" s="446"/>
      <c r="R1107" s="446"/>
      <c r="S1107" s="446"/>
      <c r="T1107" s="446"/>
      <c r="U1107" s="446"/>
      <c r="V1107" s="446"/>
      <c r="W1107" s="446"/>
      <c r="X1107" s="446"/>
      <c r="Y1107" s="446"/>
      <c r="Z1107" s="446"/>
    </row>
    <row r="1108" spans="9:26" ht="14.25" customHeight="1">
      <c r="I1108" s="446"/>
      <c r="J1108" s="446"/>
      <c r="K1108" s="446"/>
      <c r="L1108" s="446"/>
      <c r="M1108" s="446"/>
      <c r="N1108" s="446"/>
      <c r="O1108" s="446"/>
      <c r="P1108" s="446"/>
      <c r="Q1108" s="446"/>
      <c r="R1108" s="446"/>
      <c r="S1108" s="446"/>
      <c r="T1108" s="446"/>
      <c r="U1108" s="446"/>
      <c r="V1108" s="446"/>
      <c r="W1108" s="446"/>
      <c r="X1108" s="446"/>
      <c r="Y1108" s="446"/>
      <c r="Z1108" s="446"/>
    </row>
    <row r="1109" spans="9:26" ht="14.25" customHeight="1">
      <c r="I1109" s="446"/>
      <c r="J1109" s="446"/>
      <c r="K1109" s="446"/>
      <c r="L1109" s="446"/>
      <c r="M1109" s="446"/>
      <c r="N1109" s="446"/>
      <c r="O1109" s="446"/>
      <c r="P1109" s="446"/>
      <c r="Q1109" s="446"/>
      <c r="R1109" s="446"/>
      <c r="S1109" s="446"/>
      <c r="T1109" s="446"/>
      <c r="U1109" s="446"/>
      <c r="V1109" s="446"/>
      <c r="W1109" s="446"/>
      <c r="X1109" s="446"/>
      <c r="Y1109" s="446"/>
      <c r="Z1109" s="446"/>
    </row>
    <row r="1110" spans="9:26" ht="14.25" customHeight="1">
      <c r="I1110" s="446"/>
      <c r="J1110" s="446"/>
      <c r="K1110" s="446"/>
      <c r="L1110" s="446"/>
      <c r="M1110" s="446"/>
      <c r="N1110" s="446"/>
      <c r="O1110" s="446"/>
      <c r="P1110" s="446"/>
      <c r="Q1110" s="446"/>
      <c r="R1110" s="446"/>
      <c r="S1110" s="446"/>
      <c r="T1110" s="446"/>
      <c r="U1110" s="446"/>
      <c r="V1110" s="446"/>
      <c r="W1110" s="446"/>
      <c r="X1110" s="446"/>
      <c r="Y1110" s="446"/>
      <c r="Z1110" s="446"/>
    </row>
    <row r="1111" spans="9:26" ht="14.25" customHeight="1">
      <c r="I1111" s="446"/>
      <c r="J1111" s="446"/>
      <c r="K1111" s="446"/>
      <c r="L1111" s="446"/>
      <c r="M1111" s="446"/>
      <c r="N1111" s="446"/>
      <c r="O1111" s="446"/>
      <c r="P1111" s="446"/>
      <c r="Q1111" s="446"/>
      <c r="R1111" s="446"/>
      <c r="S1111" s="446"/>
      <c r="T1111" s="446"/>
      <c r="U1111" s="446"/>
      <c r="V1111" s="446"/>
      <c r="W1111" s="446"/>
      <c r="X1111" s="446"/>
      <c r="Y1111" s="446"/>
      <c r="Z1111" s="446"/>
    </row>
    <row r="1112" spans="9:26" ht="14.25" customHeight="1">
      <c r="I1112" s="446"/>
      <c r="J1112" s="446"/>
      <c r="K1112" s="446"/>
      <c r="L1112" s="446"/>
      <c r="M1112" s="446"/>
      <c r="N1112" s="446"/>
      <c r="O1112" s="446"/>
      <c r="P1112" s="446"/>
      <c r="Q1112" s="446"/>
      <c r="R1112" s="446"/>
      <c r="S1112" s="446"/>
      <c r="T1112" s="446"/>
      <c r="U1112" s="446"/>
      <c r="V1112" s="446"/>
      <c r="W1112" s="446"/>
      <c r="X1112" s="446"/>
      <c r="Y1112" s="446"/>
      <c r="Z1112" s="446"/>
    </row>
    <row r="1113" spans="9:26" ht="14.25" customHeight="1">
      <c r="I1113" s="446"/>
      <c r="J1113" s="446"/>
      <c r="K1113" s="446"/>
      <c r="L1113" s="446"/>
      <c r="M1113" s="446"/>
      <c r="N1113" s="446"/>
      <c r="O1113" s="446"/>
      <c r="P1113" s="446"/>
      <c r="Q1113" s="446"/>
      <c r="R1113" s="446"/>
      <c r="S1113" s="446"/>
      <c r="T1113" s="446"/>
      <c r="U1113" s="446"/>
      <c r="V1113" s="446"/>
      <c r="W1113" s="446"/>
      <c r="X1113" s="446"/>
      <c r="Y1113" s="446"/>
      <c r="Z1113" s="446"/>
    </row>
    <row r="1114" spans="9:26" ht="14.25" customHeight="1">
      <c r="I1114" s="446"/>
      <c r="J1114" s="446"/>
      <c r="K1114" s="446"/>
      <c r="L1114" s="446"/>
      <c r="M1114" s="446"/>
      <c r="N1114" s="446"/>
      <c r="O1114" s="446"/>
      <c r="P1114" s="446"/>
      <c r="Q1114" s="446"/>
      <c r="R1114" s="446"/>
      <c r="S1114" s="446"/>
      <c r="T1114" s="446"/>
      <c r="U1114" s="446"/>
      <c r="V1114" s="446"/>
      <c r="W1114" s="446"/>
      <c r="X1114" s="446"/>
      <c r="Y1114" s="446"/>
      <c r="Z1114" s="446"/>
    </row>
    <row r="1115" spans="9:26" ht="14.25" customHeight="1">
      <c r="I1115" s="446"/>
      <c r="J1115" s="446"/>
      <c r="K1115" s="446"/>
      <c r="L1115" s="446"/>
      <c r="M1115" s="446"/>
      <c r="N1115" s="446"/>
      <c r="O1115" s="446"/>
      <c r="P1115" s="446"/>
      <c r="Q1115" s="446"/>
      <c r="R1115" s="446"/>
      <c r="S1115" s="446"/>
      <c r="T1115" s="446"/>
      <c r="U1115" s="446"/>
      <c r="V1115" s="446"/>
      <c r="W1115" s="446"/>
      <c r="X1115" s="446"/>
      <c r="Y1115" s="446"/>
      <c r="Z1115" s="446"/>
    </row>
    <row r="1116" spans="9:26" ht="14.25" customHeight="1">
      <c r="I1116" s="446"/>
      <c r="J1116" s="446"/>
      <c r="K1116" s="446"/>
      <c r="L1116" s="446"/>
      <c r="M1116" s="446"/>
      <c r="N1116" s="446"/>
      <c r="O1116" s="446"/>
      <c r="P1116" s="446"/>
      <c r="Q1116" s="446"/>
      <c r="R1116" s="446"/>
      <c r="S1116" s="446"/>
      <c r="T1116" s="446"/>
      <c r="U1116" s="446"/>
      <c r="V1116" s="446"/>
      <c r="W1116" s="446"/>
      <c r="X1116" s="446"/>
      <c r="Y1116" s="446"/>
      <c r="Z1116" s="446"/>
    </row>
    <row r="1117" spans="9:26" ht="14.25" customHeight="1">
      <c r="I1117" s="446"/>
      <c r="J1117" s="446"/>
      <c r="K1117" s="446"/>
      <c r="L1117" s="446"/>
      <c r="M1117" s="446"/>
      <c r="N1117" s="446"/>
      <c r="O1117" s="446"/>
      <c r="P1117" s="446"/>
      <c r="Q1117" s="446"/>
      <c r="R1117" s="446"/>
      <c r="S1117" s="446"/>
      <c r="T1117" s="446"/>
      <c r="U1117" s="446"/>
      <c r="V1117" s="446"/>
      <c r="W1117" s="446"/>
      <c r="X1117" s="446"/>
      <c r="Y1117" s="446"/>
      <c r="Z1117" s="446"/>
    </row>
    <row r="1118" spans="9:26" ht="14.25" customHeight="1">
      <c r="I1118" s="446"/>
      <c r="J1118" s="446"/>
      <c r="K1118" s="446"/>
      <c r="L1118" s="446"/>
      <c r="M1118" s="446"/>
      <c r="N1118" s="446"/>
      <c r="O1118" s="446"/>
      <c r="P1118" s="446"/>
      <c r="Q1118" s="446"/>
      <c r="R1118" s="446"/>
      <c r="S1118" s="446"/>
      <c r="T1118" s="446"/>
      <c r="U1118" s="446"/>
      <c r="V1118" s="446"/>
      <c r="W1118" s="446"/>
      <c r="X1118" s="446"/>
      <c r="Y1118" s="446"/>
      <c r="Z1118" s="446"/>
    </row>
    <row r="1119" spans="9:26" ht="14.25" customHeight="1">
      <c r="I1119" s="446"/>
      <c r="J1119" s="446"/>
      <c r="K1119" s="446"/>
      <c r="L1119" s="446"/>
      <c r="M1119" s="446"/>
      <c r="N1119" s="446"/>
      <c r="O1119" s="446"/>
      <c r="P1119" s="446"/>
      <c r="Q1119" s="446"/>
      <c r="R1119" s="446"/>
      <c r="S1119" s="446"/>
      <c r="T1119" s="446"/>
      <c r="U1119" s="446"/>
      <c r="V1119" s="446"/>
      <c r="W1119" s="446"/>
      <c r="X1119" s="446"/>
      <c r="Y1119" s="446"/>
      <c r="Z1119" s="446"/>
    </row>
    <row r="1120" spans="9:26" ht="14.25" customHeight="1">
      <c r="I1120" s="446"/>
      <c r="J1120" s="446"/>
      <c r="K1120" s="446"/>
      <c r="L1120" s="446"/>
      <c r="M1120" s="446"/>
      <c r="N1120" s="446"/>
      <c r="O1120" s="446"/>
      <c r="P1120" s="446"/>
      <c r="Q1120" s="446"/>
      <c r="R1120" s="446"/>
      <c r="S1120" s="446"/>
      <c r="T1120" s="446"/>
      <c r="U1120" s="446"/>
      <c r="V1120" s="446"/>
      <c r="W1120" s="446"/>
      <c r="X1120" s="446"/>
      <c r="Y1120" s="446"/>
      <c r="Z1120" s="446"/>
    </row>
    <row r="1121" spans="9:26" ht="14.25" customHeight="1">
      <c r="I1121" s="446"/>
      <c r="J1121" s="446"/>
      <c r="K1121" s="446"/>
      <c r="L1121" s="446"/>
      <c r="M1121" s="446"/>
      <c r="N1121" s="446"/>
      <c r="O1121" s="446"/>
      <c r="P1121" s="446"/>
      <c r="Q1121" s="446"/>
      <c r="R1121" s="446"/>
      <c r="S1121" s="446"/>
      <c r="T1121" s="446"/>
      <c r="U1121" s="446"/>
      <c r="V1121" s="446"/>
      <c r="W1121" s="446"/>
      <c r="X1121" s="446"/>
      <c r="Y1121" s="446"/>
      <c r="Z1121" s="446"/>
    </row>
    <row r="1122" spans="9:26" ht="14.25" customHeight="1">
      <c r="I1122" s="446"/>
      <c r="J1122" s="446"/>
      <c r="K1122" s="446"/>
      <c r="L1122" s="446"/>
      <c r="M1122" s="446"/>
      <c r="N1122" s="446"/>
      <c r="O1122" s="446"/>
      <c r="P1122" s="446"/>
      <c r="Q1122" s="446"/>
      <c r="R1122" s="446"/>
      <c r="S1122" s="446"/>
      <c r="T1122" s="446"/>
      <c r="U1122" s="446"/>
      <c r="V1122" s="446"/>
      <c r="W1122" s="446"/>
      <c r="X1122" s="446"/>
      <c r="Y1122" s="446"/>
      <c r="Z1122" s="446"/>
    </row>
    <row r="1123" spans="9:26" ht="14.25" customHeight="1">
      <c r="I1123" s="446"/>
      <c r="J1123" s="446"/>
      <c r="K1123" s="446"/>
      <c r="L1123" s="446"/>
      <c r="M1123" s="446"/>
      <c r="N1123" s="446"/>
      <c r="O1123" s="446"/>
      <c r="P1123" s="446"/>
      <c r="Q1123" s="446"/>
      <c r="R1123" s="446"/>
      <c r="S1123" s="446"/>
      <c r="T1123" s="446"/>
      <c r="U1123" s="446"/>
      <c r="V1123" s="446"/>
      <c r="W1123" s="446"/>
      <c r="X1123" s="446"/>
      <c r="Y1123" s="446"/>
      <c r="Z1123" s="446"/>
    </row>
    <row r="1124" spans="9:26" ht="14.25" customHeight="1">
      <c r="I1124" s="446"/>
      <c r="J1124" s="446"/>
      <c r="K1124" s="446"/>
      <c r="L1124" s="446"/>
      <c r="M1124" s="446"/>
      <c r="N1124" s="446"/>
      <c r="O1124" s="446"/>
      <c r="P1124" s="446"/>
      <c r="Q1124" s="446"/>
      <c r="R1124" s="446"/>
      <c r="S1124" s="446"/>
      <c r="T1124" s="446"/>
      <c r="U1124" s="446"/>
      <c r="V1124" s="446"/>
      <c r="W1124" s="446"/>
      <c r="X1124" s="446"/>
      <c r="Y1124" s="446"/>
      <c r="Z1124" s="446"/>
    </row>
    <row r="1125" spans="9:26" ht="14.25" customHeight="1">
      <c r="I1125" s="446"/>
      <c r="J1125" s="446"/>
      <c r="K1125" s="446"/>
      <c r="L1125" s="446"/>
      <c r="M1125" s="446"/>
      <c r="N1125" s="446"/>
      <c r="O1125" s="446"/>
      <c r="P1125" s="446"/>
      <c r="Q1125" s="446"/>
      <c r="R1125" s="446"/>
      <c r="S1125" s="446"/>
      <c r="T1125" s="446"/>
      <c r="U1125" s="446"/>
      <c r="V1125" s="446"/>
      <c r="W1125" s="446"/>
      <c r="X1125" s="446"/>
      <c r="Y1125" s="446"/>
      <c r="Z1125" s="446"/>
    </row>
    <row r="1126" spans="9:26" ht="14.25" customHeight="1">
      <c r="I1126" s="446"/>
      <c r="J1126" s="446"/>
      <c r="K1126" s="446"/>
      <c r="L1126" s="446"/>
      <c r="M1126" s="446"/>
      <c r="N1126" s="446"/>
      <c r="O1126" s="446"/>
      <c r="P1126" s="446"/>
      <c r="Q1126" s="446"/>
      <c r="R1126" s="446"/>
      <c r="S1126" s="446"/>
      <c r="T1126" s="446"/>
      <c r="U1126" s="446"/>
      <c r="V1126" s="446"/>
      <c r="W1126" s="446"/>
      <c r="X1126" s="446"/>
      <c r="Y1126" s="446"/>
      <c r="Z1126" s="446"/>
    </row>
    <row r="1127" spans="9:26" ht="14.25" customHeight="1">
      <c r="I1127" s="446"/>
      <c r="J1127" s="446"/>
      <c r="K1127" s="446"/>
      <c r="L1127" s="446"/>
      <c r="M1127" s="446"/>
      <c r="N1127" s="446"/>
      <c r="O1127" s="446"/>
      <c r="P1127" s="446"/>
      <c r="Q1127" s="446"/>
      <c r="R1127" s="446"/>
      <c r="S1127" s="446"/>
      <c r="T1127" s="446"/>
      <c r="U1127" s="446"/>
      <c r="V1127" s="446"/>
      <c r="W1127" s="446"/>
      <c r="X1127" s="446"/>
      <c r="Y1127" s="446"/>
      <c r="Z1127" s="446"/>
    </row>
    <row r="1128" spans="9:26" ht="14.25" customHeight="1">
      <c r="I1128" s="446"/>
      <c r="J1128" s="446"/>
      <c r="K1128" s="446"/>
      <c r="L1128" s="446"/>
      <c r="M1128" s="446"/>
      <c r="N1128" s="446"/>
      <c r="O1128" s="446"/>
      <c r="P1128" s="446"/>
      <c r="Q1128" s="446"/>
      <c r="R1128" s="446"/>
      <c r="S1128" s="446"/>
      <c r="T1128" s="446"/>
      <c r="U1128" s="446"/>
      <c r="V1128" s="446"/>
      <c r="W1128" s="446"/>
      <c r="X1128" s="446"/>
      <c r="Y1128" s="446"/>
      <c r="Z1128" s="446"/>
    </row>
    <row r="1129" spans="9:26" ht="14.25" customHeight="1">
      <c r="I1129" s="446"/>
      <c r="J1129" s="446"/>
      <c r="K1129" s="446"/>
      <c r="L1129" s="446"/>
      <c r="M1129" s="446"/>
      <c r="N1129" s="446"/>
      <c r="O1129" s="446"/>
      <c r="P1129" s="446"/>
      <c r="Q1129" s="446"/>
      <c r="R1129" s="446"/>
      <c r="S1129" s="446"/>
      <c r="T1129" s="446"/>
      <c r="U1129" s="446"/>
      <c r="V1129" s="446"/>
      <c r="W1129" s="446"/>
      <c r="X1129" s="446"/>
      <c r="Y1129" s="446"/>
      <c r="Z1129" s="446"/>
    </row>
    <row r="1130" spans="9:26" ht="14.25" customHeight="1">
      <c r="I1130" s="446"/>
      <c r="J1130" s="446"/>
      <c r="K1130" s="446"/>
      <c r="L1130" s="446"/>
      <c r="M1130" s="446"/>
      <c r="N1130" s="446"/>
      <c r="O1130" s="446"/>
      <c r="P1130" s="446"/>
      <c r="Q1130" s="446"/>
      <c r="R1130" s="446"/>
      <c r="S1130" s="446"/>
      <c r="T1130" s="446"/>
      <c r="U1130" s="446"/>
      <c r="V1130" s="446"/>
      <c r="W1130" s="446"/>
      <c r="X1130" s="446"/>
      <c r="Y1130" s="446"/>
      <c r="Z1130" s="446"/>
    </row>
    <row r="1131" spans="9:26" ht="14.25" customHeight="1">
      <c r="I1131" s="446"/>
      <c r="J1131" s="446"/>
      <c r="K1131" s="446"/>
      <c r="L1131" s="446"/>
      <c r="M1131" s="446"/>
      <c r="N1131" s="446"/>
      <c r="O1131" s="446"/>
      <c r="P1131" s="446"/>
      <c r="Q1131" s="446"/>
      <c r="R1131" s="446"/>
      <c r="S1131" s="446"/>
      <c r="T1131" s="446"/>
      <c r="U1131" s="446"/>
      <c r="V1131" s="446"/>
      <c r="W1131" s="446"/>
      <c r="X1131" s="446"/>
      <c r="Y1131" s="446"/>
      <c r="Z1131" s="446"/>
    </row>
    <row r="1132" spans="9:26" ht="14.25" customHeight="1">
      <c r="I1132" s="446"/>
      <c r="J1132" s="446"/>
      <c r="K1132" s="446"/>
      <c r="L1132" s="446"/>
      <c r="M1132" s="446"/>
      <c r="N1132" s="446"/>
      <c r="O1132" s="446"/>
      <c r="P1132" s="446"/>
      <c r="Q1132" s="446"/>
      <c r="R1132" s="446"/>
      <c r="S1132" s="446"/>
      <c r="T1132" s="446"/>
      <c r="U1132" s="446"/>
      <c r="V1132" s="446"/>
      <c r="W1132" s="446"/>
      <c r="X1132" s="446"/>
      <c r="Y1132" s="446"/>
      <c r="Z1132" s="446"/>
    </row>
    <row r="1133" spans="9:26" ht="14.25" customHeight="1">
      <c r="I1133" s="446"/>
      <c r="J1133" s="446"/>
      <c r="K1133" s="446"/>
      <c r="L1133" s="446"/>
      <c r="M1133" s="446"/>
      <c r="N1133" s="446"/>
      <c r="O1133" s="446"/>
      <c r="P1133" s="446"/>
      <c r="Q1133" s="446"/>
      <c r="R1133" s="446"/>
      <c r="S1133" s="446"/>
      <c r="T1133" s="446"/>
      <c r="U1133" s="446"/>
      <c r="V1133" s="446"/>
      <c r="W1133" s="446"/>
      <c r="X1133" s="446"/>
      <c r="Y1133" s="446"/>
      <c r="Z1133" s="446"/>
    </row>
    <row r="1134" spans="9:26" ht="14.25" customHeight="1">
      <c r="I1134" s="446"/>
      <c r="J1134" s="446"/>
      <c r="K1134" s="446"/>
      <c r="L1134" s="446"/>
      <c r="M1134" s="446"/>
      <c r="N1134" s="446"/>
      <c r="O1134" s="446"/>
      <c r="P1134" s="446"/>
      <c r="Q1134" s="446"/>
      <c r="R1134" s="446"/>
      <c r="S1134" s="446"/>
      <c r="T1134" s="446"/>
      <c r="U1134" s="446"/>
      <c r="V1134" s="446"/>
      <c r="W1134" s="446"/>
      <c r="X1134" s="446"/>
      <c r="Y1134" s="446"/>
      <c r="Z1134" s="446"/>
    </row>
    <row r="1135" spans="9:26" ht="14.25" customHeight="1">
      <c r="I1135" s="446"/>
      <c r="J1135" s="446"/>
      <c r="K1135" s="446"/>
      <c r="L1135" s="446"/>
      <c r="M1135" s="446"/>
      <c r="N1135" s="446"/>
      <c r="O1135" s="446"/>
      <c r="P1135" s="446"/>
      <c r="Q1135" s="446"/>
      <c r="R1135" s="446"/>
      <c r="S1135" s="446"/>
      <c r="T1135" s="446"/>
      <c r="U1135" s="446"/>
      <c r="V1135" s="446"/>
      <c r="W1135" s="446"/>
      <c r="X1135" s="446"/>
      <c r="Y1135" s="446"/>
      <c r="Z1135" s="446"/>
    </row>
    <row r="1136" spans="9:26" ht="14.25" customHeight="1">
      <c r="I1136" s="446"/>
      <c r="J1136" s="446"/>
      <c r="K1136" s="446"/>
      <c r="L1136" s="446"/>
      <c r="M1136" s="446"/>
      <c r="N1136" s="446"/>
      <c r="O1136" s="446"/>
      <c r="P1136" s="446"/>
      <c r="Q1136" s="446"/>
      <c r="R1136" s="446"/>
      <c r="S1136" s="446"/>
      <c r="T1136" s="446"/>
      <c r="U1136" s="446"/>
      <c r="V1136" s="446"/>
      <c r="W1136" s="446"/>
      <c r="X1136" s="446"/>
      <c r="Y1136" s="446"/>
      <c r="Z1136" s="446"/>
    </row>
    <row r="1137" spans="9:26" ht="14.25" customHeight="1">
      <c r="I1137" s="446"/>
      <c r="J1137" s="446"/>
      <c r="K1137" s="446"/>
      <c r="L1137" s="446"/>
      <c r="M1137" s="446"/>
      <c r="N1137" s="446"/>
      <c r="O1137" s="446"/>
      <c r="P1137" s="446"/>
      <c r="Q1137" s="446"/>
      <c r="R1137" s="446"/>
      <c r="S1137" s="446"/>
      <c r="T1137" s="446"/>
      <c r="U1137" s="446"/>
      <c r="V1137" s="446"/>
      <c r="W1137" s="446"/>
      <c r="X1137" s="446"/>
      <c r="Y1137" s="446"/>
      <c r="Z1137" s="446"/>
    </row>
    <row r="1138" spans="9:26" ht="14.25" customHeight="1">
      <c r="I1138" s="446"/>
      <c r="J1138" s="446"/>
      <c r="K1138" s="446"/>
      <c r="L1138" s="446"/>
      <c r="M1138" s="446"/>
      <c r="N1138" s="446"/>
      <c r="O1138" s="446"/>
      <c r="P1138" s="446"/>
      <c r="Q1138" s="446"/>
      <c r="R1138" s="446"/>
      <c r="S1138" s="446"/>
      <c r="T1138" s="446"/>
      <c r="U1138" s="446"/>
      <c r="V1138" s="446"/>
      <c r="W1138" s="446"/>
      <c r="X1138" s="446"/>
      <c r="Y1138" s="446"/>
      <c r="Z1138" s="446"/>
    </row>
    <row r="1139" spans="9:26" ht="14.25" customHeight="1">
      <c r="I1139" s="446"/>
      <c r="J1139" s="446"/>
      <c r="K1139" s="446"/>
      <c r="L1139" s="446"/>
      <c r="M1139" s="446"/>
      <c r="N1139" s="446"/>
      <c r="O1139" s="446"/>
      <c r="P1139" s="446"/>
      <c r="Q1139" s="446"/>
      <c r="R1139" s="446"/>
      <c r="S1139" s="446"/>
      <c r="T1139" s="446"/>
      <c r="U1139" s="446"/>
      <c r="V1139" s="446"/>
      <c r="W1139" s="446"/>
      <c r="X1139" s="446"/>
      <c r="Y1139" s="446"/>
      <c r="Z1139" s="446"/>
    </row>
    <row r="1140" spans="9:26" ht="14.25" customHeight="1">
      <c r="I1140" s="446"/>
      <c r="J1140" s="446"/>
      <c r="K1140" s="446"/>
      <c r="L1140" s="446"/>
      <c r="M1140" s="446"/>
      <c r="N1140" s="446"/>
      <c r="O1140" s="446"/>
      <c r="P1140" s="446"/>
      <c r="Q1140" s="446"/>
      <c r="R1140" s="446"/>
      <c r="S1140" s="446"/>
      <c r="T1140" s="446"/>
      <c r="U1140" s="446"/>
      <c r="V1140" s="446"/>
      <c r="W1140" s="446"/>
      <c r="X1140" s="446"/>
      <c r="Y1140" s="446"/>
      <c r="Z1140" s="446"/>
    </row>
    <row r="1141" spans="9:26" ht="14.25" customHeight="1">
      <c r="I1141" s="446"/>
      <c r="J1141" s="446"/>
      <c r="K1141" s="446"/>
      <c r="L1141" s="446"/>
      <c r="M1141" s="446"/>
      <c r="N1141" s="446"/>
      <c r="O1141" s="446"/>
      <c r="P1141" s="446"/>
      <c r="Q1141" s="446"/>
      <c r="R1141" s="446"/>
      <c r="S1141" s="446"/>
      <c r="T1141" s="446"/>
      <c r="U1141" s="446"/>
      <c r="V1141" s="446"/>
      <c r="W1141" s="446"/>
      <c r="X1141" s="446"/>
      <c r="Y1141" s="446"/>
      <c r="Z1141" s="446"/>
    </row>
    <row r="1142" spans="9:26" ht="14.25" customHeight="1">
      <c r="I1142" s="446"/>
      <c r="J1142" s="446"/>
      <c r="K1142" s="446"/>
      <c r="L1142" s="446"/>
      <c r="M1142" s="446"/>
      <c r="N1142" s="446"/>
      <c r="O1142" s="446"/>
      <c r="P1142" s="446"/>
      <c r="Q1142" s="446"/>
      <c r="R1142" s="446"/>
      <c r="S1142" s="446"/>
      <c r="T1142" s="446"/>
      <c r="U1142" s="446"/>
      <c r="V1142" s="446"/>
      <c r="W1142" s="446"/>
      <c r="X1142" s="446"/>
      <c r="Y1142" s="446"/>
      <c r="Z1142" s="446"/>
    </row>
    <row r="1143" spans="9:26" ht="14.25" customHeight="1">
      <c r="I1143" s="446"/>
      <c r="J1143" s="446"/>
      <c r="K1143" s="446"/>
      <c r="L1143" s="446"/>
      <c r="M1143" s="446"/>
      <c r="N1143" s="446"/>
      <c r="O1143" s="446"/>
      <c r="P1143" s="446"/>
      <c r="Q1143" s="446"/>
      <c r="R1143" s="446"/>
      <c r="S1143" s="446"/>
      <c r="T1143" s="446"/>
      <c r="U1143" s="446"/>
      <c r="V1143" s="446"/>
      <c r="W1143" s="446"/>
      <c r="X1143" s="446"/>
      <c r="Y1143" s="446"/>
      <c r="Z1143" s="446"/>
    </row>
    <row r="1144" spans="9:26" ht="14.25" customHeight="1">
      <c r="I1144" s="446"/>
      <c r="J1144" s="446"/>
      <c r="K1144" s="446"/>
      <c r="L1144" s="446"/>
      <c r="M1144" s="446"/>
      <c r="N1144" s="446"/>
      <c r="O1144" s="446"/>
      <c r="P1144" s="446"/>
      <c r="Q1144" s="446"/>
      <c r="R1144" s="446"/>
      <c r="S1144" s="446"/>
      <c r="T1144" s="446"/>
      <c r="U1144" s="446"/>
      <c r="V1144" s="446"/>
      <c r="W1144" s="446"/>
      <c r="X1144" s="446"/>
      <c r="Y1144" s="446"/>
      <c r="Z1144" s="446"/>
    </row>
    <row r="1145" spans="9:26" ht="14.25" customHeight="1">
      <c r="I1145" s="446"/>
      <c r="J1145" s="446"/>
      <c r="K1145" s="446"/>
      <c r="L1145" s="446"/>
      <c r="M1145" s="446"/>
      <c r="N1145" s="446"/>
      <c r="O1145" s="446"/>
      <c r="P1145" s="446"/>
      <c r="Q1145" s="446"/>
      <c r="R1145" s="446"/>
      <c r="S1145" s="446"/>
      <c r="T1145" s="446"/>
      <c r="U1145" s="446"/>
      <c r="V1145" s="446"/>
      <c r="W1145" s="446"/>
      <c r="X1145" s="446"/>
      <c r="Y1145" s="446"/>
      <c r="Z1145" s="446"/>
    </row>
    <row r="1146" spans="9:26" ht="14.25" customHeight="1">
      <c r="I1146" s="446"/>
      <c r="J1146" s="446"/>
      <c r="K1146" s="446"/>
      <c r="L1146" s="446"/>
      <c r="M1146" s="446"/>
      <c r="N1146" s="446"/>
      <c r="O1146" s="446"/>
      <c r="P1146" s="446"/>
      <c r="Q1146" s="446"/>
      <c r="R1146" s="446"/>
      <c r="S1146" s="446"/>
      <c r="T1146" s="446"/>
      <c r="U1146" s="446"/>
      <c r="V1146" s="446"/>
      <c r="W1146" s="446"/>
      <c r="X1146" s="446"/>
      <c r="Y1146" s="446"/>
      <c r="Z1146" s="446"/>
    </row>
    <row r="1147" spans="9:26" ht="14.25" customHeight="1">
      <c r="I1147" s="446"/>
      <c r="J1147" s="446"/>
      <c r="K1147" s="446"/>
      <c r="L1147" s="446"/>
      <c r="M1147" s="446"/>
      <c r="N1147" s="446"/>
      <c r="O1147" s="446"/>
      <c r="P1147" s="446"/>
      <c r="Q1147" s="446"/>
      <c r="R1147" s="446"/>
      <c r="S1147" s="446"/>
      <c r="T1147" s="446"/>
      <c r="U1147" s="446"/>
      <c r="V1147" s="446"/>
      <c r="W1147" s="446"/>
      <c r="X1147" s="446"/>
      <c r="Y1147" s="446"/>
      <c r="Z1147" s="446"/>
    </row>
    <row r="1148" spans="9:26" ht="14.25" customHeight="1">
      <c r="I1148" s="446"/>
      <c r="J1148" s="446"/>
      <c r="K1148" s="446"/>
      <c r="L1148" s="446"/>
      <c r="M1148" s="446"/>
      <c r="N1148" s="446"/>
      <c r="O1148" s="446"/>
      <c r="P1148" s="446"/>
      <c r="Q1148" s="446"/>
      <c r="R1148" s="446"/>
      <c r="S1148" s="446"/>
      <c r="T1148" s="446"/>
      <c r="U1148" s="446"/>
      <c r="V1148" s="446"/>
      <c r="W1148" s="446"/>
      <c r="X1148" s="446"/>
      <c r="Y1148" s="446"/>
      <c r="Z1148" s="446"/>
    </row>
    <row r="1149" spans="9:26" ht="14.25" customHeight="1">
      <c r="I1149" s="446"/>
      <c r="J1149" s="446"/>
      <c r="K1149" s="446"/>
      <c r="L1149" s="446"/>
      <c r="M1149" s="446"/>
      <c r="N1149" s="446"/>
      <c r="O1149" s="446"/>
      <c r="P1149" s="446"/>
      <c r="Q1149" s="446"/>
      <c r="R1149" s="446"/>
      <c r="S1149" s="446"/>
      <c r="T1149" s="446"/>
      <c r="U1149" s="446"/>
      <c r="V1149" s="446"/>
      <c r="W1149" s="446"/>
      <c r="X1149" s="446"/>
      <c r="Y1149" s="446"/>
      <c r="Z1149" s="446"/>
    </row>
    <row r="1150" spans="9:26" ht="14.25" customHeight="1">
      <c r="I1150" s="446"/>
      <c r="J1150" s="446"/>
      <c r="K1150" s="446"/>
      <c r="L1150" s="446"/>
      <c r="M1150" s="446"/>
      <c r="N1150" s="446"/>
      <c r="O1150" s="446"/>
      <c r="P1150" s="446"/>
      <c r="Q1150" s="446"/>
      <c r="R1150" s="446"/>
      <c r="S1150" s="446"/>
      <c r="T1150" s="446"/>
      <c r="U1150" s="446"/>
      <c r="V1150" s="446"/>
      <c r="W1150" s="446"/>
      <c r="X1150" s="446"/>
      <c r="Y1150" s="446"/>
      <c r="Z1150" s="446"/>
    </row>
    <row r="1151" spans="9:26" ht="14.25" customHeight="1">
      <c r="I1151" s="446"/>
      <c r="J1151" s="446"/>
      <c r="K1151" s="446"/>
      <c r="L1151" s="446"/>
      <c r="M1151" s="446"/>
      <c r="N1151" s="446"/>
      <c r="O1151" s="446"/>
      <c r="P1151" s="446"/>
      <c r="Q1151" s="446"/>
      <c r="R1151" s="446"/>
      <c r="S1151" s="446"/>
      <c r="T1151" s="446"/>
      <c r="U1151" s="446"/>
      <c r="V1151" s="446"/>
      <c r="W1151" s="446"/>
      <c r="X1151" s="446"/>
      <c r="Y1151" s="446"/>
      <c r="Z1151" s="446"/>
    </row>
    <row r="1152" spans="9:26" ht="14.25" customHeight="1">
      <c r="I1152" s="446"/>
      <c r="J1152" s="446"/>
      <c r="K1152" s="446"/>
      <c r="L1152" s="446"/>
      <c r="M1152" s="446"/>
      <c r="N1152" s="446"/>
      <c r="O1152" s="446"/>
      <c r="P1152" s="446"/>
      <c r="Q1152" s="446"/>
      <c r="R1152" s="446"/>
      <c r="S1152" s="446"/>
      <c r="T1152" s="446"/>
      <c r="U1152" s="446"/>
      <c r="V1152" s="446"/>
      <c r="W1152" s="446"/>
      <c r="X1152" s="446"/>
      <c r="Y1152" s="446"/>
      <c r="Z1152" s="446"/>
    </row>
    <row r="1153" spans="9:26" ht="14.25" customHeight="1">
      <c r="I1153" s="446"/>
      <c r="J1153" s="446"/>
      <c r="K1153" s="446"/>
      <c r="L1153" s="446"/>
      <c r="M1153" s="446"/>
      <c r="N1153" s="446"/>
      <c r="O1153" s="446"/>
      <c r="P1153" s="446"/>
      <c r="Q1153" s="446"/>
      <c r="R1153" s="446"/>
      <c r="S1153" s="446"/>
      <c r="T1153" s="446"/>
      <c r="U1153" s="446"/>
      <c r="V1153" s="446"/>
      <c r="W1153" s="446"/>
      <c r="X1153" s="446"/>
      <c r="Y1153" s="446"/>
      <c r="Z1153" s="446"/>
    </row>
    <row r="1154" spans="9:26" ht="14.25" customHeight="1">
      <c r="I1154" s="446"/>
      <c r="J1154" s="446"/>
      <c r="K1154" s="446"/>
      <c r="L1154" s="446"/>
      <c r="M1154" s="446"/>
      <c r="N1154" s="446"/>
      <c r="O1154" s="446"/>
      <c r="P1154" s="446"/>
      <c r="Q1154" s="446"/>
      <c r="R1154" s="446"/>
      <c r="S1154" s="446"/>
      <c r="T1154" s="446"/>
      <c r="U1154" s="446"/>
      <c r="V1154" s="446"/>
      <c r="W1154" s="446"/>
      <c r="X1154" s="446"/>
      <c r="Y1154" s="446"/>
      <c r="Z1154" s="446"/>
    </row>
    <row r="1155" spans="9:26" ht="14.25" customHeight="1">
      <c r="I1155" s="446"/>
      <c r="J1155" s="446"/>
      <c r="K1155" s="446"/>
      <c r="L1155" s="446"/>
      <c r="M1155" s="446"/>
      <c r="N1155" s="446"/>
      <c r="O1155" s="446"/>
      <c r="P1155" s="446"/>
      <c r="Q1155" s="446"/>
      <c r="R1155" s="446"/>
      <c r="S1155" s="446"/>
      <c r="T1155" s="446"/>
      <c r="U1155" s="446"/>
      <c r="V1155" s="446"/>
      <c r="W1155" s="446"/>
      <c r="X1155" s="446"/>
      <c r="Y1155" s="446"/>
      <c r="Z1155" s="446"/>
    </row>
    <row r="1156" spans="9:26" ht="14.25" customHeight="1">
      <c r="I1156" s="446"/>
      <c r="J1156" s="446"/>
      <c r="K1156" s="446"/>
      <c r="L1156" s="446"/>
      <c r="M1156" s="446"/>
      <c r="N1156" s="446"/>
      <c r="O1156" s="446"/>
      <c r="P1156" s="446"/>
      <c r="Q1156" s="446"/>
      <c r="R1156" s="446"/>
      <c r="S1156" s="446"/>
      <c r="T1156" s="446"/>
      <c r="U1156" s="446"/>
      <c r="V1156" s="446"/>
      <c r="W1156" s="446"/>
      <c r="X1156" s="446"/>
      <c r="Y1156" s="446"/>
      <c r="Z1156" s="446"/>
    </row>
    <row r="1157" spans="9:26" ht="14.25" customHeight="1">
      <c r="I1157" s="446"/>
      <c r="J1157" s="446"/>
      <c r="K1157" s="446"/>
      <c r="L1157" s="446"/>
      <c r="M1157" s="446"/>
      <c r="N1157" s="446"/>
      <c r="O1157" s="446"/>
      <c r="P1157" s="446"/>
      <c r="Q1157" s="446"/>
      <c r="R1157" s="446"/>
      <c r="S1157" s="446"/>
      <c r="T1157" s="446"/>
      <c r="U1157" s="446"/>
      <c r="V1157" s="446"/>
      <c r="W1157" s="446"/>
      <c r="X1157" s="446"/>
      <c r="Y1157" s="446"/>
      <c r="Z1157" s="446"/>
    </row>
    <row r="1158" spans="9:26" ht="14.25" customHeight="1">
      <c r="I1158" s="446"/>
      <c r="J1158" s="446"/>
      <c r="K1158" s="446"/>
      <c r="L1158" s="446"/>
      <c r="M1158" s="446"/>
      <c r="N1158" s="446"/>
      <c r="O1158" s="446"/>
      <c r="P1158" s="446"/>
      <c r="Q1158" s="446"/>
      <c r="R1158" s="446"/>
      <c r="S1158" s="446"/>
      <c r="T1158" s="446"/>
      <c r="U1158" s="446"/>
      <c r="V1158" s="446"/>
      <c r="W1158" s="446"/>
      <c r="X1158" s="446"/>
      <c r="Y1158" s="446"/>
      <c r="Z1158" s="446"/>
    </row>
    <row r="1159" spans="9:26" ht="14.25" customHeight="1">
      <c r="I1159" s="446"/>
      <c r="J1159" s="446"/>
      <c r="K1159" s="446"/>
      <c r="L1159" s="446"/>
      <c r="M1159" s="446"/>
      <c r="N1159" s="446"/>
      <c r="O1159" s="446"/>
      <c r="P1159" s="446"/>
      <c r="Q1159" s="446"/>
      <c r="R1159" s="446"/>
      <c r="S1159" s="446"/>
      <c r="T1159" s="446"/>
      <c r="U1159" s="446"/>
      <c r="V1159" s="446"/>
      <c r="W1159" s="446"/>
      <c r="X1159" s="446"/>
      <c r="Y1159" s="446"/>
      <c r="Z1159" s="446"/>
    </row>
    <row r="1160" spans="9:26" ht="14.25" customHeight="1">
      <c r="I1160" s="446"/>
      <c r="J1160" s="446"/>
      <c r="K1160" s="446"/>
      <c r="L1160" s="446"/>
      <c r="M1160" s="446"/>
      <c r="N1160" s="446"/>
      <c r="O1160" s="446"/>
      <c r="P1160" s="446"/>
      <c r="Q1160" s="446"/>
      <c r="R1160" s="446"/>
      <c r="S1160" s="446"/>
      <c r="T1160" s="446"/>
      <c r="U1160" s="446"/>
      <c r="V1160" s="446"/>
      <c r="W1160" s="446"/>
      <c r="X1160" s="446"/>
      <c r="Y1160" s="446"/>
      <c r="Z1160" s="446"/>
    </row>
    <row r="1161" spans="9:26" ht="14.25" customHeight="1">
      <c r="I1161" s="446"/>
      <c r="J1161" s="446"/>
      <c r="K1161" s="446"/>
      <c r="L1161" s="446"/>
      <c r="M1161" s="446"/>
      <c r="N1161" s="446"/>
      <c r="O1161" s="446"/>
      <c r="P1161" s="446"/>
      <c r="Q1161" s="446"/>
      <c r="R1161" s="446"/>
      <c r="S1161" s="446"/>
      <c r="T1161" s="446"/>
      <c r="U1161" s="446"/>
      <c r="V1161" s="446"/>
      <c r="W1161" s="446"/>
      <c r="X1161" s="446"/>
      <c r="Y1161" s="446"/>
      <c r="Z1161" s="446"/>
    </row>
    <row r="1162" spans="9:26" ht="14.25" customHeight="1">
      <c r="I1162" s="446"/>
      <c r="J1162" s="446"/>
      <c r="K1162" s="446"/>
      <c r="L1162" s="446"/>
      <c r="M1162" s="446"/>
      <c r="N1162" s="446"/>
      <c r="O1162" s="446"/>
      <c r="P1162" s="446"/>
      <c r="Q1162" s="446"/>
      <c r="R1162" s="446"/>
      <c r="S1162" s="446"/>
      <c r="T1162" s="446"/>
      <c r="U1162" s="446"/>
      <c r="V1162" s="446"/>
      <c r="W1162" s="446"/>
      <c r="X1162" s="446"/>
      <c r="Y1162" s="446"/>
      <c r="Z1162" s="446"/>
    </row>
    <row r="1163" spans="9:26" ht="14.25" customHeight="1">
      <c r="I1163" s="446"/>
      <c r="J1163" s="446"/>
      <c r="K1163" s="446"/>
      <c r="L1163" s="446"/>
      <c r="M1163" s="446"/>
      <c r="N1163" s="446"/>
      <c r="O1163" s="446"/>
      <c r="P1163" s="446"/>
      <c r="Q1163" s="446"/>
      <c r="R1163" s="446"/>
      <c r="S1163" s="446"/>
      <c r="T1163" s="446"/>
      <c r="U1163" s="446"/>
      <c r="V1163" s="446"/>
      <c r="W1163" s="446"/>
      <c r="X1163" s="446"/>
      <c r="Y1163" s="446"/>
      <c r="Z1163" s="446"/>
    </row>
    <row r="1164" spans="9:26" ht="14.25" customHeight="1">
      <c r="I1164" s="446"/>
      <c r="J1164" s="446"/>
      <c r="K1164" s="446"/>
      <c r="L1164" s="446"/>
      <c r="M1164" s="446"/>
      <c r="N1164" s="446"/>
      <c r="O1164" s="446"/>
      <c r="P1164" s="446"/>
      <c r="Q1164" s="446"/>
      <c r="R1164" s="446"/>
      <c r="S1164" s="446"/>
      <c r="T1164" s="446"/>
      <c r="U1164" s="446"/>
      <c r="V1164" s="446"/>
      <c r="W1164" s="446"/>
      <c r="X1164" s="446"/>
      <c r="Y1164" s="446"/>
      <c r="Z1164" s="446"/>
    </row>
    <row r="1165" spans="9:26" ht="14.25" customHeight="1">
      <c r="I1165" s="446"/>
      <c r="J1165" s="446"/>
      <c r="K1165" s="446"/>
      <c r="L1165" s="446"/>
      <c r="M1165" s="446"/>
      <c r="N1165" s="446"/>
      <c r="O1165" s="446"/>
      <c r="P1165" s="446"/>
      <c r="Q1165" s="446"/>
      <c r="R1165" s="446"/>
      <c r="S1165" s="446"/>
      <c r="T1165" s="446"/>
      <c r="U1165" s="446"/>
      <c r="V1165" s="446"/>
      <c r="W1165" s="446"/>
      <c r="X1165" s="446"/>
      <c r="Y1165" s="446"/>
      <c r="Z1165" s="446"/>
    </row>
    <row r="1166" spans="9:26" ht="14.25" customHeight="1">
      <c r="I1166" s="446"/>
      <c r="J1166" s="446"/>
      <c r="K1166" s="446"/>
      <c r="L1166" s="446"/>
      <c r="M1166" s="446"/>
      <c r="N1166" s="446"/>
      <c r="O1166" s="446"/>
      <c r="P1166" s="446"/>
      <c r="Q1166" s="446"/>
      <c r="R1166" s="446"/>
      <c r="S1166" s="446"/>
      <c r="T1166" s="446"/>
      <c r="U1166" s="446"/>
      <c r="V1166" s="446"/>
      <c r="W1166" s="446"/>
      <c r="X1166" s="446"/>
      <c r="Y1166" s="446"/>
      <c r="Z1166" s="446"/>
    </row>
    <row r="1167" spans="9:26" ht="14.25" customHeight="1">
      <c r="I1167" s="446"/>
      <c r="J1167" s="446"/>
      <c r="K1167" s="446"/>
      <c r="L1167" s="446"/>
      <c r="M1167" s="446"/>
      <c r="N1167" s="446"/>
      <c r="O1167" s="446"/>
      <c r="P1167" s="446"/>
      <c r="Q1167" s="446"/>
      <c r="R1167" s="446"/>
      <c r="S1167" s="446"/>
      <c r="T1167" s="446"/>
      <c r="U1167" s="446"/>
      <c r="V1167" s="446"/>
      <c r="W1167" s="446"/>
      <c r="X1167" s="446"/>
      <c r="Y1167" s="446"/>
      <c r="Z1167" s="446"/>
    </row>
    <row r="1168" spans="9:26" ht="14.25" customHeight="1">
      <c r="I1168" s="446"/>
      <c r="J1168" s="446"/>
      <c r="K1168" s="446"/>
      <c r="L1168" s="446"/>
      <c r="M1168" s="446"/>
      <c r="N1168" s="446"/>
      <c r="O1168" s="446"/>
      <c r="P1168" s="446"/>
      <c r="Q1168" s="446"/>
      <c r="R1168" s="446"/>
      <c r="S1168" s="446"/>
      <c r="T1168" s="446"/>
      <c r="U1168" s="446"/>
      <c r="V1168" s="446"/>
      <c r="W1168" s="446"/>
      <c r="X1168" s="446"/>
      <c r="Y1168" s="446"/>
      <c r="Z1168" s="446"/>
    </row>
    <row r="1169" spans="9:26" ht="14.25" customHeight="1">
      <c r="I1169" s="446"/>
      <c r="J1169" s="446"/>
      <c r="K1169" s="446"/>
      <c r="L1169" s="446"/>
      <c r="M1169" s="446"/>
      <c r="N1169" s="446"/>
      <c r="O1169" s="446"/>
      <c r="P1169" s="446"/>
      <c r="Q1169" s="446"/>
      <c r="R1169" s="446"/>
      <c r="S1169" s="446"/>
      <c r="T1169" s="446"/>
      <c r="U1169" s="446"/>
      <c r="V1169" s="446"/>
      <c r="W1169" s="446"/>
      <c r="X1169" s="446"/>
      <c r="Y1169" s="446"/>
      <c r="Z1169" s="446"/>
    </row>
    <row r="1170" spans="9:26" ht="14.25" customHeight="1">
      <c r="I1170" s="446"/>
      <c r="J1170" s="446"/>
      <c r="K1170" s="446"/>
      <c r="L1170" s="446"/>
      <c r="M1170" s="446"/>
      <c r="N1170" s="446"/>
      <c r="O1170" s="446"/>
      <c r="P1170" s="446"/>
      <c r="Q1170" s="446"/>
      <c r="R1170" s="446"/>
      <c r="S1170" s="446"/>
      <c r="T1170" s="446"/>
      <c r="U1170" s="446"/>
      <c r="V1170" s="446"/>
      <c r="W1170" s="446"/>
      <c r="X1170" s="446"/>
      <c r="Y1170" s="446"/>
      <c r="Z1170" s="446"/>
    </row>
    <row r="1171" spans="9:26" ht="14.25" customHeight="1">
      <c r="I1171" s="446"/>
      <c r="J1171" s="446"/>
      <c r="K1171" s="446"/>
      <c r="L1171" s="446"/>
      <c r="M1171" s="446"/>
      <c r="N1171" s="446"/>
      <c r="O1171" s="446"/>
      <c r="P1171" s="446"/>
      <c r="Q1171" s="446"/>
      <c r="R1171" s="446"/>
      <c r="S1171" s="446"/>
      <c r="T1171" s="446"/>
      <c r="U1171" s="446"/>
      <c r="V1171" s="446"/>
      <c r="W1171" s="446"/>
      <c r="X1171" s="446"/>
      <c r="Y1171" s="446"/>
      <c r="Z1171" s="446"/>
    </row>
    <row r="1172" spans="9:26" ht="14.25" customHeight="1">
      <c r="I1172" s="446"/>
      <c r="J1172" s="446"/>
      <c r="K1172" s="446"/>
      <c r="L1172" s="446"/>
      <c r="M1172" s="446"/>
      <c r="N1172" s="446"/>
      <c r="O1172" s="446"/>
      <c r="P1172" s="446"/>
      <c r="Q1172" s="446"/>
      <c r="R1172" s="446"/>
      <c r="S1172" s="446"/>
      <c r="T1172" s="446"/>
      <c r="U1172" s="446"/>
      <c r="V1172" s="446"/>
      <c r="W1172" s="446"/>
      <c r="X1172" s="446"/>
      <c r="Y1172" s="446"/>
      <c r="Z1172" s="446"/>
    </row>
    <row r="1173" spans="9:26" ht="14.25" customHeight="1">
      <c r="I1173" s="446"/>
      <c r="J1173" s="446"/>
      <c r="K1173" s="446"/>
      <c r="L1173" s="446"/>
      <c r="M1173" s="446"/>
      <c r="N1173" s="446"/>
      <c r="O1173" s="446"/>
      <c r="P1173" s="446"/>
      <c r="Q1173" s="446"/>
      <c r="R1173" s="446"/>
      <c r="S1173" s="446"/>
      <c r="T1173" s="446"/>
      <c r="U1173" s="446"/>
      <c r="V1173" s="446"/>
      <c r="W1173" s="446"/>
      <c r="X1173" s="446"/>
      <c r="Y1173" s="446"/>
      <c r="Z1173" s="446"/>
    </row>
    <row r="1174" spans="9:26" ht="14.25" customHeight="1">
      <c r="I1174" s="446"/>
      <c r="J1174" s="446"/>
      <c r="K1174" s="446"/>
      <c r="L1174" s="446"/>
      <c r="M1174" s="446"/>
      <c r="N1174" s="446"/>
      <c r="O1174" s="446"/>
      <c r="P1174" s="446"/>
      <c r="Q1174" s="446"/>
      <c r="R1174" s="446"/>
      <c r="S1174" s="446"/>
      <c r="T1174" s="446"/>
      <c r="U1174" s="446"/>
      <c r="V1174" s="446"/>
      <c r="W1174" s="446"/>
      <c r="X1174" s="446"/>
      <c r="Y1174" s="446"/>
      <c r="Z1174" s="446"/>
    </row>
    <row r="1175" spans="9:26" ht="14.25" customHeight="1">
      <c r="I1175" s="446"/>
      <c r="J1175" s="446"/>
      <c r="K1175" s="446"/>
      <c r="L1175" s="446"/>
      <c r="M1175" s="446"/>
      <c r="N1175" s="446"/>
      <c r="O1175" s="446"/>
      <c r="P1175" s="446"/>
      <c r="Q1175" s="446"/>
      <c r="R1175" s="446"/>
      <c r="S1175" s="446"/>
      <c r="T1175" s="446"/>
      <c r="U1175" s="446"/>
      <c r="V1175" s="446"/>
      <c r="W1175" s="446"/>
      <c r="X1175" s="446"/>
      <c r="Y1175" s="446"/>
      <c r="Z1175" s="446"/>
    </row>
    <row r="1176" spans="9:26" ht="14.25" customHeight="1">
      <c r="I1176" s="446"/>
      <c r="J1176" s="446"/>
      <c r="K1176" s="446"/>
      <c r="L1176" s="446"/>
      <c r="M1176" s="446"/>
      <c r="N1176" s="446"/>
      <c r="O1176" s="446"/>
      <c r="P1176" s="446"/>
      <c r="Q1176" s="446"/>
      <c r="R1176" s="446"/>
      <c r="S1176" s="446"/>
      <c r="T1176" s="446"/>
      <c r="U1176" s="446"/>
      <c r="V1176" s="446"/>
      <c r="W1176" s="446"/>
      <c r="X1176" s="446"/>
      <c r="Y1176" s="446"/>
      <c r="Z1176" s="446"/>
    </row>
    <row r="1177" spans="9:26" ht="14.25" customHeight="1">
      <c r="I1177" s="446"/>
      <c r="J1177" s="446"/>
      <c r="K1177" s="446"/>
      <c r="L1177" s="446"/>
      <c r="M1177" s="446"/>
      <c r="N1177" s="446"/>
      <c r="O1177" s="446"/>
      <c r="P1177" s="446"/>
      <c r="Q1177" s="446"/>
      <c r="R1177" s="446"/>
      <c r="S1177" s="446"/>
      <c r="T1177" s="446"/>
      <c r="U1177" s="446"/>
      <c r="V1177" s="446"/>
      <c r="W1177" s="446"/>
      <c r="X1177" s="446"/>
      <c r="Y1177" s="446"/>
      <c r="Z1177" s="446"/>
    </row>
    <row r="1178" spans="9:26" ht="14.25" customHeight="1">
      <c r="I1178" s="446"/>
      <c r="J1178" s="446"/>
      <c r="K1178" s="446"/>
      <c r="L1178" s="446"/>
      <c r="M1178" s="446"/>
      <c r="N1178" s="446"/>
      <c r="O1178" s="446"/>
      <c r="P1178" s="446"/>
      <c r="Q1178" s="446"/>
      <c r="R1178" s="446"/>
      <c r="S1178" s="446"/>
      <c r="T1178" s="446"/>
      <c r="U1178" s="446"/>
      <c r="V1178" s="446"/>
      <c r="W1178" s="446"/>
      <c r="X1178" s="446"/>
      <c r="Y1178" s="446"/>
      <c r="Z1178" s="446"/>
    </row>
    <row r="1179" spans="9:26" ht="14.25" customHeight="1">
      <c r="I1179" s="446"/>
      <c r="J1179" s="446"/>
      <c r="K1179" s="446"/>
      <c r="L1179" s="446"/>
      <c r="M1179" s="446"/>
      <c r="N1179" s="446"/>
      <c r="O1179" s="446"/>
      <c r="P1179" s="446"/>
      <c r="Q1179" s="446"/>
      <c r="R1179" s="446"/>
      <c r="S1179" s="446"/>
      <c r="T1179" s="446"/>
      <c r="U1179" s="446"/>
      <c r="V1179" s="446"/>
      <c r="W1179" s="446"/>
      <c r="X1179" s="446"/>
      <c r="Y1179" s="446"/>
      <c r="Z1179" s="446"/>
    </row>
    <row r="1180" spans="9:26" ht="14.25" customHeight="1">
      <c r="I1180" s="446"/>
      <c r="J1180" s="446"/>
      <c r="K1180" s="446"/>
      <c r="L1180" s="446"/>
      <c r="M1180" s="446"/>
      <c r="N1180" s="446"/>
      <c r="O1180" s="446"/>
      <c r="P1180" s="446"/>
      <c r="Q1180" s="446"/>
      <c r="R1180" s="446"/>
      <c r="S1180" s="446"/>
      <c r="T1180" s="446"/>
      <c r="U1180" s="446"/>
      <c r="V1180" s="446"/>
      <c r="W1180" s="446"/>
      <c r="X1180" s="446"/>
      <c r="Y1180" s="446"/>
      <c r="Z1180" s="446"/>
    </row>
    <row r="1181" spans="9:26" ht="14.25" customHeight="1">
      <c r="I1181" s="446"/>
      <c r="J1181" s="446"/>
      <c r="K1181" s="446"/>
      <c r="L1181" s="446"/>
      <c r="M1181" s="446"/>
      <c r="N1181" s="446"/>
      <c r="O1181" s="446"/>
      <c r="P1181" s="446"/>
      <c r="Q1181" s="446"/>
      <c r="R1181" s="446"/>
      <c r="S1181" s="446"/>
      <c r="T1181" s="446"/>
      <c r="U1181" s="446"/>
      <c r="V1181" s="446"/>
      <c r="W1181" s="446"/>
      <c r="X1181" s="446"/>
      <c r="Y1181" s="446"/>
      <c r="Z1181" s="446"/>
    </row>
    <row r="1182" spans="9:26" ht="14.25" customHeight="1">
      <c r="I1182" s="446"/>
      <c r="J1182" s="446"/>
      <c r="K1182" s="446"/>
      <c r="L1182" s="446"/>
      <c r="M1182" s="446"/>
      <c r="N1182" s="446"/>
      <c r="O1182" s="446"/>
      <c r="P1182" s="446"/>
      <c r="Q1182" s="446"/>
      <c r="R1182" s="446"/>
      <c r="S1182" s="446"/>
      <c r="T1182" s="446"/>
      <c r="U1182" s="446"/>
      <c r="V1182" s="446"/>
      <c r="W1182" s="446"/>
      <c r="X1182" s="446"/>
      <c r="Y1182" s="446"/>
      <c r="Z1182" s="446"/>
    </row>
    <row r="1183" spans="9:26" ht="14.25" customHeight="1">
      <c r="I1183" s="446"/>
      <c r="J1183" s="446"/>
      <c r="K1183" s="446"/>
      <c r="L1183" s="446"/>
      <c r="M1183" s="446"/>
      <c r="N1183" s="446"/>
      <c r="O1183" s="446"/>
      <c r="P1183" s="446"/>
      <c r="Q1183" s="446"/>
      <c r="R1183" s="446"/>
      <c r="S1183" s="446"/>
      <c r="T1183" s="446"/>
      <c r="U1183" s="446"/>
      <c r="V1183" s="446"/>
      <c r="W1183" s="446"/>
      <c r="X1183" s="446"/>
      <c r="Y1183" s="446"/>
      <c r="Z1183" s="446"/>
    </row>
    <row r="1184" spans="9:26" ht="14.25" customHeight="1">
      <c r="I1184" s="446"/>
      <c r="J1184" s="446"/>
      <c r="K1184" s="446"/>
      <c r="L1184" s="446"/>
      <c r="M1184" s="446"/>
      <c r="N1184" s="446"/>
      <c r="O1184" s="446"/>
      <c r="P1184" s="446"/>
      <c r="Q1184" s="446"/>
      <c r="R1184" s="446"/>
      <c r="S1184" s="446"/>
      <c r="T1184" s="446"/>
      <c r="U1184" s="446"/>
      <c r="V1184" s="446"/>
      <c r="W1184" s="446"/>
      <c r="X1184" s="446"/>
      <c r="Y1184" s="446"/>
      <c r="Z1184" s="446"/>
    </row>
    <row r="1185" spans="9:26" ht="14.25" customHeight="1">
      <c r="I1185" s="446"/>
      <c r="J1185" s="446"/>
      <c r="K1185" s="446"/>
      <c r="L1185" s="446"/>
      <c r="M1185" s="446"/>
      <c r="N1185" s="446"/>
      <c r="O1185" s="446"/>
      <c r="P1185" s="446"/>
      <c r="Q1185" s="446"/>
      <c r="R1185" s="446"/>
      <c r="S1185" s="446"/>
      <c r="T1185" s="446"/>
      <c r="U1185" s="446"/>
      <c r="V1185" s="446"/>
      <c r="W1185" s="446"/>
      <c r="X1185" s="446"/>
      <c r="Y1185" s="446"/>
      <c r="Z1185" s="446"/>
    </row>
    <row r="1186" spans="9:26" ht="14.25" customHeight="1">
      <c r="I1186" s="446"/>
      <c r="J1186" s="446"/>
      <c r="K1186" s="446"/>
      <c r="L1186" s="446"/>
      <c r="M1186" s="446"/>
      <c r="N1186" s="446"/>
      <c r="O1186" s="446"/>
      <c r="P1186" s="446"/>
      <c r="Q1186" s="446"/>
      <c r="R1186" s="446"/>
      <c r="S1186" s="446"/>
      <c r="T1186" s="446"/>
      <c r="U1186" s="446"/>
      <c r="V1186" s="446"/>
      <c r="W1186" s="446"/>
      <c r="X1186" s="446"/>
      <c r="Y1186" s="446"/>
      <c r="Z1186" s="446"/>
    </row>
    <row r="1187" spans="9:26" ht="14.25" customHeight="1">
      <c r="I1187" s="446"/>
      <c r="J1187" s="446"/>
      <c r="K1187" s="446"/>
      <c r="L1187" s="446"/>
      <c r="M1187" s="446"/>
      <c r="N1187" s="446"/>
      <c r="O1187" s="446"/>
      <c r="P1187" s="446"/>
      <c r="Q1187" s="446"/>
      <c r="R1187" s="446"/>
      <c r="S1187" s="446"/>
      <c r="T1187" s="446"/>
      <c r="U1187" s="446"/>
      <c r="V1187" s="446"/>
      <c r="W1187" s="446"/>
      <c r="X1187" s="446"/>
      <c r="Y1187" s="446"/>
      <c r="Z1187" s="446"/>
    </row>
    <row r="1188" spans="9:26" ht="14.25" customHeight="1">
      <c r="I1188" s="446"/>
      <c r="J1188" s="446"/>
      <c r="K1188" s="446"/>
      <c r="L1188" s="446"/>
      <c r="M1188" s="446"/>
      <c r="N1188" s="446"/>
      <c r="O1188" s="446"/>
      <c r="P1188" s="446"/>
      <c r="Q1188" s="446"/>
      <c r="R1188" s="446"/>
      <c r="S1188" s="446"/>
      <c r="T1188" s="446"/>
      <c r="U1188" s="446"/>
      <c r="V1188" s="446"/>
      <c r="W1188" s="446"/>
      <c r="X1188" s="446"/>
      <c r="Y1188" s="446"/>
      <c r="Z1188" s="446"/>
    </row>
    <row r="1189" spans="9:26" ht="14.25" customHeight="1">
      <c r="I1189" s="446"/>
      <c r="J1189" s="446"/>
      <c r="K1189" s="446"/>
      <c r="L1189" s="446"/>
      <c r="M1189" s="446"/>
      <c r="N1189" s="446"/>
      <c r="O1189" s="446"/>
      <c r="P1189" s="446"/>
      <c r="Q1189" s="446"/>
      <c r="R1189" s="446"/>
      <c r="S1189" s="446"/>
      <c r="T1189" s="446"/>
      <c r="U1189" s="446"/>
      <c r="V1189" s="446"/>
      <c r="W1189" s="446"/>
      <c r="X1189" s="446"/>
      <c r="Y1189" s="446"/>
      <c r="Z1189" s="446"/>
    </row>
    <row r="1190" spans="9:26" ht="14.25" customHeight="1">
      <c r="I1190" s="446"/>
      <c r="J1190" s="446"/>
      <c r="K1190" s="446"/>
      <c r="L1190" s="446"/>
      <c r="M1190" s="446"/>
      <c r="N1190" s="446"/>
      <c r="O1190" s="446"/>
      <c r="P1190" s="446"/>
      <c r="Q1190" s="446"/>
      <c r="R1190" s="446"/>
      <c r="S1190" s="446"/>
      <c r="T1190" s="446"/>
      <c r="U1190" s="446"/>
      <c r="V1190" s="446"/>
      <c r="W1190" s="446"/>
      <c r="X1190" s="446"/>
      <c r="Y1190" s="446"/>
      <c r="Z1190" s="446"/>
    </row>
    <row r="1191" spans="9:26" ht="14.25" customHeight="1">
      <c r="I1191" s="446"/>
      <c r="J1191" s="446"/>
      <c r="K1191" s="446"/>
      <c r="L1191" s="446"/>
      <c r="M1191" s="446"/>
      <c r="N1191" s="446"/>
      <c r="O1191" s="446"/>
      <c r="P1191" s="446"/>
      <c r="Q1191" s="446"/>
      <c r="R1191" s="446"/>
      <c r="S1191" s="446"/>
      <c r="T1191" s="446"/>
      <c r="U1191" s="446"/>
      <c r="V1191" s="446"/>
      <c r="W1191" s="446"/>
      <c r="X1191" s="446"/>
      <c r="Y1191" s="446"/>
      <c r="Z1191" s="446"/>
    </row>
    <row r="1192" spans="9:26" ht="14.25" customHeight="1">
      <c r="I1192" s="446"/>
      <c r="J1192" s="446"/>
      <c r="K1192" s="446"/>
      <c r="L1192" s="446"/>
      <c r="M1192" s="446"/>
      <c r="N1192" s="446"/>
      <c r="O1192" s="446"/>
      <c r="P1192" s="446"/>
      <c r="Q1192" s="446"/>
      <c r="R1192" s="446"/>
      <c r="S1192" s="446"/>
      <c r="T1192" s="446"/>
      <c r="U1192" s="446"/>
      <c r="V1192" s="446"/>
      <c r="W1192" s="446"/>
      <c r="X1192" s="446"/>
      <c r="Y1192" s="446"/>
      <c r="Z1192" s="446"/>
    </row>
    <row r="1193" spans="9:26" ht="14.25" customHeight="1">
      <c r="I1193" s="446"/>
      <c r="J1193" s="446"/>
      <c r="K1193" s="446"/>
      <c r="L1193" s="446"/>
      <c r="M1193" s="446"/>
      <c r="N1193" s="446"/>
      <c r="O1193" s="446"/>
      <c r="P1193" s="446"/>
      <c r="Q1193" s="446"/>
      <c r="R1193" s="446"/>
      <c r="S1193" s="446"/>
      <c r="T1193" s="446"/>
      <c r="U1193" s="446"/>
      <c r="V1193" s="446"/>
      <c r="W1193" s="446"/>
      <c r="X1193" s="446"/>
      <c r="Y1193" s="446"/>
      <c r="Z1193" s="446"/>
    </row>
    <row r="1194" spans="9:26" ht="14.25" customHeight="1">
      <c r="I1194" s="446"/>
      <c r="J1194" s="446"/>
      <c r="K1194" s="446"/>
      <c r="L1194" s="446"/>
      <c r="M1194" s="446"/>
      <c r="N1194" s="446"/>
      <c r="O1194" s="446"/>
      <c r="P1194" s="446"/>
      <c r="Q1194" s="446"/>
      <c r="R1194" s="446"/>
      <c r="S1194" s="446"/>
      <c r="T1194" s="446"/>
      <c r="U1194" s="446"/>
      <c r="V1194" s="446"/>
      <c r="W1194" s="446"/>
      <c r="X1194" s="446"/>
      <c r="Y1194" s="446"/>
      <c r="Z1194" s="446"/>
    </row>
    <row r="1195" spans="9:26" ht="14.25" customHeight="1">
      <c r="I1195" s="446"/>
      <c r="J1195" s="446"/>
      <c r="K1195" s="446"/>
      <c r="L1195" s="446"/>
      <c r="M1195" s="446"/>
      <c r="N1195" s="446"/>
      <c r="O1195" s="446"/>
      <c r="P1195" s="446"/>
      <c r="Q1195" s="446"/>
      <c r="R1195" s="446"/>
      <c r="S1195" s="446"/>
      <c r="T1195" s="446"/>
      <c r="U1195" s="446"/>
      <c r="V1195" s="446"/>
      <c r="W1195" s="446"/>
      <c r="X1195" s="446"/>
      <c r="Y1195" s="446"/>
      <c r="Z1195" s="446"/>
    </row>
    <row r="1196" spans="9:26" ht="14.25" customHeight="1">
      <c r="I1196" s="446"/>
      <c r="J1196" s="446"/>
      <c r="K1196" s="446"/>
      <c r="L1196" s="446"/>
      <c r="M1196" s="446"/>
      <c r="N1196" s="446"/>
      <c r="O1196" s="446"/>
      <c r="P1196" s="446"/>
      <c r="Q1196" s="446"/>
      <c r="R1196" s="446"/>
      <c r="S1196" s="446"/>
      <c r="T1196" s="446"/>
      <c r="U1196" s="446"/>
      <c r="V1196" s="446"/>
      <c r="W1196" s="446"/>
      <c r="X1196" s="446"/>
      <c r="Y1196" s="446"/>
      <c r="Z1196" s="446"/>
    </row>
    <row r="1197" spans="9:26" ht="14.25" customHeight="1">
      <c r="I1197" s="446"/>
      <c r="J1197" s="446"/>
      <c r="K1197" s="446"/>
      <c r="L1197" s="446"/>
      <c r="M1197" s="446"/>
      <c r="N1197" s="446"/>
      <c r="O1197" s="446"/>
      <c r="P1197" s="446"/>
      <c r="Q1197" s="446"/>
      <c r="R1197" s="446"/>
      <c r="S1197" s="446"/>
      <c r="T1197" s="446"/>
      <c r="U1197" s="446"/>
      <c r="V1197" s="446"/>
      <c r="W1197" s="446"/>
      <c r="X1197" s="446"/>
      <c r="Y1197" s="446"/>
      <c r="Z1197" s="446"/>
    </row>
    <row r="1198" spans="9:26" ht="14.25" customHeight="1">
      <c r="I1198" s="446"/>
      <c r="J1198" s="446"/>
      <c r="K1198" s="446"/>
      <c r="L1198" s="446"/>
      <c r="M1198" s="446"/>
      <c r="N1198" s="446"/>
      <c r="O1198" s="446"/>
      <c r="P1198" s="446"/>
      <c r="Q1198" s="446"/>
      <c r="R1198" s="446"/>
      <c r="S1198" s="446"/>
      <c r="T1198" s="446"/>
      <c r="U1198" s="446"/>
      <c r="V1198" s="446"/>
      <c r="W1198" s="446"/>
      <c r="X1198" s="446"/>
      <c r="Y1198" s="446"/>
      <c r="Z1198" s="446"/>
    </row>
    <row r="1199" spans="9:26" ht="14.25" customHeight="1">
      <c r="I1199" s="446"/>
      <c r="J1199" s="446"/>
      <c r="K1199" s="446"/>
      <c r="L1199" s="446"/>
      <c r="M1199" s="446"/>
      <c r="N1199" s="446"/>
      <c r="O1199" s="446"/>
      <c r="P1199" s="446"/>
      <c r="Q1199" s="446"/>
      <c r="R1199" s="446"/>
      <c r="S1199" s="446"/>
      <c r="T1199" s="446"/>
      <c r="U1199" s="446"/>
      <c r="V1199" s="446"/>
      <c r="W1199" s="446"/>
      <c r="X1199" s="446"/>
      <c r="Y1199" s="446"/>
      <c r="Z1199" s="446"/>
    </row>
    <row r="1200" spans="9:26" ht="14.25" customHeight="1">
      <c r="I1200" s="446"/>
      <c r="J1200" s="446"/>
      <c r="K1200" s="446"/>
      <c r="L1200" s="446"/>
      <c r="M1200" s="446"/>
      <c r="N1200" s="446"/>
      <c r="O1200" s="446"/>
      <c r="P1200" s="446"/>
      <c r="Q1200" s="446"/>
      <c r="R1200" s="446"/>
      <c r="S1200" s="446"/>
      <c r="T1200" s="446"/>
      <c r="U1200" s="446"/>
      <c r="V1200" s="446"/>
      <c r="W1200" s="446"/>
      <c r="X1200" s="446"/>
      <c r="Y1200" s="446"/>
      <c r="Z1200" s="446"/>
    </row>
    <row r="1201" spans="9:26" ht="14.25" customHeight="1">
      <c r="I1201" s="446"/>
      <c r="J1201" s="446"/>
      <c r="K1201" s="446"/>
      <c r="L1201" s="446"/>
      <c r="M1201" s="446"/>
      <c r="N1201" s="446"/>
      <c r="O1201" s="446"/>
      <c r="P1201" s="446"/>
      <c r="Q1201" s="446"/>
      <c r="R1201" s="446"/>
      <c r="S1201" s="446"/>
      <c r="T1201" s="446"/>
      <c r="U1201" s="446"/>
      <c r="V1201" s="446"/>
      <c r="W1201" s="446"/>
      <c r="X1201" s="446"/>
      <c r="Y1201" s="446"/>
      <c r="Z1201" s="446"/>
    </row>
    <row r="1202" spans="9:26" ht="14.25" customHeight="1">
      <c r="I1202" s="446"/>
      <c r="J1202" s="446"/>
      <c r="K1202" s="446"/>
      <c r="L1202" s="446"/>
      <c r="M1202" s="446"/>
      <c r="N1202" s="446"/>
      <c r="O1202" s="446"/>
      <c r="P1202" s="446"/>
      <c r="Q1202" s="446"/>
      <c r="R1202" s="446"/>
      <c r="S1202" s="446"/>
      <c r="T1202" s="446"/>
      <c r="U1202" s="446"/>
      <c r="V1202" s="446"/>
      <c r="W1202" s="446"/>
      <c r="X1202" s="446"/>
      <c r="Y1202" s="446"/>
      <c r="Z1202" s="446"/>
    </row>
    <row r="1203" spans="9:26" ht="14.25" customHeight="1">
      <c r="I1203" s="446"/>
      <c r="J1203" s="446"/>
      <c r="K1203" s="446"/>
      <c r="L1203" s="446"/>
      <c r="M1203" s="446"/>
      <c r="N1203" s="446"/>
      <c r="O1203" s="446"/>
      <c r="P1203" s="446"/>
      <c r="Q1203" s="446"/>
      <c r="R1203" s="446"/>
      <c r="S1203" s="446"/>
      <c r="T1203" s="446"/>
      <c r="U1203" s="446"/>
      <c r="V1203" s="446"/>
      <c r="W1203" s="446"/>
      <c r="X1203" s="446"/>
      <c r="Y1203" s="446"/>
      <c r="Z1203" s="446"/>
    </row>
    <row r="1204" spans="9:26" ht="14.25" customHeight="1">
      <c r="I1204" s="446"/>
      <c r="J1204" s="446"/>
      <c r="K1204" s="446"/>
      <c r="L1204" s="446"/>
      <c r="M1204" s="446"/>
      <c r="N1204" s="446"/>
      <c r="O1204" s="446"/>
      <c r="P1204" s="446"/>
      <c r="Q1204" s="446"/>
      <c r="R1204" s="446"/>
      <c r="S1204" s="446"/>
      <c r="T1204" s="446"/>
      <c r="U1204" s="446"/>
      <c r="V1204" s="446"/>
      <c r="W1204" s="446"/>
      <c r="X1204" s="446"/>
      <c r="Y1204" s="446"/>
      <c r="Z1204" s="446"/>
    </row>
    <row r="1205" spans="9:26" ht="14.25" customHeight="1">
      <c r="I1205" s="446"/>
      <c r="J1205" s="446"/>
      <c r="K1205" s="446"/>
      <c r="L1205" s="446"/>
      <c r="M1205" s="446"/>
      <c r="N1205" s="446"/>
      <c r="O1205" s="446"/>
      <c r="P1205" s="446"/>
      <c r="Q1205" s="446"/>
      <c r="R1205" s="446"/>
      <c r="S1205" s="446"/>
      <c r="T1205" s="446"/>
      <c r="U1205" s="446"/>
      <c r="V1205" s="446"/>
      <c r="W1205" s="446"/>
      <c r="X1205" s="446"/>
      <c r="Y1205" s="446"/>
      <c r="Z1205" s="446"/>
    </row>
    <row r="1206" spans="9:26" ht="14.25" customHeight="1">
      <c r="I1206" s="446"/>
      <c r="J1206" s="446"/>
      <c r="K1206" s="446"/>
      <c r="L1206" s="446"/>
      <c r="M1206" s="446"/>
      <c r="N1206" s="446"/>
      <c r="O1206" s="446"/>
      <c r="P1206" s="446"/>
      <c r="Q1206" s="446"/>
      <c r="R1206" s="446"/>
      <c r="S1206" s="446"/>
      <c r="T1206" s="446"/>
      <c r="U1206" s="446"/>
      <c r="V1206" s="446"/>
      <c r="W1206" s="446"/>
      <c r="X1206" s="446"/>
      <c r="Y1206" s="446"/>
      <c r="Z1206" s="446"/>
    </row>
    <row r="1207" spans="9:26" ht="14.25" customHeight="1">
      <c r="I1207" s="446"/>
      <c r="J1207" s="446"/>
      <c r="K1207" s="446"/>
      <c r="L1207" s="446"/>
      <c r="M1207" s="446"/>
      <c r="N1207" s="446"/>
      <c r="O1207" s="446"/>
      <c r="P1207" s="446"/>
      <c r="Q1207" s="446"/>
      <c r="R1207" s="446"/>
      <c r="S1207" s="446"/>
      <c r="T1207" s="446"/>
      <c r="U1207" s="446"/>
      <c r="V1207" s="446"/>
      <c r="W1207" s="446"/>
      <c r="X1207" s="446"/>
      <c r="Y1207" s="446"/>
      <c r="Z1207" s="446"/>
    </row>
    <row r="1208" spans="9:26" ht="14.25" customHeight="1">
      <c r="I1208" s="446"/>
      <c r="J1208" s="446"/>
      <c r="K1208" s="446"/>
      <c r="L1208" s="446"/>
      <c r="M1208" s="446"/>
      <c r="N1208" s="446"/>
      <c r="O1208" s="446"/>
      <c r="P1208" s="446"/>
      <c r="Q1208" s="446"/>
      <c r="R1208" s="446"/>
      <c r="S1208" s="446"/>
      <c r="T1208" s="446"/>
      <c r="U1208" s="446"/>
      <c r="V1208" s="446"/>
      <c r="W1208" s="446"/>
      <c r="X1208" s="446"/>
      <c r="Y1208" s="446"/>
      <c r="Z1208" s="446"/>
    </row>
    <row r="1209" spans="9:26" ht="14.25" customHeight="1">
      <c r="I1209" s="446"/>
      <c r="J1209" s="446"/>
      <c r="K1209" s="446"/>
      <c r="L1209" s="446"/>
      <c r="M1209" s="446"/>
      <c r="N1209" s="446"/>
      <c r="O1209" s="446"/>
      <c r="P1209" s="446"/>
      <c r="Q1209" s="446"/>
      <c r="R1209" s="446"/>
      <c r="S1209" s="446"/>
      <c r="T1209" s="446"/>
      <c r="U1209" s="446"/>
      <c r="V1209" s="446"/>
      <c r="W1209" s="446"/>
      <c r="X1209" s="446"/>
      <c r="Y1209" s="446"/>
      <c r="Z1209" s="446"/>
    </row>
    <row r="1210" spans="9:26" ht="14.25" customHeight="1">
      <c r="I1210" s="446"/>
      <c r="J1210" s="446"/>
      <c r="K1210" s="446"/>
      <c r="L1210" s="446"/>
      <c r="M1210" s="446"/>
      <c r="N1210" s="446"/>
      <c r="O1210" s="446"/>
      <c r="P1210" s="446"/>
      <c r="Q1210" s="446"/>
      <c r="R1210" s="446"/>
      <c r="S1210" s="446"/>
      <c r="T1210" s="446"/>
      <c r="U1210" s="446"/>
      <c r="V1210" s="446"/>
      <c r="W1210" s="446"/>
      <c r="X1210" s="446"/>
      <c r="Y1210" s="446"/>
      <c r="Z1210" s="446"/>
    </row>
    <row r="1211" spans="9:26" ht="14.25" customHeight="1">
      <c r="I1211" s="446"/>
      <c r="J1211" s="446"/>
      <c r="K1211" s="446"/>
      <c r="L1211" s="446"/>
      <c r="M1211" s="446"/>
      <c r="N1211" s="446"/>
      <c r="O1211" s="446"/>
      <c r="P1211" s="446"/>
      <c r="Q1211" s="446"/>
      <c r="R1211" s="446"/>
      <c r="S1211" s="446"/>
      <c r="T1211" s="446"/>
      <c r="U1211" s="446"/>
      <c r="V1211" s="446"/>
      <c r="W1211" s="446"/>
      <c r="X1211" s="446"/>
      <c r="Y1211" s="446"/>
      <c r="Z1211" s="446"/>
    </row>
    <row r="1212" spans="9:26" ht="14.25" customHeight="1">
      <c r="I1212" s="446"/>
      <c r="J1212" s="446"/>
      <c r="K1212" s="446"/>
      <c r="L1212" s="446"/>
      <c r="M1212" s="446"/>
      <c r="N1212" s="446"/>
      <c r="O1212" s="446"/>
      <c r="P1212" s="446"/>
      <c r="Q1212" s="446"/>
      <c r="R1212" s="446"/>
      <c r="S1212" s="446"/>
      <c r="T1212" s="446"/>
      <c r="U1212" s="446"/>
      <c r="V1212" s="446"/>
      <c r="W1212" s="446"/>
      <c r="X1212" s="446"/>
      <c r="Y1212" s="446"/>
      <c r="Z1212" s="446"/>
    </row>
    <row r="1213" spans="9:26" ht="14.25" customHeight="1">
      <c r="I1213" s="446"/>
      <c r="J1213" s="446"/>
      <c r="K1213" s="446"/>
      <c r="L1213" s="446"/>
      <c r="M1213" s="446"/>
      <c r="N1213" s="446"/>
      <c r="O1213" s="446"/>
      <c r="P1213" s="446"/>
      <c r="Q1213" s="446"/>
      <c r="R1213" s="446"/>
      <c r="S1213" s="446"/>
      <c r="T1213" s="446"/>
      <c r="U1213" s="446"/>
      <c r="V1213" s="446"/>
      <c r="W1213" s="446"/>
      <c r="X1213" s="446"/>
      <c r="Y1213" s="446"/>
      <c r="Z1213" s="446"/>
    </row>
    <row r="1214" spans="9:26" ht="14.25" customHeight="1">
      <c r="I1214" s="446"/>
      <c r="J1214" s="446"/>
      <c r="K1214" s="446"/>
      <c r="L1214" s="446"/>
      <c r="M1214" s="446"/>
      <c r="N1214" s="446"/>
      <c r="O1214" s="446"/>
      <c r="P1214" s="446"/>
      <c r="Q1214" s="446"/>
      <c r="R1214" s="446"/>
      <c r="S1214" s="446"/>
      <c r="T1214" s="446"/>
      <c r="U1214" s="446"/>
      <c r="V1214" s="446"/>
      <c r="W1214" s="446"/>
      <c r="X1214" s="446"/>
      <c r="Y1214" s="446"/>
      <c r="Z1214" s="446"/>
    </row>
    <row r="1215" spans="9:26" ht="14.25" customHeight="1">
      <c r="I1215" s="446"/>
      <c r="J1215" s="446"/>
      <c r="K1215" s="446"/>
      <c r="L1215" s="446"/>
      <c r="M1215" s="446"/>
      <c r="N1215" s="446"/>
      <c r="O1215" s="446"/>
      <c r="P1215" s="446"/>
      <c r="Q1215" s="446"/>
      <c r="R1215" s="446"/>
      <c r="S1215" s="446"/>
      <c r="T1215" s="446"/>
      <c r="U1215" s="446"/>
      <c r="V1215" s="446"/>
      <c r="W1215" s="446"/>
      <c r="X1215" s="446"/>
      <c r="Y1215" s="446"/>
      <c r="Z1215" s="446"/>
    </row>
    <row r="1216" spans="9:26" ht="14.25" customHeight="1">
      <c r="I1216" s="446"/>
      <c r="J1216" s="446"/>
      <c r="K1216" s="446"/>
      <c r="L1216" s="446"/>
      <c r="M1216" s="446"/>
      <c r="N1216" s="446"/>
      <c r="O1216" s="446"/>
      <c r="P1216" s="446"/>
      <c r="Q1216" s="446"/>
      <c r="R1216" s="446"/>
      <c r="S1216" s="446"/>
      <c r="T1216" s="446"/>
      <c r="U1216" s="446"/>
      <c r="V1216" s="446"/>
      <c r="W1216" s="446"/>
      <c r="X1216" s="446"/>
      <c r="Y1216" s="446"/>
      <c r="Z1216" s="446"/>
    </row>
    <row r="1217" spans="9:26" ht="14.25" customHeight="1">
      <c r="I1217" s="446"/>
      <c r="J1217" s="446"/>
      <c r="K1217" s="446"/>
      <c r="L1217" s="446"/>
      <c r="M1217" s="446"/>
      <c r="N1217" s="446"/>
      <c r="O1217" s="446"/>
      <c r="P1217" s="446"/>
      <c r="Q1217" s="446"/>
      <c r="R1217" s="446"/>
      <c r="S1217" s="446"/>
      <c r="T1217" s="446"/>
      <c r="U1217" s="446"/>
      <c r="V1217" s="446"/>
      <c r="W1217" s="446"/>
      <c r="X1217" s="446"/>
      <c r="Y1217" s="446"/>
      <c r="Z1217" s="446"/>
    </row>
    <row r="1218" spans="9:26" ht="14.25" customHeight="1">
      <c r="I1218" s="446"/>
      <c r="J1218" s="446"/>
      <c r="K1218" s="446"/>
      <c r="L1218" s="446"/>
      <c r="M1218" s="446"/>
      <c r="N1218" s="446"/>
      <c r="O1218" s="446"/>
      <c r="P1218" s="446"/>
      <c r="Q1218" s="446"/>
      <c r="R1218" s="446"/>
      <c r="S1218" s="446"/>
      <c r="T1218" s="446"/>
      <c r="U1218" s="446"/>
      <c r="V1218" s="446"/>
      <c r="W1218" s="446"/>
      <c r="X1218" s="446"/>
      <c r="Y1218" s="446"/>
      <c r="Z1218" s="446"/>
    </row>
    <row r="1219" spans="9:26" ht="14.25" customHeight="1">
      <c r="I1219" s="446"/>
      <c r="J1219" s="446"/>
      <c r="K1219" s="446"/>
      <c r="L1219" s="446"/>
      <c r="M1219" s="446"/>
      <c r="N1219" s="446"/>
      <c r="O1219" s="446"/>
      <c r="P1219" s="446"/>
      <c r="Q1219" s="446"/>
      <c r="R1219" s="446"/>
      <c r="S1219" s="446"/>
      <c r="T1219" s="446"/>
      <c r="U1219" s="446"/>
      <c r="V1219" s="446"/>
      <c r="W1219" s="446"/>
      <c r="X1219" s="446"/>
      <c r="Y1219" s="446"/>
      <c r="Z1219" s="446"/>
    </row>
    <row r="1220" spans="9:26" ht="14.25" customHeight="1">
      <c r="I1220" s="446"/>
      <c r="J1220" s="446"/>
      <c r="K1220" s="446"/>
      <c r="L1220" s="446"/>
      <c r="M1220" s="446"/>
      <c r="N1220" s="446"/>
      <c r="O1220" s="446"/>
      <c r="P1220" s="446"/>
      <c r="Q1220" s="446"/>
      <c r="R1220" s="446"/>
      <c r="S1220" s="446"/>
      <c r="T1220" s="446"/>
      <c r="U1220" s="446"/>
      <c r="V1220" s="446"/>
      <c r="W1220" s="446"/>
      <c r="X1220" s="446"/>
      <c r="Y1220" s="446"/>
      <c r="Z1220" s="446"/>
    </row>
    <row r="1221" spans="9:26" ht="14.25" customHeight="1">
      <c r="I1221" s="446"/>
      <c r="J1221" s="446"/>
      <c r="K1221" s="446"/>
      <c r="L1221" s="446"/>
      <c r="M1221" s="446"/>
      <c r="N1221" s="446"/>
      <c r="O1221" s="446"/>
      <c r="P1221" s="446"/>
      <c r="Q1221" s="446"/>
      <c r="R1221" s="446"/>
      <c r="S1221" s="446"/>
      <c r="T1221" s="446"/>
      <c r="U1221" s="446"/>
      <c r="V1221" s="446"/>
      <c r="W1221" s="446"/>
      <c r="X1221" s="446"/>
      <c r="Y1221" s="446"/>
      <c r="Z1221" s="446"/>
    </row>
    <row r="1222" spans="9:26" ht="14.25" customHeight="1">
      <c r="I1222" s="446"/>
      <c r="J1222" s="446"/>
      <c r="K1222" s="446"/>
      <c r="L1222" s="446"/>
      <c r="M1222" s="446"/>
      <c r="N1222" s="446"/>
      <c r="O1222" s="446"/>
      <c r="P1222" s="446"/>
      <c r="Q1222" s="446"/>
      <c r="R1222" s="446"/>
      <c r="S1222" s="446"/>
      <c r="T1222" s="446"/>
      <c r="U1222" s="446"/>
      <c r="V1222" s="446"/>
      <c r="W1222" s="446"/>
      <c r="X1222" s="446"/>
      <c r="Y1222" s="446"/>
      <c r="Z1222" s="446"/>
    </row>
    <row r="1223" spans="9:26" ht="14.25" customHeight="1">
      <c r="I1223" s="446"/>
      <c r="J1223" s="446"/>
      <c r="K1223" s="446"/>
      <c r="L1223" s="446"/>
      <c r="M1223" s="446"/>
      <c r="N1223" s="446"/>
      <c r="O1223" s="446"/>
      <c r="P1223" s="446"/>
      <c r="Q1223" s="446"/>
      <c r="R1223" s="446"/>
      <c r="S1223" s="446"/>
      <c r="T1223" s="446"/>
      <c r="U1223" s="446"/>
      <c r="V1223" s="446"/>
      <c r="W1223" s="446"/>
      <c r="X1223" s="446"/>
      <c r="Y1223" s="446"/>
      <c r="Z1223" s="446"/>
    </row>
    <row r="1224" spans="9:26" ht="14.25" customHeight="1">
      <c r="I1224" s="446"/>
      <c r="J1224" s="446"/>
      <c r="K1224" s="446"/>
      <c r="L1224" s="446"/>
      <c r="M1224" s="446"/>
      <c r="N1224" s="446"/>
      <c r="O1224" s="446"/>
      <c r="P1224" s="446"/>
      <c r="Q1224" s="446"/>
      <c r="R1224" s="446"/>
      <c r="S1224" s="446"/>
      <c r="T1224" s="446"/>
      <c r="U1224" s="446"/>
      <c r="V1224" s="446"/>
      <c r="W1224" s="446"/>
      <c r="X1224" s="446"/>
      <c r="Y1224" s="446"/>
      <c r="Z1224" s="446"/>
    </row>
    <row r="1225" spans="9:26" ht="14.25" customHeight="1">
      <c r="I1225" s="446"/>
      <c r="J1225" s="446"/>
      <c r="K1225" s="446"/>
      <c r="L1225" s="446"/>
      <c r="M1225" s="446"/>
      <c r="N1225" s="446"/>
      <c r="O1225" s="446"/>
      <c r="P1225" s="446"/>
      <c r="Q1225" s="446"/>
      <c r="R1225" s="446"/>
      <c r="S1225" s="446"/>
      <c r="T1225" s="446"/>
      <c r="U1225" s="446"/>
      <c r="V1225" s="446"/>
      <c r="W1225" s="446"/>
      <c r="X1225" s="446"/>
      <c r="Y1225" s="446"/>
      <c r="Z1225" s="446"/>
    </row>
    <row r="1226" spans="9:26" ht="14.25" customHeight="1">
      <c r="I1226" s="446"/>
      <c r="J1226" s="446"/>
      <c r="K1226" s="446"/>
      <c r="L1226" s="446"/>
      <c r="M1226" s="446"/>
      <c r="N1226" s="446"/>
      <c r="O1226" s="446"/>
      <c r="P1226" s="446"/>
      <c r="Q1226" s="446"/>
      <c r="R1226" s="446"/>
      <c r="S1226" s="446"/>
      <c r="T1226" s="446"/>
      <c r="U1226" s="446"/>
      <c r="V1226" s="446"/>
      <c r="W1226" s="446"/>
      <c r="X1226" s="446"/>
      <c r="Y1226" s="446"/>
      <c r="Z1226" s="446"/>
    </row>
    <row r="1227" spans="9:26" ht="14.25" customHeight="1">
      <c r="I1227" s="446"/>
      <c r="J1227" s="446"/>
      <c r="K1227" s="446"/>
      <c r="L1227" s="446"/>
      <c r="M1227" s="446"/>
      <c r="N1227" s="446"/>
      <c r="O1227" s="446"/>
      <c r="P1227" s="446"/>
      <c r="Q1227" s="446"/>
      <c r="R1227" s="446"/>
      <c r="S1227" s="446"/>
      <c r="T1227" s="446"/>
      <c r="U1227" s="446"/>
      <c r="V1227" s="446"/>
      <c r="W1227" s="446"/>
      <c r="X1227" s="446"/>
      <c r="Y1227" s="446"/>
      <c r="Z1227" s="446"/>
    </row>
    <row r="1228" spans="9:26" ht="14.25" customHeight="1">
      <c r="I1228" s="446"/>
      <c r="J1228" s="446"/>
      <c r="K1228" s="446"/>
      <c r="L1228" s="446"/>
      <c r="M1228" s="446"/>
      <c r="N1228" s="446"/>
      <c r="O1228" s="446"/>
      <c r="P1228" s="446"/>
      <c r="Q1228" s="446"/>
      <c r="R1228" s="446"/>
      <c r="S1228" s="446"/>
      <c r="T1228" s="446"/>
      <c r="U1228" s="446"/>
      <c r="V1228" s="446"/>
      <c r="W1228" s="446"/>
      <c r="X1228" s="446"/>
      <c r="Y1228" s="446"/>
      <c r="Z1228" s="446"/>
    </row>
    <row r="1229" spans="9:26" ht="14.25" customHeight="1">
      <c r="I1229" s="446"/>
      <c r="J1229" s="446"/>
      <c r="K1229" s="446"/>
      <c r="L1229" s="446"/>
      <c r="M1229" s="446"/>
      <c r="N1229" s="446"/>
      <c r="O1229" s="446"/>
      <c r="P1229" s="446"/>
      <c r="Q1229" s="446"/>
      <c r="R1229" s="446"/>
      <c r="S1229" s="446"/>
      <c r="T1229" s="446"/>
      <c r="U1229" s="446"/>
      <c r="V1229" s="446"/>
      <c r="W1229" s="446"/>
      <c r="X1229" s="446"/>
      <c r="Y1229" s="446"/>
      <c r="Z1229" s="446"/>
    </row>
    <row r="1230" spans="9:26" ht="14.25" customHeight="1">
      <c r="I1230" s="446"/>
      <c r="J1230" s="446"/>
      <c r="K1230" s="446"/>
      <c r="L1230" s="446"/>
      <c r="M1230" s="446"/>
      <c r="N1230" s="446"/>
      <c r="O1230" s="446"/>
      <c r="P1230" s="446"/>
      <c r="Q1230" s="446"/>
      <c r="R1230" s="446"/>
      <c r="S1230" s="446"/>
      <c r="T1230" s="446"/>
      <c r="U1230" s="446"/>
      <c r="V1230" s="446"/>
      <c r="W1230" s="446"/>
      <c r="X1230" s="446"/>
      <c r="Y1230" s="446"/>
      <c r="Z1230" s="446"/>
    </row>
    <row r="1231" spans="9:26" ht="14.25" customHeight="1">
      <c r="I1231" s="446"/>
      <c r="J1231" s="446"/>
      <c r="K1231" s="446"/>
      <c r="L1231" s="446"/>
      <c r="M1231" s="446"/>
      <c r="N1231" s="446"/>
      <c r="O1231" s="446"/>
      <c r="P1231" s="446"/>
      <c r="Q1231" s="446"/>
      <c r="R1231" s="446"/>
      <c r="S1231" s="446"/>
      <c r="T1231" s="446"/>
      <c r="U1231" s="446"/>
      <c r="V1231" s="446"/>
      <c r="W1231" s="446"/>
      <c r="X1231" s="446"/>
      <c r="Y1231" s="446"/>
      <c r="Z1231" s="446"/>
    </row>
    <row r="1232" spans="9:26" ht="14.25" customHeight="1">
      <c r="I1232" s="446"/>
      <c r="J1232" s="446"/>
      <c r="K1232" s="446"/>
      <c r="L1232" s="446"/>
      <c r="M1232" s="446"/>
      <c r="N1232" s="446"/>
      <c r="O1232" s="446"/>
      <c r="P1232" s="446"/>
      <c r="Q1232" s="446"/>
      <c r="R1232" s="446"/>
      <c r="S1232" s="446"/>
      <c r="T1232" s="446"/>
      <c r="U1232" s="446"/>
      <c r="V1232" s="446"/>
      <c r="W1232" s="446"/>
      <c r="X1232" s="446"/>
      <c r="Y1232" s="446"/>
      <c r="Z1232" s="446"/>
    </row>
    <row r="1233" spans="9:26" ht="14.25" customHeight="1">
      <c r="I1233" s="446"/>
      <c r="J1233" s="446"/>
      <c r="K1233" s="446"/>
      <c r="L1233" s="446"/>
      <c r="M1233" s="446"/>
      <c r="N1233" s="446"/>
      <c r="O1233" s="446"/>
      <c r="P1233" s="446"/>
      <c r="Q1233" s="446"/>
      <c r="R1233" s="446"/>
      <c r="S1233" s="446"/>
      <c r="T1233" s="446"/>
      <c r="U1233" s="446"/>
      <c r="V1233" s="446"/>
      <c r="W1233" s="446"/>
      <c r="X1233" s="446"/>
      <c r="Y1233" s="446"/>
      <c r="Z1233" s="446"/>
    </row>
    <row r="1234" spans="9:26" ht="14.25" customHeight="1">
      <c r="I1234" s="446"/>
      <c r="J1234" s="446"/>
      <c r="K1234" s="446"/>
      <c r="L1234" s="446"/>
      <c r="M1234" s="446"/>
      <c r="N1234" s="446"/>
      <c r="O1234" s="446"/>
      <c r="P1234" s="446"/>
      <c r="Q1234" s="446"/>
      <c r="R1234" s="446"/>
      <c r="S1234" s="446"/>
      <c r="T1234" s="446"/>
      <c r="U1234" s="446"/>
      <c r="V1234" s="446"/>
      <c r="W1234" s="446"/>
      <c r="X1234" s="446"/>
      <c r="Y1234" s="446"/>
      <c r="Z1234" s="446"/>
    </row>
    <row r="1235" spans="9:26" ht="14.25" customHeight="1">
      <c r="I1235" s="446"/>
      <c r="J1235" s="446"/>
      <c r="K1235" s="446"/>
      <c r="L1235" s="446"/>
      <c r="M1235" s="446"/>
      <c r="N1235" s="446"/>
      <c r="O1235" s="446"/>
      <c r="P1235" s="446"/>
      <c r="Q1235" s="446"/>
      <c r="R1235" s="446"/>
      <c r="S1235" s="446"/>
      <c r="T1235" s="446"/>
      <c r="U1235" s="446"/>
      <c r="V1235" s="446"/>
      <c r="W1235" s="446"/>
      <c r="X1235" s="446"/>
      <c r="Y1235" s="446"/>
      <c r="Z1235" s="446"/>
    </row>
    <row r="1236" spans="9:26" ht="14.25" customHeight="1">
      <c r="I1236" s="446"/>
      <c r="J1236" s="446"/>
      <c r="K1236" s="446"/>
      <c r="L1236" s="446"/>
      <c r="M1236" s="446"/>
      <c r="N1236" s="446"/>
      <c r="O1236" s="446"/>
      <c r="P1236" s="446"/>
      <c r="Q1236" s="446"/>
      <c r="R1236" s="446"/>
      <c r="S1236" s="446"/>
      <c r="T1236" s="446"/>
      <c r="U1236" s="446"/>
      <c r="V1236" s="446"/>
      <c r="W1236" s="446"/>
      <c r="X1236" s="446"/>
      <c r="Y1236" s="446"/>
      <c r="Z1236" s="446"/>
    </row>
    <row r="1237" spans="9:26" ht="14.25" customHeight="1">
      <c r="I1237" s="446"/>
      <c r="J1237" s="446"/>
      <c r="K1237" s="446"/>
      <c r="L1237" s="446"/>
      <c r="M1237" s="446"/>
      <c r="N1237" s="446"/>
      <c r="O1237" s="446"/>
      <c r="P1237" s="446"/>
      <c r="Q1237" s="446"/>
      <c r="R1237" s="446"/>
      <c r="S1237" s="446"/>
      <c r="T1237" s="446"/>
      <c r="U1237" s="446"/>
      <c r="V1237" s="446"/>
      <c r="W1237" s="446"/>
      <c r="X1237" s="446"/>
      <c r="Y1237" s="446"/>
      <c r="Z1237" s="446"/>
    </row>
    <row r="1238" spans="9:26" ht="14.25" customHeight="1">
      <c r="I1238" s="446"/>
      <c r="J1238" s="446"/>
      <c r="K1238" s="446"/>
      <c r="L1238" s="446"/>
      <c r="M1238" s="446"/>
      <c r="N1238" s="446"/>
      <c r="O1238" s="446"/>
      <c r="P1238" s="446"/>
      <c r="Q1238" s="446"/>
      <c r="R1238" s="446"/>
      <c r="S1238" s="446"/>
      <c r="T1238" s="446"/>
      <c r="U1238" s="446"/>
      <c r="V1238" s="446"/>
      <c r="W1238" s="446"/>
      <c r="X1238" s="446"/>
      <c r="Y1238" s="446"/>
      <c r="Z1238" s="446"/>
    </row>
    <row r="1239" spans="9:26" ht="14.25" customHeight="1">
      <c r="I1239" s="446"/>
      <c r="J1239" s="446"/>
      <c r="K1239" s="446"/>
      <c r="L1239" s="446"/>
      <c r="M1239" s="446"/>
      <c r="N1239" s="446"/>
      <c r="O1239" s="446"/>
      <c r="P1239" s="446"/>
      <c r="Q1239" s="446"/>
      <c r="R1239" s="446"/>
      <c r="S1239" s="446"/>
      <c r="T1239" s="446"/>
      <c r="U1239" s="446"/>
      <c r="V1239" s="446"/>
      <c r="W1239" s="446"/>
      <c r="X1239" s="446"/>
      <c r="Y1239" s="446"/>
      <c r="Z1239" s="446"/>
    </row>
    <row r="1240" spans="9:26" ht="14.25" customHeight="1">
      <c r="I1240" s="446"/>
      <c r="J1240" s="446"/>
      <c r="K1240" s="446"/>
      <c r="L1240" s="446"/>
      <c r="M1240" s="446"/>
      <c r="N1240" s="446"/>
      <c r="O1240" s="446"/>
      <c r="P1240" s="446"/>
      <c r="Q1240" s="446"/>
      <c r="R1240" s="446"/>
      <c r="S1240" s="446"/>
      <c r="T1240" s="446"/>
      <c r="U1240" s="446"/>
      <c r="V1240" s="446"/>
      <c r="W1240" s="446"/>
      <c r="X1240" s="446"/>
      <c r="Y1240" s="446"/>
      <c r="Z1240" s="446"/>
    </row>
    <row r="1241" spans="9:26" ht="14.25" customHeight="1">
      <c r="I1241" s="446"/>
      <c r="J1241" s="446"/>
      <c r="K1241" s="446"/>
      <c r="L1241" s="446"/>
      <c r="M1241" s="446"/>
      <c r="N1241" s="446"/>
      <c r="O1241" s="446"/>
      <c r="P1241" s="446"/>
      <c r="Q1241" s="446"/>
      <c r="R1241" s="446"/>
      <c r="S1241" s="446"/>
      <c r="T1241" s="446"/>
      <c r="U1241" s="446"/>
      <c r="V1241" s="446"/>
      <c r="W1241" s="446"/>
      <c r="X1241" s="446"/>
      <c r="Y1241" s="446"/>
      <c r="Z1241" s="446"/>
    </row>
    <row r="1242" spans="9:26" ht="14.25" customHeight="1">
      <c r="I1242" s="446"/>
      <c r="J1242" s="446"/>
      <c r="K1242" s="446"/>
      <c r="L1242" s="446"/>
      <c r="M1242" s="446"/>
      <c r="N1242" s="446"/>
      <c r="O1242" s="446"/>
      <c r="P1242" s="446"/>
      <c r="Q1242" s="446"/>
      <c r="R1242" s="446"/>
      <c r="S1242" s="446"/>
      <c r="T1242" s="446"/>
      <c r="U1242" s="446"/>
      <c r="V1242" s="446"/>
      <c r="W1242" s="446"/>
      <c r="X1242" s="446"/>
      <c r="Y1242" s="446"/>
      <c r="Z1242" s="446"/>
    </row>
    <row r="1243" spans="9:26" ht="14.25" customHeight="1">
      <c r="I1243" s="446"/>
      <c r="J1243" s="446"/>
      <c r="K1243" s="446"/>
      <c r="L1243" s="446"/>
      <c r="M1243" s="446"/>
      <c r="N1243" s="446"/>
      <c r="O1243" s="446"/>
      <c r="P1243" s="446"/>
      <c r="Q1243" s="446"/>
      <c r="R1243" s="446"/>
      <c r="S1243" s="446"/>
      <c r="T1243" s="446"/>
      <c r="U1243" s="446"/>
      <c r="V1243" s="446"/>
      <c r="W1243" s="446"/>
      <c r="X1243" s="446"/>
      <c r="Y1243" s="446"/>
      <c r="Z1243" s="446"/>
    </row>
    <row r="1244" spans="9:26" ht="14.25" customHeight="1">
      <c r="I1244" s="446"/>
      <c r="J1244" s="446"/>
      <c r="K1244" s="446"/>
      <c r="L1244" s="446"/>
      <c r="M1244" s="446"/>
      <c r="N1244" s="446"/>
      <c r="O1244" s="446"/>
      <c r="P1244" s="446"/>
      <c r="Q1244" s="446"/>
      <c r="R1244" s="446"/>
      <c r="S1244" s="446"/>
      <c r="T1244" s="446"/>
      <c r="U1244" s="446"/>
      <c r="V1244" s="446"/>
      <c r="W1244" s="446"/>
      <c r="X1244" s="446"/>
      <c r="Y1244" s="446"/>
      <c r="Z1244" s="446"/>
    </row>
    <row r="1245" spans="9:26" ht="14.25" customHeight="1">
      <c r="I1245" s="446"/>
      <c r="J1245" s="446"/>
      <c r="K1245" s="446"/>
      <c r="L1245" s="446"/>
      <c r="M1245" s="446"/>
      <c r="N1245" s="446"/>
      <c r="O1245" s="446"/>
      <c r="P1245" s="446"/>
      <c r="Q1245" s="446"/>
      <c r="R1245" s="446"/>
      <c r="S1245" s="446"/>
      <c r="T1245" s="446"/>
      <c r="U1245" s="446"/>
      <c r="V1245" s="446"/>
      <c r="W1245" s="446"/>
      <c r="X1245" s="446"/>
      <c r="Y1245" s="446"/>
      <c r="Z1245" s="446"/>
    </row>
    <row r="1246" spans="9:26" ht="14.25" customHeight="1">
      <c r="I1246" s="446"/>
      <c r="J1246" s="446"/>
      <c r="K1246" s="446"/>
      <c r="L1246" s="446"/>
      <c r="M1246" s="446"/>
      <c r="N1246" s="446"/>
      <c r="O1246" s="446"/>
      <c r="P1246" s="446"/>
      <c r="Q1246" s="446"/>
      <c r="R1246" s="446"/>
      <c r="S1246" s="446"/>
      <c r="T1246" s="446"/>
      <c r="U1246" s="446"/>
      <c r="V1246" s="446"/>
      <c r="W1246" s="446"/>
      <c r="X1246" s="446"/>
      <c r="Y1246" s="446"/>
      <c r="Z1246" s="446"/>
    </row>
    <row r="1247" spans="9:26" ht="14.25" customHeight="1">
      <c r="I1247" s="446"/>
      <c r="J1247" s="446"/>
      <c r="K1247" s="446"/>
      <c r="L1247" s="446"/>
      <c r="M1247" s="446"/>
      <c r="N1247" s="446"/>
      <c r="O1247" s="446"/>
      <c r="P1247" s="446"/>
      <c r="Q1247" s="446"/>
      <c r="R1247" s="446"/>
      <c r="S1247" s="446"/>
      <c r="T1247" s="446"/>
      <c r="U1247" s="446"/>
      <c r="V1247" s="446"/>
      <c r="W1247" s="446"/>
      <c r="X1247" s="446"/>
      <c r="Y1247" s="446"/>
      <c r="Z1247" s="446"/>
    </row>
    <row r="1248" spans="9:26" ht="14.25" customHeight="1">
      <c r="I1248" s="446"/>
      <c r="J1248" s="446"/>
      <c r="K1248" s="446"/>
      <c r="L1248" s="446"/>
      <c r="M1248" s="446"/>
      <c r="N1248" s="446"/>
      <c r="O1248" s="446"/>
      <c r="P1248" s="446"/>
      <c r="Q1248" s="446"/>
      <c r="R1248" s="446"/>
      <c r="S1248" s="446"/>
      <c r="T1248" s="446"/>
      <c r="U1248" s="446"/>
      <c r="V1248" s="446"/>
      <c r="W1248" s="446"/>
      <c r="X1248" s="446"/>
      <c r="Y1248" s="446"/>
      <c r="Z1248" s="446"/>
    </row>
    <row r="1249" spans="9:26" ht="14.25" customHeight="1">
      <c r="I1249" s="446"/>
      <c r="J1249" s="446"/>
      <c r="K1249" s="446"/>
      <c r="L1249" s="446"/>
      <c r="M1249" s="446"/>
      <c r="N1249" s="446"/>
      <c r="O1249" s="446"/>
      <c r="P1249" s="446"/>
      <c r="Q1249" s="446"/>
      <c r="R1249" s="446"/>
      <c r="S1249" s="446"/>
      <c r="T1249" s="446"/>
      <c r="U1249" s="446"/>
      <c r="V1249" s="446"/>
      <c r="W1249" s="446"/>
      <c r="X1249" s="446"/>
      <c r="Y1249" s="446"/>
      <c r="Z1249" s="446"/>
    </row>
    <row r="1250" spans="9:26" ht="14.25" customHeight="1">
      <c r="I1250" s="446"/>
      <c r="J1250" s="446"/>
      <c r="K1250" s="446"/>
      <c r="L1250" s="446"/>
      <c r="M1250" s="446"/>
      <c r="N1250" s="446"/>
      <c r="O1250" s="446"/>
      <c r="P1250" s="446"/>
      <c r="Q1250" s="446"/>
      <c r="R1250" s="446"/>
      <c r="S1250" s="446"/>
      <c r="T1250" s="446"/>
      <c r="U1250" s="446"/>
      <c r="V1250" s="446"/>
      <c r="W1250" s="446"/>
      <c r="X1250" s="446"/>
      <c r="Y1250" s="446"/>
      <c r="Z1250" s="446"/>
    </row>
    <row r="1251" spans="9:26" ht="14.25" customHeight="1">
      <c r="I1251" s="446"/>
      <c r="J1251" s="446"/>
      <c r="K1251" s="446"/>
      <c r="L1251" s="446"/>
      <c r="M1251" s="446"/>
      <c r="N1251" s="446"/>
      <c r="O1251" s="446"/>
      <c r="P1251" s="446"/>
      <c r="Q1251" s="446"/>
      <c r="R1251" s="446"/>
      <c r="S1251" s="446"/>
      <c r="T1251" s="446"/>
      <c r="U1251" s="446"/>
      <c r="V1251" s="446"/>
      <c r="W1251" s="446"/>
      <c r="X1251" s="446"/>
      <c r="Y1251" s="446"/>
      <c r="Z1251" s="446"/>
    </row>
    <row r="1252" spans="9:26" ht="14.25" customHeight="1">
      <c r="I1252" s="446"/>
      <c r="J1252" s="446"/>
      <c r="K1252" s="446"/>
      <c r="L1252" s="446"/>
      <c r="M1252" s="446"/>
      <c r="N1252" s="446"/>
      <c r="O1252" s="446"/>
      <c r="P1252" s="446"/>
      <c r="Q1252" s="446"/>
      <c r="R1252" s="446"/>
      <c r="S1252" s="446"/>
      <c r="T1252" s="446"/>
      <c r="U1252" s="446"/>
      <c r="V1252" s="446"/>
      <c r="W1252" s="446"/>
      <c r="X1252" s="446"/>
      <c r="Y1252" s="446"/>
      <c r="Z1252" s="446"/>
    </row>
    <row r="1253" spans="9:26" ht="14.25" customHeight="1">
      <c r="I1253" s="446"/>
      <c r="J1253" s="446"/>
      <c r="K1253" s="446"/>
      <c r="L1253" s="446"/>
      <c r="M1253" s="446"/>
      <c r="N1253" s="446"/>
      <c r="O1253" s="446"/>
      <c r="P1253" s="446"/>
      <c r="Q1253" s="446"/>
      <c r="R1253" s="446"/>
      <c r="S1253" s="446"/>
      <c r="T1253" s="446"/>
      <c r="U1253" s="446"/>
      <c r="V1253" s="446"/>
      <c r="W1253" s="446"/>
      <c r="X1253" s="446"/>
      <c r="Y1253" s="446"/>
      <c r="Z1253" s="446"/>
    </row>
    <row r="1254" spans="9:26" ht="14.25" customHeight="1">
      <c r="I1254" s="446"/>
      <c r="J1254" s="446"/>
      <c r="K1254" s="446"/>
      <c r="L1254" s="446"/>
      <c r="M1254" s="446"/>
      <c r="N1254" s="446"/>
      <c r="O1254" s="446"/>
      <c r="P1254" s="446"/>
      <c r="Q1254" s="446"/>
      <c r="R1254" s="446"/>
      <c r="S1254" s="446"/>
      <c r="T1254" s="446"/>
      <c r="U1254" s="446"/>
      <c r="V1254" s="446"/>
      <c r="W1254" s="446"/>
      <c r="X1254" s="446"/>
      <c r="Y1254" s="446"/>
      <c r="Z1254" s="446"/>
    </row>
    <row r="1255" spans="9:26" ht="14.25" customHeight="1">
      <c r="I1255" s="446"/>
      <c r="J1255" s="446"/>
      <c r="K1255" s="446"/>
      <c r="L1255" s="446"/>
      <c r="M1255" s="446"/>
      <c r="N1255" s="446"/>
      <c r="O1255" s="446"/>
      <c r="P1255" s="446"/>
      <c r="Q1255" s="446"/>
      <c r="R1255" s="446"/>
      <c r="S1255" s="446"/>
      <c r="T1255" s="446"/>
      <c r="U1255" s="446"/>
      <c r="V1255" s="446"/>
      <c r="W1255" s="446"/>
      <c r="X1255" s="446"/>
      <c r="Y1255" s="446"/>
      <c r="Z1255" s="446"/>
    </row>
    <row r="1256" spans="9:26" ht="14.25" customHeight="1">
      <c r="I1256" s="446"/>
      <c r="J1256" s="446"/>
      <c r="K1256" s="446"/>
      <c r="L1256" s="446"/>
      <c r="M1256" s="446"/>
      <c r="N1256" s="446"/>
      <c r="O1256" s="446"/>
      <c r="P1256" s="446"/>
      <c r="Q1256" s="446"/>
      <c r="R1256" s="446"/>
      <c r="S1256" s="446"/>
      <c r="T1256" s="446"/>
      <c r="U1256" s="446"/>
      <c r="V1256" s="446"/>
      <c r="W1256" s="446"/>
      <c r="X1256" s="446"/>
      <c r="Y1256" s="446"/>
      <c r="Z1256" s="446"/>
    </row>
    <row r="1257" spans="9:26" ht="14.25" customHeight="1">
      <c r="I1257" s="446"/>
      <c r="J1257" s="446"/>
      <c r="K1257" s="446"/>
      <c r="L1257" s="446"/>
      <c r="M1257" s="446"/>
      <c r="N1257" s="446"/>
      <c r="O1257" s="446"/>
      <c r="P1257" s="446"/>
      <c r="Q1257" s="446"/>
      <c r="R1257" s="446"/>
      <c r="S1257" s="446"/>
      <c r="T1257" s="446"/>
      <c r="U1257" s="446"/>
      <c r="V1257" s="446"/>
      <c r="W1257" s="446"/>
      <c r="X1257" s="446"/>
      <c r="Y1257" s="446"/>
      <c r="Z1257" s="446"/>
    </row>
    <row r="1258" spans="9:26" ht="14.25" customHeight="1">
      <c r="I1258" s="446"/>
      <c r="J1258" s="446"/>
      <c r="K1258" s="446"/>
      <c r="L1258" s="446"/>
      <c r="M1258" s="446"/>
      <c r="N1258" s="446"/>
      <c r="O1258" s="446"/>
      <c r="P1258" s="446"/>
      <c r="Q1258" s="446"/>
      <c r="R1258" s="446"/>
      <c r="S1258" s="446"/>
      <c r="T1258" s="446"/>
      <c r="U1258" s="446"/>
      <c r="V1258" s="446"/>
      <c r="W1258" s="446"/>
      <c r="X1258" s="446"/>
      <c r="Y1258" s="446"/>
      <c r="Z1258" s="446"/>
    </row>
    <row r="1259" spans="9:26" ht="14.25" customHeight="1">
      <c r="I1259" s="446"/>
      <c r="J1259" s="446"/>
      <c r="K1259" s="446"/>
      <c r="L1259" s="446"/>
      <c r="M1259" s="446"/>
      <c r="N1259" s="446"/>
      <c r="O1259" s="446"/>
      <c r="P1259" s="446"/>
      <c r="Q1259" s="446"/>
      <c r="R1259" s="446"/>
      <c r="S1259" s="446"/>
      <c r="T1259" s="446"/>
      <c r="U1259" s="446"/>
      <c r="V1259" s="446"/>
      <c r="W1259" s="446"/>
      <c r="X1259" s="446"/>
      <c r="Y1259" s="446"/>
      <c r="Z1259" s="446"/>
    </row>
    <row r="1260" spans="9:26" ht="14.25" customHeight="1">
      <c r="I1260" s="446"/>
      <c r="J1260" s="446"/>
      <c r="K1260" s="446"/>
      <c r="L1260" s="446"/>
      <c r="M1260" s="446"/>
      <c r="N1260" s="446"/>
      <c r="O1260" s="446"/>
      <c r="P1260" s="446"/>
      <c r="Q1260" s="446"/>
      <c r="R1260" s="446"/>
      <c r="S1260" s="446"/>
      <c r="T1260" s="446"/>
      <c r="U1260" s="446"/>
      <c r="V1260" s="446"/>
      <c r="W1260" s="446"/>
      <c r="X1260" s="446"/>
      <c r="Y1260" s="446"/>
      <c r="Z1260" s="446"/>
    </row>
    <row r="1261" spans="9:26" ht="14.25" customHeight="1">
      <c r="I1261" s="446"/>
      <c r="J1261" s="446"/>
      <c r="K1261" s="446"/>
      <c r="L1261" s="446"/>
      <c r="M1261" s="446"/>
      <c r="N1261" s="446"/>
      <c r="O1261" s="446"/>
      <c r="P1261" s="446"/>
      <c r="Q1261" s="446"/>
      <c r="R1261" s="446"/>
      <c r="S1261" s="446"/>
      <c r="T1261" s="446"/>
      <c r="U1261" s="446"/>
      <c r="V1261" s="446"/>
      <c r="W1261" s="446"/>
      <c r="X1261" s="446"/>
      <c r="Y1261" s="446"/>
      <c r="Z1261" s="446"/>
    </row>
    <row r="1262" spans="9:26" ht="14.25" customHeight="1">
      <c r="I1262" s="446"/>
      <c r="J1262" s="446"/>
      <c r="K1262" s="446"/>
      <c r="L1262" s="446"/>
      <c r="M1262" s="446"/>
      <c r="N1262" s="446"/>
      <c r="O1262" s="446"/>
      <c r="P1262" s="446"/>
      <c r="Q1262" s="446"/>
      <c r="R1262" s="446"/>
      <c r="S1262" s="446"/>
      <c r="T1262" s="446"/>
      <c r="U1262" s="446"/>
      <c r="V1262" s="446"/>
      <c r="W1262" s="446"/>
      <c r="X1262" s="446"/>
      <c r="Y1262" s="446"/>
      <c r="Z1262" s="446"/>
    </row>
    <row r="1263" spans="9:26" ht="14.25" customHeight="1">
      <c r="I1263" s="446"/>
      <c r="J1263" s="446"/>
      <c r="K1263" s="446"/>
      <c r="L1263" s="446"/>
      <c r="M1263" s="446"/>
      <c r="N1263" s="446"/>
      <c r="O1263" s="446"/>
      <c r="P1263" s="446"/>
      <c r="Q1263" s="446"/>
      <c r="R1263" s="446"/>
      <c r="S1263" s="446"/>
      <c r="T1263" s="446"/>
      <c r="U1263" s="446"/>
      <c r="V1263" s="446"/>
      <c r="W1263" s="446"/>
      <c r="X1263" s="446"/>
      <c r="Y1263" s="446"/>
      <c r="Z1263" s="446"/>
    </row>
    <row r="1264" spans="9:26" ht="14.25" customHeight="1">
      <c r="I1264" s="446"/>
      <c r="J1264" s="446"/>
      <c r="K1264" s="446"/>
      <c r="L1264" s="446"/>
      <c r="M1264" s="446"/>
      <c r="N1264" s="446"/>
      <c r="O1264" s="446"/>
      <c r="P1264" s="446"/>
      <c r="Q1264" s="446"/>
      <c r="R1264" s="446"/>
      <c r="S1264" s="446"/>
      <c r="T1264" s="446"/>
      <c r="U1264" s="446"/>
      <c r="V1264" s="446"/>
      <c r="W1264" s="446"/>
      <c r="X1264" s="446"/>
      <c r="Y1264" s="446"/>
      <c r="Z1264" s="446"/>
    </row>
    <row r="1265" spans="9:26" ht="14.25" customHeight="1">
      <c r="I1265" s="446"/>
      <c r="J1265" s="446"/>
      <c r="K1265" s="446"/>
      <c r="L1265" s="446"/>
      <c r="M1265" s="446"/>
      <c r="N1265" s="446"/>
      <c r="O1265" s="446"/>
      <c r="P1265" s="446"/>
      <c r="Q1265" s="446"/>
      <c r="R1265" s="446"/>
      <c r="S1265" s="446"/>
      <c r="T1265" s="446"/>
      <c r="U1265" s="446"/>
      <c r="V1265" s="446"/>
      <c r="W1265" s="446"/>
      <c r="X1265" s="446"/>
      <c r="Y1265" s="446"/>
      <c r="Z1265" s="446"/>
    </row>
    <row r="1266" spans="9:26" ht="14.25" customHeight="1">
      <c r="I1266" s="446"/>
      <c r="J1266" s="446"/>
      <c r="K1266" s="446"/>
      <c r="L1266" s="446"/>
      <c r="M1266" s="446"/>
      <c r="N1266" s="446"/>
      <c r="O1266" s="446"/>
      <c r="P1266" s="446"/>
      <c r="Q1266" s="446"/>
      <c r="R1266" s="446"/>
      <c r="S1266" s="446"/>
      <c r="T1266" s="446"/>
      <c r="U1266" s="446"/>
      <c r="V1266" s="446"/>
      <c r="W1266" s="446"/>
      <c r="X1266" s="446"/>
      <c r="Y1266" s="446"/>
      <c r="Z1266" s="446"/>
    </row>
    <row r="1267" spans="9:26" ht="14.25" customHeight="1">
      <c r="I1267" s="446"/>
      <c r="J1267" s="446"/>
      <c r="K1267" s="446"/>
      <c r="L1267" s="446"/>
      <c r="M1267" s="446"/>
      <c r="N1267" s="446"/>
      <c r="O1267" s="446"/>
      <c r="P1267" s="446"/>
      <c r="Q1267" s="446"/>
      <c r="R1267" s="446"/>
      <c r="S1267" s="446"/>
      <c r="T1267" s="446"/>
      <c r="U1267" s="446"/>
      <c r="V1267" s="446"/>
      <c r="W1267" s="446"/>
      <c r="X1267" s="446"/>
      <c r="Y1267" s="446"/>
      <c r="Z1267" s="446"/>
    </row>
    <row r="1268" spans="9:26" ht="14.25" customHeight="1">
      <c r="I1268" s="446"/>
      <c r="J1268" s="446"/>
      <c r="K1268" s="446"/>
      <c r="L1268" s="446"/>
      <c r="M1268" s="446"/>
      <c r="N1268" s="446"/>
      <c r="O1268" s="446"/>
      <c r="P1268" s="446"/>
      <c r="Q1268" s="446"/>
      <c r="R1268" s="446"/>
      <c r="S1268" s="446"/>
      <c r="T1268" s="446"/>
      <c r="U1268" s="446"/>
      <c r="V1268" s="446"/>
      <c r="W1268" s="446"/>
      <c r="X1268" s="446"/>
      <c r="Y1268" s="446"/>
      <c r="Z1268" s="446"/>
    </row>
    <row r="1269" spans="9:26" ht="14.25" customHeight="1">
      <c r="I1269" s="446"/>
      <c r="J1269" s="446"/>
      <c r="K1269" s="446"/>
      <c r="L1269" s="446"/>
      <c r="M1269" s="446"/>
      <c r="N1269" s="446"/>
      <c r="O1269" s="446"/>
      <c r="P1269" s="446"/>
      <c r="Q1269" s="446"/>
      <c r="R1269" s="446"/>
      <c r="S1269" s="446"/>
      <c r="T1269" s="446"/>
      <c r="U1269" s="446"/>
      <c r="V1269" s="446"/>
      <c r="W1269" s="446"/>
      <c r="X1269" s="446"/>
      <c r="Y1269" s="446"/>
      <c r="Z1269" s="446"/>
    </row>
    <row r="1270" spans="9:26" ht="14.25" customHeight="1">
      <c r="I1270" s="446"/>
      <c r="J1270" s="446"/>
      <c r="K1270" s="446"/>
      <c r="L1270" s="446"/>
      <c r="M1270" s="446"/>
      <c r="N1270" s="446"/>
      <c r="O1270" s="446"/>
      <c r="P1270" s="446"/>
      <c r="Q1270" s="446"/>
      <c r="R1270" s="446"/>
      <c r="S1270" s="446"/>
      <c r="T1270" s="446"/>
      <c r="U1270" s="446"/>
      <c r="V1270" s="446"/>
      <c r="W1270" s="446"/>
      <c r="X1270" s="446"/>
      <c r="Y1270" s="446"/>
      <c r="Z1270" s="446"/>
    </row>
    <row r="1271" spans="9:26" ht="14.25" customHeight="1">
      <c r="I1271" s="446"/>
      <c r="J1271" s="446"/>
      <c r="K1271" s="446"/>
      <c r="L1271" s="446"/>
      <c r="M1271" s="446"/>
      <c r="N1271" s="446"/>
      <c r="O1271" s="446"/>
      <c r="P1271" s="446"/>
      <c r="Q1271" s="446"/>
      <c r="R1271" s="446"/>
      <c r="S1271" s="446"/>
      <c r="T1271" s="446"/>
      <c r="U1271" s="446"/>
      <c r="V1271" s="446"/>
      <c r="W1271" s="446"/>
      <c r="X1271" s="446"/>
      <c r="Y1271" s="446"/>
      <c r="Z1271" s="446"/>
    </row>
    <row r="1272" spans="9:26" ht="14.25" customHeight="1">
      <c r="I1272" s="446"/>
      <c r="J1272" s="446"/>
      <c r="K1272" s="446"/>
      <c r="L1272" s="446"/>
      <c r="M1272" s="446"/>
      <c r="N1272" s="446"/>
      <c r="O1272" s="446"/>
      <c r="P1272" s="446"/>
      <c r="Q1272" s="446"/>
      <c r="R1272" s="446"/>
      <c r="S1272" s="446"/>
      <c r="T1272" s="446"/>
      <c r="U1272" s="446"/>
      <c r="V1272" s="446"/>
      <c r="W1272" s="446"/>
      <c r="X1272" s="446"/>
      <c r="Y1272" s="446"/>
      <c r="Z1272" s="446"/>
    </row>
    <row r="1273" spans="9:26" ht="14.25" customHeight="1">
      <c r="I1273" s="446"/>
      <c r="J1273" s="446"/>
      <c r="K1273" s="446"/>
      <c r="L1273" s="446"/>
      <c r="M1273" s="446"/>
      <c r="N1273" s="446"/>
      <c r="O1273" s="446"/>
      <c r="P1273" s="446"/>
      <c r="Q1273" s="446"/>
      <c r="R1273" s="446"/>
      <c r="S1273" s="446"/>
      <c r="T1273" s="446"/>
      <c r="U1273" s="446"/>
      <c r="V1273" s="446"/>
      <c r="W1273" s="446"/>
      <c r="X1273" s="446"/>
      <c r="Y1273" s="446"/>
      <c r="Z1273" s="446"/>
    </row>
    <row r="1274" spans="9:26" ht="14.25" customHeight="1">
      <c r="I1274" s="446"/>
      <c r="J1274" s="446"/>
      <c r="K1274" s="446"/>
      <c r="L1274" s="446"/>
      <c r="M1274" s="446"/>
      <c r="N1274" s="446"/>
      <c r="O1274" s="446"/>
      <c r="P1274" s="446"/>
      <c r="Q1274" s="446"/>
      <c r="R1274" s="446"/>
      <c r="S1274" s="446"/>
      <c r="T1274" s="446"/>
      <c r="U1274" s="446"/>
      <c r="V1274" s="446"/>
      <c r="W1274" s="446"/>
      <c r="X1274" s="446"/>
      <c r="Y1274" s="446"/>
      <c r="Z1274" s="446"/>
    </row>
    <row r="1275" spans="9:26" ht="14.25" customHeight="1">
      <c r="I1275" s="446"/>
      <c r="J1275" s="446"/>
      <c r="K1275" s="446"/>
      <c r="L1275" s="446"/>
      <c r="M1275" s="446"/>
      <c r="N1275" s="446"/>
      <c r="O1275" s="446"/>
      <c r="P1275" s="446"/>
      <c r="Q1275" s="446"/>
      <c r="R1275" s="446"/>
      <c r="S1275" s="446"/>
      <c r="T1275" s="446"/>
      <c r="U1275" s="446"/>
      <c r="V1275" s="446"/>
      <c r="W1275" s="446"/>
      <c r="X1275" s="446"/>
      <c r="Y1275" s="446"/>
      <c r="Z1275" s="446"/>
    </row>
    <row r="1276" spans="9:26" ht="14.25" customHeight="1">
      <c r="I1276" s="446"/>
      <c r="J1276" s="446"/>
      <c r="K1276" s="446"/>
      <c r="L1276" s="446"/>
      <c r="M1276" s="446"/>
      <c r="N1276" s="446"/>
      <c r="O1276" s="446"/>
      <c r="P1276" s="446"/>
      <c r="Q1276" s="446"/>
      <c r="R1276" s="446"/>
      <c r="S1276" s="446"/>
      <c r="T1276" s="446"/>
      <c r="U1276" s="446"/>
      <c r="V1276" s="446"/>
      <c r="W1276" s="446"/>
      <c r="X1276" s="446"/>
      <c r="Y1276" s="446"/>
      <c r="Z1276" s="446"/>
    </row>
    <row r="1277" spans="9:26" ht="14.25" customHeight="1">
      <c r="I1277" s="446"/>
      <c r="J1277" s="446"/>
      <c r="K1277" s="446"/>
      <c r="L1277" s="446"/>
      <c r="M1277" s="446"/>
      <c r="N1277" s="446"/>
      <c r="O1277" s="446"/>
      <c r="P1277" s="446"/>
      <c r="Q1277" s="446"/>
      <c r="R1277" s="446"/>
      <c r="S1277" s="446"/>
      <c r="T1277" s="446"/>
      <c r="U1277" s="446"/>
      <c r="V1277" s="446"/>
      <c r="W1277" s="446"/>
      <c r="X1277" s="446"/>
      <c r="Y1277" s="446"/>
      <c r="Z1277" s="446"/>
    </row>
    <row r="1278" spans="9:26" ht="14.25" customHeight="1">
      <c r="I1278" s="446"/>
      <c r="J1278" s="446"/>
      <c r="K1278" s="446"/>
      <c r="L1278" s="446"/>
      <c r="M1278" s="446"/>
      <c r="N1278" s="446"/>
      <c r="O1278" s="446"/>
      <c r="P1278" s="446"/>
      <c r="Q1278" s="446"/>
      <c r="R1278" s="446"/>
      <c r="S1278" s="446"/>
      <c r="T1278" s="446"/>
      <c r="U1278" s="446"/>
      <c r="V1278" s="446"/>
      <c r="W1278" s="446"/>
      <c r="X1278" s="446"/>
      <c r="Y1278" s="446"/>
      <c r="Z1278" s="446"/>
    </row>
    <row r="1279" spans="9:26" ht="14.25" customHeight="1">
      <c r="I1279" s="446"/>
      <c r="J1279" s="446"/>
      <c r="K1279" s="446"/>
      <c r="L1279" s="446"/>
      <c r="M1279" s="446"/>
      <c r="N1279" s="446"/>
      <c r="O1279" s="446"/>
      <c r="P1279" s="446"/>
      <c r="Q1279" s="446"/>
      <c r="R1279" s="446"/>
      <c r="S1279" s="446"/>
      <c r="T1279" s="446"/>
      <c r="U1279" s="446"/>
      <c r="V1279" s="446"/>
      <c r="W1279" s="446"/>
      <c r="X1279" s="446"/>
      <c r="Y1279" s="446"/>
      <c r="Z1279" s="446"/>
    </row>
    <row r="1280" spans="9:26" ht="14.25" customHeight="1">
      <c r="I1280" s="446"/>
      <c r="J1280" s="446"/>
      <c r="K1280" s="446"/>
      <c r="L1280" s="446"/>
      <c r="M1280" s="446"/>
      <c r="N1280" s="446"/>
      <c r="O1280" s="446"/>
      <c r="P1280" s="446"/>
      <c r="Q1280" s="446"/>
      <c r="R1280" s="446"/>
      <c r="S1280" s="446"/>
      <c r="T1280" s="446"/>
      <c r="U1280" s="446"/>
      <c r="V1280" s="446"/>
      <c r="W1280" s="446"/>
      <c r="X1280" s="446"/>
      <c r="Y1280" s="446"/>
      <c r="Z1280" s="446"/>
    </row>
    <row r="1281" spans="9:26" ht="14.25" customHeight="1">
      <c r="I1281" s="446"/>
      <c r="J1281" s="446"/>
      <c r="K1281" s="446"/>
      <c r="L1281" s="446"/>
      <c r="M1281" s="446"/>
      <c r="N1281" s="446"/>
      <c r="O1281" s="446"/>
      <c r="P1281" s="446"/>
      <c r="Q1281" s="446"/>
      <c r="R1281" s="446"/>
      <c r="S1281" s="446"/>
      <c r="T1281" s="446"/>
      <c r="U1281" s="446"/>
      <c r="V1281" s="446"/>
      <c r="W1281" s="446"/>
      <c r="X1281" s="446"/>
      <c r="Y1281" s="446"/>
      <c r="Z1281" s="446"/>
    </row>
    <row r="1282" spans="9:26" ht="14.25" customHeight="1">
      <c r="I1282" s="446"/>
      <c r="J1282" s="446"/>
      <c r="K1282" s="446"/>
      <c r="L1282" s="446"/>
      <c r="M1282" s="446"/>
      <c r="N1282" s="446"/>
      <c r="O1282" s="446"/>
      <c r="P1282" s="446"/>
      <c r="Q1282" s="446"/>
      <c r="R1282" s="446"/>
      <c r="S1282" s="446"/>
      <c r="T1282" s="446"/>
      <c r="U1282" s="446"/>
      <c r="V1282" s="446"/>
      <c r="W1282" s="446"/>
      <c r="X1282" s="446"/>
      <c r="Y1282" s="446"/>
      <c r="Z1282" s="446"/>
    </row>
    <row r="1283" spans="9:26" ht="14.25" customHeight="1">
      <c r="I1283" s="446"/>
      <c r="J1283" s="446"/>
      <c r="K1283" s="446"/>
      <c r="L1283" s="446"/>
      <c r="M1283" s="446"/>
      <c r="N1283" s="446"/>
      <c r="O1283" s="446"/>
      <c r="P1283" s="446"/>
      <c r="Q1283" s="446"/>
      <c r="R1283" s="446"/>
      <c r="S1283" s="446"/>
      <c r="T1283" s="446"/>
      <c r="U1283" s="446"/>
      <c r="V1283" s="446"/>
      <c r="W1283" s="446"/>
      <c r="X1283" s="446"/>
      <c r="Y1283" s="446"/>
      <c r="Z1283" s="446"/>
    </row>
    <row r="1284" spans="9:26" ht="14.25" customHeight="1">
      <c r="I1284" s="446"/>
      <c r="J1284" s="446"/>
      <c r="K1284" s="446"/>
      <c r="L1284" s="446"/>
      <c r="M1284" s="446"/>
      <c r="N1284" s="446"/>
      <c r="O1284" s="446"/>
      <c r="P1284" s="446"/>
      <c r="Q1284" s="446"/>
      <c r="R1284" s="446"/>
      <c r="S1284" s="446"/>
      <c r="T1284" s="446"/>
      <c r="U1284" s="446"/>
      <c r="V1284" s="446"/>
      <c r="W1284" s="446"/>
      <c r="X1284" s="446"/>
      <c r="Y1284" s="446"/>
      <c r="Z1284" s="446"/>
    </row>
    <row r="1285" spans="9:26" ht="14.25" customHeight="1">
      <c r="I1285" s="446"/>
      <c r="J1285" s="446"/>
      <c r="K1285" s="446"/>
      <c r="L1285" s="446"/>
      <c r="M1285" s="446"/>
      <c r="N1285" s="446"/>
      <c r="O1285" s="446"/>
      <c r="P1285" s="446"/>
      <c r="Q1285" s="446"/>
      <c r="R1285" s="446"/>
      <c r="S1285" s="446"/>
      <c r="T1285" s="446"/>
      <c r="U1285" s="446"/>
      <c r="V1285" s="446"/>
      <c r="W1285" s="446"/>
      <c r="X1285" s="446"/>
      <c r="Y1285" s="446"/>
      <c r="Z1285" s="446"/>
    </row>
    <row r="1286" spans="9:26" ht="14.25" customHeight="1">
      <c r="I1286" s="446"/>
      <c r="J1286" s="446"/>
      <c r="K1286" s="446"/>
      <c r="L1286" s="446"/>
      <c r="M1286" s="446"/>
      <c r="N1286" s="446"/>
      <c r="O1286" s="446"/>
      <c r="P1286" s="446"/>
      <c r="Q1286" s="446"/>
      <c r="R1286" s="446"/>
      <c r="S1286" s="446"/>
      <c r="T1286" s="446"/>
      <c r="U1286" s="446"/>
      <c r="V1286" s="446"/>
      <c r="W1286" s="446"/>
      <c r="X1286" s="446"/>
      <c r="Y1286" s="446"/>
      <c r="Z1286" s="446"/>
    </row>
    <row r="1287" spans="9:26" ht="14.25" customHeight="1">
      <c r="I1287" s="446"/>
      <c r="J1287" s="446"/>
      <c r="K1287" s="446"/>
      <c r="L1287" s="446"/>
      <c r="M1287" s="446"/>
      <c r="N1287" s="446"/>
      <c r="O1287" s="446"/>
      <c r="P1287" s="446"/>
      <c r="Q1287" s="446"/>
      <c r="R1287" s="446"/>
      <c r="S1287" s="446"/>
      <c r="T1287" s="446"/>
      <c r="U1287" s="446"/>
      <c r="V1287" s="446"/>
      <c r="W1287" s="446"/>
      <c r="X1287" s="446"/>
      <c r="Y1287" s="446"/>
      <c r="Z1287" s="446"/>
    </row>
    <row r="1288" spans="9:26" ht="14.25" customHeight="1">
      <c r="I1288" s="446"/>
      <c r="J1288" s="446"/>
      <c r="K1288" s="446"/>
      <c r="L1288" s="446"/>
      <c r="M1288" s="446"/>
      <c r="N1288" s="446"/>
      <c r="O1288" s="446"/>
      <c r="P1288" s="446"/>
      <c r="Q1288" s="446"/>
      <c r="R1288" s="446"/>
      <c r="S1288" s="446"/>
      <c r="T1288" s="446"/>
      <c r="U1288" s="446"/>
      <c r="V1288" s="446"/>
      <c r="W1288" s="446"/>
      <c r="X1288" s="446"/>
      <c r="Y1288" s="446"/>
      <c r="Z1288" s="446"/>
    </row>
    <row r="1289" spans="9:26" ht="14.25" customHeight="1">
      <c r="I1289" s="446"/>
      <c r="J1289" s="446"/>
      <c r="K1289" s="446"/>
      <c r="L1289" s="446"/>
      <c r="M1289" s="446"/>
      <c r="N1289" s="446"/>
      <c r="O1289" s="446"/>
      <c r="P1289" s="446"/>
      <c r="Q1289" s="446"/>
      <c r="R1289" s="446"/>
      <c r="S1289" s="446"/>
      <c r="T1289" s="446"/>
      <c r="U1289" s="446"/>
      <c r="V1289" s="446"/>
      <c r="W1289" s="446"/>
      <c r="X1289" s="446"/>
      <c r="Y1289" s="446"/>
      <c r="Z1289" s="446"/>
    </row>
    <row r="1290" spans="9:26" ht="14.25" customHeight="1">
      <c r="I1290" s="446"/>
      <c r="J1290" s="446"/>
      <c r="K1290" s="446"/>
      <c r="L1290" s="446"/>
      <c r="M1290" s="446"/>
      <c r="N1290" s="446"/>
      <c r="O1290" s="446"/>
      <c r="P1290" s="446"/>
      <c r="Q1290" s="446"/>
      <c r="R1290" s="446"/>
      <c r="S1290" s="446"/>
      <c r="T1290" s="446"/>
      <c r="U1290" s="446"/>
      <c r="V1290" s="446"/>
      <c r="W1290" s="446"/>
      <c r="X1290" s="446"/>
      <c r="Y1290" s="446"/>
      <c r="Z1290" s="446"/>
    </row>
    <row r="1291" spans="9:26" ht="14.25" customHeight="1">
      <c r="I1291" s="446"/>
      <c r="J1291" s="446"/>
      <c r="K1291" s="446"/>
      <c r="L1291" s="446"/>
      <c r="M1291" s="446"/>
      <c r="N1291" s="446"/>
      <c r="O1291" s="446"/>
      <c r="P1291" s="446"/>
      <c r="Q1291" s="446"/>
      <c r="R1291" s="446"/>
      <c r="S1291" s="446"/>
      <c r="T1291" s="446"/>
      <c r="U1291" s="446"/>
      <c r="V1291" s="446"/>
      <c r="W1291" s="446"/>
      <c r="X1291" s="446"/>
      <c r="Y1291" s="446"/>
      <c r="Z1291" s="446"/>
    </row>
    <row r="1292" spans="9:26" ht="14.25" customHeight="1">
      <c r="I1292" s="446"/>
      <c r="J1292" s="446"/>
      <c r="K1292" s="446"/>
      <c r="L1292" s="446"/>
      <c r="M1292" s="446"/>
      <c r="N1292" s="446"/>
      <c r="O1292" s="446"/>
      <c r="P1292" s="446"/>
      <c r="Q1292" s="446"/>
      <c r="R1292" s="446"/>
      <c r="S1292" s="446"/>
      <c r="T1292" s="446"/>
      <c r="U1292" s="446"/>
      <c r="V1292" s="446"/>
      <c r="W1292" s="446"/>
      <c r="X1292" s="446"/>
      <c r="Y1292" s="446"/>
      <c r="Z1292" s="446"/>
    </row>
    <row r="1293" spans="9:26" ht="14.25" customHeight="1">
      <c r="I1293" s="446"/>
      <c r="J1293" s="446"/>
      <c r="K1293" s="446"/>
      <c r="L1293" s="446"/>
      <c r="M1293" s="446"/>
      <c r="N1293" s="446"/>
      <c r="O1293" s="446"/>
      <c r="P1293" s="446"/>
      <c r="Q1293" s="446"/>
      <c r="R1293" s="446"/>
      <c r="S1293" s="446"/>
      <c r="T1293" s="446"/>
      <c r="U1293" s="446"/>
      <c r="V1293" s="446"/>
      <c r="W1293" s="446"/>
      <c r="X1293" s="446"/>
      <c r="Y1293" s="446"/>
      <c r="Z1293" s="446"/>
    </row>
    <row r="1294" spans="9:26" ht="14.25" customHeight="1">
      <c r="I1294" s="446"/>
      <c r="J1294" s="446"/>
      <c r="K1294" s="446"/>
      <c r="L1294" s="446"/>
      <c r="M1294" s="446"/>
      <c r="N1294" s="446"/>
      <c r="O1294" s="446"/>
      <c r="P1294" s="446"/>
      <c r="Q1294" s="446"/>
      <c r="R1294" s="446"/>
      <c r="S1294" s="446"/>
      <c r="T1294" s="446"/>
      <c r="U1294" s="446"/>
      <c r="V1294" s="446"/>
      <c r="W1294" s="446"/>
      <c r="X1294" s="446"/>
      <c r="Y1294" s="446"/>
      <c r="Z1294" s="446"/>
    </row>
    <row r="1295" spans="9:26" ht="14.25" customHeight="1">
      <c r="I1295" s="446"/>
      <c r="J1295" s="446"/>
      <c r="K1295" s="446"/>
      <c r="L1295" s="446"/>
      <c r="M1295" s="446"/>
      <c r="N1295" s="446"/>
      <c r="O1295" s="446"/>
      <c r="P1295" s="446"/>
      <c r="Q1295" s="446"/>
      <c r="R1295" s="446"/>
      <c r="S1295" s="446"/>
      <c r="T1295" s="446"/>
      <c r="U1295" s="446"/>
      <c r="V1295" s="446"/>
      <c r="W1295" s="446"/>
      <c r="X1295" s="446"/>
      <c r="Y1295" s="446"/>
      <c r="Z1295" s="446"/>
    </row>
    <row r="1296" spans="9:26" ht="14.25" customHeight="1">
      <c r="I1296" s="446"/>
      <c r="J1296" s="446"/>
      <c r="K1296" s="446"/>
      <c r="L1296" s="446"/>
      <c r="M1296" s="446"/>
      <c r="N1296" s="446"/>
      <c r="O1296" s="446"/>
      <c r="P1296" s="446"/>
      <c r="Q1296" s="446"/>
      <c r="R1296" s="446"/>
      <c r="S1296" s="446"/>
      <c r="T1296" s="446"/>
      <c r="U1296" s="446"/>
      <c r="V1296" s="446"/>
      <c r="W1296" s="446"/>
      <c r="X1296" s="446"/>
      <c r="Y1296" s="446"/>
      <c r="Z1296" s="446"/>
    </row>
    <row r="1297" spans="9:26" ht="14.25" customHeight="1">
      <c r="I1297" s="446"/>
      <c r="J1297" s="446"/>
      <c r="K1297" s="446"/>
      <c r="L1297" s="446"/>
      <c r="M1297" s="446"/>
      <c r="N1297" s="446"/>
      <c r="O1297" s="446"/>
      <c r="P1297" s="446"/>
      <c r="Q1297" s="446"/>
      <c r="R1297" s="446"/>
      <c r="S1297" s="446"/>
      <c r="T1297" s="446"/>
      <c r="U1297" s="446"/>
      <c r="V1297" s="446"/>
      <c r="W1297" s="446"/>
      <c r="X1297" s="446"/>
      <c r="Y1297" s="446"/>
      <c r="Z1297" s="446"/>
    </row>
    <row r="1298" spans="9:26" ht="14.25" customHeight="1">
      <c r="I1298" s="446"/>
      <c r="J1298" s="446"/>
      <c r="K1298" s="446"/>
      <c r="L1298" s="446"/>
      <c r="M1298" s="446"/>
      <c r="N1298" s="446"/>
      <c r="O1298" s="446"/>
      <c r="P1298" s="446"/>
      <c r="Q1298" s="446"/>
      <c r="R1298" s="446"/>
      <c r="S1298" s="446"/>
      <c r="T1298" s="446"/>
      <c r="U1298" s="446"/>
      <c r="V1298" s="446"/>
      <c r="W1298" s="446"/>
      <c r="X1298" s="446"/>
      <c r="Y1298" s="446"/>
      <c r="Z1298" s="446"/>
    </row>
    <row r="1299" spans="9:26" ht="14.25" customHeight="1">
      <c r="I1299" s="446"/>
      <c r="J1299" s="446"/>
      <c r="K1299" s="446"/>
      <c r="L1299" s="446"/>
      <c r="M1299" s="446"/>
      <c r="N1299" s="446"/>
      <c r="O1299" s="446"/>
      <c r="P1299" s="446"/>
      <c r="Q1299" s="446"/>
      <c r="R1299" s="446"/>
      <c r="S1299" s="446"/>
      <c r="T1299" s="446"/>
      <c r="U1299" s="446"/>
      <c r="V1299" s="446"/>
      <c r="W1299" s="446"/>
      <c r="X1299" s="446"/>
      <c r="Y1299" s="446"/>
      <c r="Z1299" s="446"/>
    </row>
    <row r="1300" spans="9:26" ht="14.25" customHeight="1">
      <c r="I1300" s="446"/>
      <c r="J1300" s="446"/>
      <c r="K1300" s="446"/>
      <c r="L1300" s="446"/>
      <c r="M1300" s="446"/>
      <c r="N1300" s="446"/>
      <c r="O1300" s="446"/>
      <c r="P1300" s="446"/>
      <c r="Q1300" s="446"/>
      <c r="R1300" s="446"/>
      <c r="S1300" s="446"/>
      <c r="T1300" s="446"/>
      <c r="U1300" s="446"/>
      <c r="V1300" s="446"/>
      <c r="W1300" s="446"/>
      <c r="X1300" s="446"/>
      <c r="Y1300" s="446"/>
      <c r="Z1300" s="446"/>
    </row>
    <row r="1301" spans="9:26" ht="14.25" customHeight="1">
      <c r="I1301" s="446"/>
      <c r="J1301" s="446"/>
      <c r="K1301" s="446"/>
      <c r="L1301" s="446"/>
      <c r="M1301" s="446"/>
      <c r="N1301" s="446"/>
      <c r="O1301" s="446"/>
      <c r="P1301" s="446"/>
      <c r="Q1301" s="446"/>
      <c r="R1301" s="446"/>
      <c r="S1301" s="446"/>
      <c r="T1301" s="446"/>
      <c r="U1301" s="446"/>
      <c r="V1301" s="446"/>
      <c r="W1301" s="446"/>
      <c r="X1301" s="446"/>
      <c r="Y1301" s="446"/>
      <c r="Z1301" s="446"/>
    </row>
    <row r="1302" spans="9:26" ht="14.25" customHeight="1">
      <c r="I1302" s="446"/>
      <c r="J1302" s="446"/>
      <c r="K1302" s="446"/>
      <c r="L1302" s="446"/>
      <c r="M1302" s="446"/>
      <c r="N1302" s="446"/>
      <c r="O1302" s="446"/>
      <c r="P1302" s="446"/>
      <c r="Q1302" s="446"/>
      <c r="R1302" s="446"/>
      <c r="S1302" s="446"/>
      <c r="T1302" s="446"/>
      <c r="U1302" s="446"/>
      <c r="V1302" s="446"/>
      <c r="W1302" s="446"/>
      <c r="X1302" s="446"/>
      <c r="Y1302" s="446"/>
      <c r="Z1302" s="446"/>
    </row>
    <row r="1303" spans="9:26" ht="14.25" customHeight="1">
      <c r="I1303" s="446"/>
      <c r="J1303" s="446"/>
      <c r="K1303" s="446"/>
      <c r="L1303" s="446"/>
      <c r="M1303" s="446"/>
      <c r="N1303" s="446"/>
      <c r="O1303" s="446"/>
      <c r="P1303" s="446"/>
      <c r="Q1303" s="446"/>
      <c r="R1303" s="446"/>
      <c r="S1303" s="446"/>
      <c r="T1303" s="446"/>
      <c r="U1303" s="446"/>
      <c r="V1303" s="446"/>
      <c r="W1303" s="446"/>
      <c r="X1303" s="446"/>
      <c r="Y1303" s="446"/>
      <c r="Z1303" s="446"/>
    </row>
    <row r="1304" spans="9:26" ht="14.25" customHeight="1">
      <c r="I1304" s="446"/>
      <c r="J1304" s="446"/>
      <c r="K1304" s="446"/>
      <c r="L1304" s="446"/>
      <c r="M1304" s="446"/>
      <c r="N1304" s="446"/>
      <c r="O1304" s="446"/>
      <c r="P1304" s="446"/>
      <c r="Q1304" s="446"/>
      <c r="R1304" s="446"/>
      <c r="S1304" s="446"/>
      <c r="T1304" s="446"/>
      <c r="U1304" s="446"/>
      <c r="V1304" s="446"/>
      <c r="W1304" s="446"/>
      <c r="X1304" s="446"/>
      <c r="Y1304" s="446"/>
      <c r="Z1304" s="446"/>
    </row>
    <row r="1305" spans="9:26" ht="14.25" customHeight="1">
      <c r="I1305" s="446"/>
      <c r="J1305" s="446"/>
      <c r="K1305" s="446"/>
      <c r="L1305" s="446"/>
      <c r="M1305" s="446"/>
      <c r="N1305" s="446"/>
      <c r="O1305" s="446"/>
      <c r="P1305" s="446"/>
      <c r="Q1305" s="446"/>
      <c r="R1305" s="446"/>
      <c r="S1305" s="446"/>
      <c r="T1305" s="446"/>
      <c r="U1305" s="446"/>
      <c r="V1305" s="446"/>
      <c r="W1305" s="446"/>
      <c r="X1305" s="446"/>
      <c r="Y1305" s="446"/>
      <c r="Z1305" s="446"/>
    </row>
    <row r="1306" spans="9:26" ht="14.25" customHeight="1">
      <c r="I1306" s="446"/>
      <c r="J1306" s="446"/>
      <c r="K1306" s="446"/>
      <c r="L1306" s="446"/>
      <c r="M1306" s="446"/>
      <c r="N1306" s="446"/>
      <c r="O1306" s="446"/>
      <c r="P1306" s="446"/>
      <c r="Q1306" s="446"/>
      <c r="R1306" s="446"/>
      <c r="S1306" s="446"/>
      <c r="T1306" s="446"/>
      <c r="U1306" s="446"/>
      <c r="V1306" s="446"/>
      <c r="W1306" s="446"/>
      <c r="X1306" s="446"/>
      <c r="Y1306" s="446"/>
      <c r="Z1306" s="446"/>
    </row>
    <row r="1307" spans="9:26" ht="14.25" customHeight="1">
      <c r="I1307" s="446"/>
      <c r="J1307" s="446"/>
      <c r="K1307" s="446"/>
      <c r="L1307" s="446"/>
      <c r="M1307" s="446"/>
      <c r="N1307" s="446"/>
      <c r="O1307" s="446"/>
      <c r="P1307" s="446"/>
      <c r="Q1307" s="446"/>
      <c r="R1307" s="446"/>
      <c r="S1307" s="446"/>
      <c r="T1307" s="446"/>
      <c r="U1307" s="446"/>
      <c r="V1307" s="446"/>
      <c r="W1307" s="446"/>
      <c r="X1307" s="446"/>
      <c r="Y1307" s="446"/>
      <c r="Z1307" s="446"/>
    </row>
    <row r="1308" spans="9:26" ht="14.25" customHeight="1">
      <c r="I1308" s="446"/>
      <c r="J1308" s="446"/>
      <c r="K1308" s="446"/>
      <c r="L1308" s="446"/>
      <c r="M1308" s="446"/>
      <c r="N1308" s="446"/>
      <c r="O1308" s="446"/>
      <c r="P1308" s="446"/>
      <c r="Q1308" s="446"/>
      <c r="R1308" s="446"/>
      <c r="S1308" s="446"/>
      <c r="T1308" s="446"/>
      <c r="U1308" s="446"/>
      <c r="V1308" s="446"/>
      <c r="W1308" s="446"/>
      <c r="X1308" s="446"/>
      <c r="Y1308" s="446"/>
      <c r="Z1308" s="446"/>
    </row>
    <row r="1309" spans="9:26" ht="14.25" customHeight="1">
      <c r="I1309" s="446"/>
      <c r="J1309" s="446"/>
      <c r="K1309" s="446"/>
      <c r="L1309" s="446"/>
      <c r="M1309" s="446"/>
      <c r="N1309" s="446"/>
      <c r="O1309" s="446"/>
      <c r="P1309" s="446"/>
      <c r="Q1309" s="446"/>
      <c r="R1309" s="446"/>
      <c r="S1309" s="446"/>
      <c r="T1309" s="446"/>
      <c r="U1309" s="446"/>
      <c r="V1309" s="446"/>
      <c r="W1309" s="446"/>
      <c r="X1309" s="446"/>
      <c r="Y1309" s="446"/>
      <c r="Z1309" s="446"/>
    </row>
    <row r="1310" spans="9:26" ht="14.25" customHeight="1">
      <c r="I1310" s="446"/>
      <c r="J1310" s="446"/>
      <c r="K1310" s="446"/>
      <c r="L1310" s="446"/>
      <c r="M1310" s="446"/>
      <c r="N1310" s="446"/>
      <c r="O1310" s="446"/>
      <c r="P1310" s="446"/>
      <c r="Q1310" s="446"/>
      <c r="R1310" s="446"/>
      <c r="S1310" s="446"/>
      <c r="T1310" s="446"/>
      <c r="U1310" s="446"/>
      <c r="V1310" s="446"/>
      <c r="W1310" s="446"/>
      <c r="X1310" s="446"/>
      <c r="Y1310" s="446"/>
      <c r="Z1310" s="446"/>
    </row>
    <row r="1311" spans="9:26" ht="14.25" customHeight="1">
      <c r="I1311" s="446"/>
      <c r="J1311" s="446"/>
      <c r="K1311" s="446"/>
      <c r="L1311" s="446"/>
      <c r="M1311" s="446"/>
      <c r="N1311" s="446"/>
      <c r="O1311" s="446"/>
      <c r="P1311" s="446"/>
      <c r="Q1311" s="446"/>
      <c r="R1311" s="446"/>
      <c r="S1311" s="446"/>
      <c r="T1311" s="446"/>
      <c r="U1311" s="446"/>
      <c r="V1311" s="446"/>
      <c r="W1311" s="446"/>
      <c r="X1311" s="446"/>
      <c r="Y1311" s="446"/>
      <c r="Z1311" s="446"/>
    </row>
    <row r="1312" spans="9:26" ht="14.25" customHeight="1">
      <c r="I1312" s="446"/>
      <c r="J1312" s="446"/>
      <c r="K1312" s="446"/>
      <c r="L1312" s="446"/>
      <c r="M1312" s="446"/>
      <c r="N1312" s="446"/>
      <c r="O1312" s="446"/>
      <c r="P1312" s="446"/>
      <c r="Q1312" s="446"/>
      <c r="R1312" s="446"/>
      <c r="S1312" s="446"/>
      <c r="T1312" s="446"/>
      <c r="U1312" s="446"/>
      <c r="V1312" s="446"/>
      <c r="W1312" s="446"/>
      <c r="X1312" s="446"/>
      <c r="Y1312" s="446"/>
      <c r="Z1312" s="446"/>
    </row>
    <row r="1313" spans="9:26" ht="14.25" customHeight="1">
      <c r="I1313" s="446"/>
      <c r="J1313" s="446"/>
      <c r="K1313" s="446"/>
      <c r="L1313" s="446"/>
      <c r="M1313" s="446"/>
      <c r="N1313" s="446"/>
      <c r="O1313" s="446"/>
      <c r="P1313" s="446"/>
      <c r="Q1313" s="446"/>
      <c r="R1313" s="446"/>
      <c r="S1313" s="446"/>
      <c r="T1313" s="446"/>
      <c r="U1313" s="446"/>
      <c r="V1313" s="446"/>
      <c r="W1313" s="446"/>
      <c r="X1313" s="446"/>
      <c r="Y1313" s="446"/>
      <c r="Z1313" s="446"/>
    </row>
    <row r="1314" spans="9:26" ht="14.25" customHeight="1">
      <c r="I1314" s="446"/>
      <c r="J1314" s="446"/>
      <c r="K1314" s="446"/>
      <c r="L1314" s="446"/>
      <c r="M1314" s="446"/>
      <c r="N1314" s="446"/>
      <c r="O1314" s="446"/>
      <c r="P1314" s="446"/>
      <c r="Q1314" s="446"/>
      <c r="R1314" s="446"/>
      <c r="S1314" s="446"/>
      <c r="T1314" s="446"/>
      <c r="U1314" s="446"/>
      <c r="V1314" s="446"/>
      <c r="W1314" s="446"/>
      <c r="X1314" s="446"/>
      <c r="Y1314" s="446"/>
      <c r="Z1314" s="446"/>
    </row>
    <row r="1315" spans="9:26" ht="14.25" customHeight="1">
      <c r="I1315" s="446"/>
      <c r="J1315" s="446"/>
      <c r="K1315" s="446"/>
      <c r="L1315" s="446"/>
      <c r="M1315" s="446"/>
      <c r="N1315" s="446"/>
      <c r="O1315" s="446"/>
      <c r="P1315" s="446"/>
      <c r="Q1315" s="446"/>
      <c r="R1315" s="446"/>
      <c r="S1315" s="446"/>
      <c r="T1315" s="446"/>
      <c r="U1315" s="446"/>
      <c r="V1315" s="446"/>
      <c r="W1315" s="446"/>
      <c r="X1315" s="446"/>
      <c r="Y1315" s="446"/>
      <c r="Z1315" s="446"/>
    </row>
    <row r="1316" spans="9:26" ht="14.25" customHeight="1">
      <c r="I1316" s="446"/>
      <c r="J1316" s="446"/>
      <c r="K1316" s="446"/>
      <c r="L1316" s="446"/>
      <c r="M1316" s="446"/>
      <c r="N1316" s="446"/>
      <c r="O1316" s="446"/>
      <c r="P1316" s="446"/>
      <c r="Q1316" s="446"/>
      <c r="R1316" s="446"/>
      <c r="S1316" s="446"/>
      <c r="T1316" s="446"/>
      <c r="U1316" s="446"/>
      <c r="V1316" s="446"/>
      <c r="W1316" s="446"/>
      <c r="X1316" s="446"/>
      <c r="Y1316" s="446"/>
      <c r="Z1316" s="446"/>
    </row>
    <row r="1317" spans="9:26" ht="14.25" customHeight="1">
      <c r="I1317" s="446"/>
      <c r="J1317" s="446"/>
      <c r="K1317" s="446"/>
      <c r="L1317" s="446"/>
      <c r="M1317" s="446"/>
      <c r="N1317" s="446"/>
      <c r="O1317" s="446"/>
      <c r="P1317" s="446"/>
      <c r="Q1317" s="446"/>
      <c r="R1317" s="446"/>
      <c r="S1317" s="446"/>
      <c r="T1317" s="446"/>
      <c r="U1317" s="446"/>
      <c r="V1317" s="446"/>
      <c r="W1317" s="446"/>
      <c r="X1317" s="446"/>
      <c r="Y1317" s="446"/>
      <c r="Z1317" s="446"/>
    </row>
    <row r="1318" spans="9:26" ht="14.25" customHeight="1">
      <c r="I1318" s="446"/>
      <c r="J1318" s="446"/>
      <c r="K1318" s="446"/>
      <c r="L1318" s="446"/>
      <c r="M1318" s="446"/>
      <c r="N1318" s="446"/>
      <c r="O1318" s="446"/>
      <c r="P1318" s="446"/>
      <c r="Q1318" s="446"/>
      <c r="R1318" s="446"/>
      <c r="S1318" s="446"/>
      <c r="T1318" s="446"/>
      <c r="U1318" s="446"/>
      <c r="V1318" s="446"/>
      <c r="W1318" s="446"/>
      <c r="X1318" s="446"/>
      <c r="Y1318" s="446"/>
      <c r="Z1318" s="446"/>
    </row>
    <row r="1319" spans="9:26" ht="14.25" customHeight="1">
      <c r="I1319" s="446"/>
      <c r="J1319" s="446"/>
      <c r="K1319" s="446"/>
      <c r="L1319" s="446"/>
      <c r="M1319" s="446"/>
      <c r="N1319" s="446"/>
      <c r="O1319" s="446"/>
      <c r="P1319" s="446"/>
      <c r="Q1319" s="446"/>
      <c r="R1319" s="446"/>
      <c r="S1319" s="446"/>
      <c r="T1319" s="446"/>
      <c r="U1319" s="446"/>
      <c r="V1319" s="446"/>
      <c r="W1319" s="446"/>
      <c r="X1319" s="446"/>
      <c r="Y1319" s="446"/>
      <c r="Z1319" s="446"/>
    </row>
    <row r="1320" spans="9:26" ht="14.25" customHeight="1">
      <c r="I1320" s="446"/>
      <c r="J1320" s="446"/>
      <c r="K1320" s="446"/>
      <c r="L1320" s="446"/>
      <c r="M1320" s="446"/>
      <c r="N1320" s="446"/>
      <c r="O1320" s="446"/>
      <c r="P1320" s="446"/>
      <c r="Q1320" s="446"/>
      <c r="R1320" s="446"/>
      <c r="S1320" s="446"/>
      <c r="T1320" s="446"/>
      <c r="U1320" s="446"/>
      <c r="V1320" s="446"/>
      <c r="W1320" s="446"/>
      <c r="X1320" s="446"/>
      <c r="Y1320" s="446"/>
      <c r="Z1320" s="446"/>
    </row>
    <row r="1321" spans="9:26" ht="14.25" customHeight="1">
      <c r="I1321" s="446"/>
      <c r="J1321" s="446"/>
      <c r="K1321" s="446"/>
      <c r="L1321" s="446"/>
      <c r="M1321" s="446"/>
      <c r="N1321" s="446"/>
      <c r="O1321" s="446"/>
      <c r="P1321" s="446"/>
      <c r="Q1321" s="446"/>
      <c r="R1321" s="446"/>
      <c r="S1321" s="446"/>
      <c r="T1321" s="446"/>
      <c r="U1321" s="446"/>
      <c r="V1321" s="446"/>
      <c r="W1321" s="446"/>
      <c r="X1321" s="446"/>
      <c r="Y1321" s="446"/>
      <c r="Z1321" s="446"/>
    </row>
    <row r="1322" spans="9:26" ht="14.25" customHeight="1">
      <c r="I1322" s="446"/>
      <c r="J1322" s="446"/>
      <c r="K1322" s="446"/>
      <c r="L1322" s="446"/>
      <c r="M1322" s="446"/>
      <c r="N1322" s="446"/>
      <c r="O1322" s="446"/>
      <c r="P1322" s="446"/>
      <c r="Q1322" s="446"/>
      <c r="R1322" s="446"/>
      <c r="S1322" s="446"/>
      <c r="T1322" s="446"/>
      <c r="U1322" s="446"/>
      <c r="V1322" s="446"/>
      <c r="W1322" s="446"/>
      <c r="X1322" s="446"/>
      <c r="Y1322" s="446"/>
      <c r="Z1322" s="446"/>
    </row>
    <row r="1323" spans="9:26" ht="14.25" customHeight="1">
      <c r="I1323" s="446"/>
      <c r="J1323" s="446"/>
      <c r="K1323" s="446"/>
      <c r="L1323" s="446"/>
      <c r="M1323" s="446"/>
      <c r="N1323" s="446"/>
      <c r="O1323" s="446"/>
      <c r="P1323" s="446"/>
      <c r="Q1323" s="446"/>
      <c r="R1323" s="446"/>
      <c r="S1323" s="446"/>
      <c r="T1323" s="446"/>
      <c r="U1323" s="446"/>
      <c r="V1323" s="446"/>
      <c r="W1323" s="446"/>
      <c r="X1323" s="446"/>
      <c r="Y1323" s="446"/>
      <c r="Z1323" s="446"/>
    </row>
    <row r="1324" spans="9:26" ht="14.25" customHeight="1">
      <c r="I1324" s="446"/>
      <c r="J1324" s="446"/>
      <c r="K1324" s="446"/>
      <c r="L1324" s="446"/>
      <c r="M1324" s="446"/>
      <c r="N1324" s="446"/>
      <c r="O1324" s="446"/>
      <c r="P1324" s="446"/>
      <c r="Q1324" s="446"/>
      <c r="R1324" s="446"/>
      <c r="S1324" s="446"/>
      <c r="T1324" s="446"/>
      <c r="U1324" s="446"/>
      <c r="V1324" s="446"/>
      <c r="W1324" s="446"/>
      <c r="X1324" s="446"/>
      <c r="Y1324" s="446"/>
      <c r="Z1324" s="446"/>
    </row>
    <row r="1325" spans="9:26" ht="14.25" customHeight="1">
      <c r="I1325" s="446"/>
      <c r="J1325" s="446"/>
      <c r="K1325" s="446"/>
      <c r="L1325" s="446"/>
      <c r="M1325" s="446"/>
      <c r="N1325" s="446"/>
      <c r="O1325" s="446"/>
      <c r="P1325" s="446"/>
      <c r="Q1325" s="446"/>
      <c r="R1325" s="446"/>
      <c r="S1325" s="446"/>
      <c r="T1325" s="446"/>
      <c r="U1325" s="446"/>
      <c r="V1325" s="446"/>
      <c r="W1325" s="446"/>
      <c r="X1325" s="446"/>
      <c r="Y1325" s="446"/>
      <c r="Z1325" s="446"/>
    </row>
    <row r="1326" spans="9:26" ht="14.25" customHeight="1">
      <c r="I1326" s="446"/>
      <c r="J1326" s="446"/>
      <c r="K1326" s="446"/>
      <c r="L1326" s="446"/>
      <c r="M1326" s="446"/>
      <c r="N1326" s="446"/>
      <c r="O1326" s="446"/>
      <c r="P1326" s="446"/>
      <c r="Q1326" s="446"/>
      <c r="R1326" s="446"/>
      <c r="S1326" s="446"/>
      <c r="T1326" s="446"/>
      <c r="U1326" s="446"/>
      <c r="V1326" s="446"/>
      <c r="W1326" s="446"/>
      <c r="X1326" s="446"/>
      <c r="Y1326" s="446"/>
      <c r="Z1326" s="446"/>
    </row>
    <row r="1327" spans="9:26" ht="14.25" customHeight="1">
      <c r="I1327" s="446"/>
      <c r="J1327" s="446"/>
      <c r="K1327" s="446"/>
      <c r="L1327" s="446"/>
      <c r="M1327" s="446"/>
      <c r="N1327" s="446"/>
      <c r="O1327" s="446"/>
      <c r="P1327" s="446"/>
      <c r="Q1327" s="446"/>
      <c r="R1327" s="446"/>
      <c r="S1327" s="446"/>
      <c r="T1327" s="446"/>
      <c r="U1327" s="446"/>
      <c r="V1327" s="446"/>
      <c r="W1327" s="446"/>
      <c r="X1327" s="446"/>
      <c r="Y1327" s="446"/>
      <c r="Z1327" s="446"/>
    </row>
    <row r="1328" spans="9:26" ht="14.25" customHeight="1">
      <c r="I1328" s="446"/>
      <c r="J1328" s="446"/>
      <c r="K1328" s="446"/>
      <c r="L1328" s="446"/>
      <c r="M1328" s="446"/>
      <c r="N1328" s="446"/>
      <c r="O1328" s="446"/>
      <c r="P1328" s="446"/>
      <c r="Q1328" s="446"/>
      <c r="R1328" s="446"/>
      <c r="S1328" s="446"/>
      <c r="T1328" s="446"/>
      <c r="U1328" s="446"/>
      <c r="V1328" s="446"/>
      <c r="W1328" s="446"/>
      <c r="X1328" s="446"/>
      <c r="Y1328" s="446"/>
      <c r="Z1328" s="446"/>
    </row>
    <row r="1329" spans="9:26" ht="14.25" customHeight="1">
      <c r="I1329" s="446"/>
      <c r="J1329" s="446"/>
      <c r="K1329" s="446"/>
      <c r="L1329" s="446"/>
      <c r="M1329" s="446"/>
      <c r="N1329" s="446"/>
      <c r="O1329" s="446"/>
      <c r="P1329" s="446"/>
      <c r="Q1329" s="446"/>
      <c r="R1329" s="446"/>
      <c r="S1329" s="446"/>
      <c r="T1329" s="446"/>
      <c r="U1329" s="446"/>
      <c r="V1329" s="446"/>
      <c r="W1329" s="446"/>
      <c r="X1329" s="446"/>
      <c r="Y1329" s="446"/>
      <c r="Z1329" s="446"/>
    </row>
    <row r="1330" spans="9:26" ht="14.25" customHeight="1">
      <c r="I1330" s="446"/>
      <c r="J1330" s="446"/>
      <c r="K1330" s="446"/>
      <c r="L1330" s="446"/>
      <c r="M1330" s="446"/>
      <c r="N1330" s="446"/>
      <c r="O1330" s="446"/>
      <c r="P1330" s="446"/>
      <c r="Q1330" s="446"/>
      <c r="R1330" s="446"/>
      <c r="S1330" s="446"/>
      <c r="T1330" s="446"/>
      <c r="U1330" s="446"/>
      <c r="V1330" s="446"/>
      <c r="W1330" s="446"/>
      <c r="X1330" s="446"/>
      <c r="Y1330" s="446"/>
      <c r="Z1330" s="446"/>
    </row>
    <row r="1331" spans="9:26" ht="14.25" customHeight="1">
      <c r="I1331" s="446"/>
      <c r="J1331" s="446"/>
      <c r="K1331" s="446"/>
      <c r="L1331" s="446"/>
      <c r="M1331" s="446"/>
      <c r="N1331" s="446"/>
      <c r="O1331" s="446"/>
      <c r="P1331" s="446"/>
      <c r="Q1331" s="446"/>
      <c r="R1331" s="446"/>
      <c r="S1331" s="446"/>
      <c r="T1331" s="446"/>
      <c r="U1331" s="446"/>
      <c r="V1331" s="446"/>
      <c r="W1331" s="446"/>
      <c r="X1331" s="446"/>
      <c r="Y1331" s="446"/>
      <c r="Z1331" s="446"/>
    </row>
    <row r="1332" spans="9:26" ht="14.25" customHeight="1">
      <c r="I1332" s="446"/>
      <c r="J1332" s="446"/>
      <c r="K1332" s="446"/>
      <c r="L1332" s="446"/>
      <c r="M1332" s="446"/>
      <c r="N1332" s="446"/>
      <c r="O1332" s="446"/>
      <c r="P1332" s="446"/>
      <c r="Q1332" s="446"/>
      <c r="R1332" s="446"/>
      <c r="S1332" s="446"/>
      <c r="T1332" s="446"/>
      <c r="U1332" s="446"/>
      <c r="V1332" s="446"/>
      <c r="W1332" s="446"/>
      <c r="X1332" s="446"/>
      <c r="Y1332" s="446"/>
      <c r="Z1332" s="446"/>
    </row>
    <row r="1333" spans="9:26" ht="14.25" customHeight="1">
      <c r="I1333" s="446"/>
      <c r="J1333" s="446"/>
      <c r="K1333" s="446"/>
      <c r="L1333" s="446"/>
      <c r="M1333" s="446"/>
      <c r="N1333" s="446"/>
      <c r="O1333" s="446"/>
      <c r="P1333" s="446"/>
      <c r="Q1333" s="446"/>
      <c r="R1333" s="446"/>
      <c r="S1333" s="446"/>
      <c r="T1333" s="446"/>
      <c r="U1333" s="446"/>
      <c r="V1333" s="446"/>
      <c r="W1333" s="446"/>
      <c r="X1333" s="446"/>
      <c r="Y1333" s="446"/>
      <c r="Z1333" s="446"/>
    </row>
    <row r="1334" spans="9:26" ht="14.25" customHeight="1">
      <c r="I1334" s="446"/>
      <c r="J1334" s="446"/>
      <c r="K1334" s="446"/>
      <c r="L1334" s="446"/>
      <c r="M1334" s="446"/>
      <c r="N1334" s="446"/>
      <c r="O1334" s="446"/>
      <c r="P1334" s="446"/>
      <c r="Q1334" s="446"/>
      <c r="R1334" s="446"/>
      <c r="S1334" s="446"/>
      <c r="T1334" s="446"/>
      <c r="U1334" s="446"/>
      <c r="V1334" s="446"/>
      <c r="W1334" s="446"/>
      <c r="X1334" s="446"/>
      <c r="Y1334" s="446"/>
      <c r="Z1334" s="446"/>
    </row>
    <row r="1335" spans="9:26" ht="14.25" customHeight="1">
      <c r="I1335" s="446"/>
      <c r="J1335" s="446"/>
      <c r="K1335" s="446"/>
      <c r="L1335" s="446"/>
      <c r="M1335" s="446"/>
      <c r="N1335" s="446"/>
      <c r="O1335" s="446"/>
      <c r="P1335" s="446"/>
      <c r="Q1335" s="446"/>
      <c r="R1335" s="446"/>
      <c r="S1335" s="446"/>
      <c r="T1335" s="446"/>
      <c r="U1335" s="446"/>
      <c r="V1335" s="446"/>
      <c r="W1335" s="446"/>
      <c r="X1335" s="446"/>
      <c r="Y1335" s="446"/>
      <c r="Z1335" s="446"/>
    </row>
    <row r="1336" spans="9:26" ht="14.25" customHeight="1">
      <c r="I1336" s="446"/>
      <c r="J1336" s="446"/>
      <c r="K1336" s="446"/>
      <c r="L1336" s="446"/>
      <c r="M1336" s="446"/>
      <c r="N1336" s="446"/>
      <c r="O1336" s="446"/>
      <c r="P1336" s="446"/>
      <c r="Q1336" s="446"/>
      <c r="R1336" s="446"/>
      <c r="S1336" s="446"/>
      <c r="T1336" s="446"/>
      <c r="U1336" s="446"/>
      <c r="V1336" s="446"/>
      <c r="W1336" s="446"/>
      <c r="X1336" s="446"/>
      <c r="Y1336" s="446"/>
      <c r="Z1336" s="446"/>
    </row>
    <row r="1337" spans="9:26" ht="14.25" customHeight="1">
      <c r="I1337" s="446"/>
      <c r="J1337" s="446"/>
      <c r="K1337" s="446"/>
      <c r="L1337" s="446"/>
      <c r="M1337" s="446"/>
      <c r="N1337" s="446"/>
      <c r="O1337" s="446"/>
      <c r="P1337" s="446"/>
      <c r="Q1337" s="446"/>
      <c r="R1337" s="446"/>
      <c r="S1337" s="446"/>
      <c r="T1337" s="446"/>
      <c r="U1337" s="446"/>
      <c r="V1337" s="446"/>
      <c r="W1337" s="446"/>
      <c r="X1337" s="446"/>
      <c r="Y1337" s="446"/>
      <c r="Z1337" s="446"/>
    </row>
    <row r="1338" spans="9:26" ht="14.25" customHeight="1">
      <c r="I1338" s="446"/>
      <c r="J1338" s="446"/>
      <c r="K1338" s="446"/>
      <c r="L1338" s="446"/>
      <c r="M1338" s="446"/>
      <c r="N1338" s="446"/>
      <c r="O1338" s="446"/>
      <c r="P1338" s="446"/>
      <c r="Q1338" s="446"/>
      <c r="R1338" s="446"/>
      <c r="S1338" s="446"/>
      <c r="T1338" s="446"/>
      <c r="U1338" s="446"/>
      <c r="V1338" s="446"/>
      <c r="W1338" s="446"/>
      <c r="X1338" s="446"/>
      <c r="Y1338" s="446"/>
      <c r="Z1338" s="446"/>
    </row>
    <row r="1339" spans="9:26" ht="14.25" customHeight="1">
      <c r="I1339" s="446"/>
      <c r="J1339" s="446"/>
      <c r="K1339" s="446"/>
      <c r="L1339" s="446"/>
      <c r="M1339" s="446"/>
      <c r="N1339" s="446"/>
      <c r="O1339" s="446"/>
      <c r="P1339" s="446"/>
      <c r="Q1339" s="446"/>
      <c r="R1339" s="446"/>
      <c r="S1339" s="446"/>
      <c r="T1339" s="446"/>
      <c r="U1339" s="446"/>
      <c r="V1339" s="446"/>
      <c r="W1339" s="446"/>
      <c r="X1339" s="446"/>
      <c r="Y1339" s="446"/>
      <c r="Z1339" s="446"/>
    </row>
    <row r="1340" spans="9:26" ht="14.25" customHeight="1">
      <c r="I1340" s="446"/>
      <c r="J1340" s="446"/>
      <c r="K1340" s="446"/>
      <c r="L1340" s="446"/>
      <c r="M1340" s="446"/>
      <c r="N1340" s="446"/>
      <c r="O1340" s="446"/>
      <c r="P1340" s="446"/>
      <c r="Q1340" s="446"/>
      <c r="R1340" s="446"/>
      <c r="S1340" s="446"/>
      <c r="T1340" s="446"/>
      <c r="U1340" s="446"/>
      <c r="V1340" s="446"/>
      <c r="W1340" s="446"/>
      <c r="X1340" s="446"/>
      <c r="Y1340" s="446"/>
      <c r="Z1340" s="446"/>
    </row>
    <row r="1341" spans="9:26" ht="14.25" customHeight="1">
      <c r="I1341" s="446"/>
      <c r="J1341" s="446"/>
      <c r="K1341" s="446"/>
      <c r="L1341" s="446"/>
      <c r="M1341" s="446"/>
      <c r="N1341" s="446"/>
      <c r="O1341" s="446"/>
      <c r="P1341" s="446"/>
      <c r="Q1341" s="446"/>
      <c r="R1341" s="446"/>
      <c r="S1341" s="446"/>
      <c r="T1341" s="446"/>
      <c r="U1341" s="446"/>
      <c r="V1341" s="446"/>
      <c r="W1341" s="446"/>
      <c r="X1341" s="446"/>
      <c r="Y1341" s="446"/>
      <c r="Z1341" s="446"/>
    </row>
    <row r="1342" spans="9:26" ht="14.25" customHeight="1">
      <c r="I1342" s="446"/>
      <c r="J1342" s="446"/>
      <c r="K1342" s="446"/>
      <c r="L1342" s="446"/>
      <c r="M1342" s="446"/>
      <c r="N1342" s="446"/>
      <c r="O1342" s="446"/>
      <c r="P1342" s="446"/>
      <c r="Q1342" s="446"/>
      <c r="R1342" s="446"/>
      <c r="S1342" s="446"/>
      <c r="T1342" s="446"/>
      <c r="U1342" s="446"/>
      <c r="V1342" s="446"/>
      <c r="W1342" s="446"/>
      <c r="X1342" s="446"/>
      <c r="Y1342" s="446"/>
      <c r="Z1342" s="446"/>
    </row>
    <row r="1343" spans="9:26" ht="14.25" customHeight="1">
      <c r="I1343" s="446"/>
      <c r="J1343" s="446"/>
      <c r="K1343" s="446"/>
      <c r="L1343" s="446"/>
      <c r="M1343" s="446"/>
      <c r="N1343" s="446"/>
      <c r="O1343" s="446"/>
      <c r="P1343" s="446"/>
      <c r="Q1343" s="446"/>
      <c r="R1343" s="446"/>
      <c r="S1343" s="446"/>
      <c r="T1343" s="446"/>
      <c r="U1343" s="446"/>
      <c r="V1343" s="446"/>
      <c r="W1343" s="446"/>
      <c r="X1343" s="446"/>
      <c r="Y1343" s="446"/>
      <c r="Z1343" s="446"/>
    </row>
    <row r="1344" spans="9:26" ht="14.25" customHeight="1">
      <c r="I1344" s="446"/>
      <c r="J1344" s="446"/>
      <c r="K1344" s="446"/>
      <c r="L1344" s="446"/>
      <c r="M1344" s="446"/>
      <c r="N1344" s="446"/>
      <c r="O1344" s="446"/>
      <c r="P1344" s="446"/>
      <c r="Q1344" s="446"/>
      <c r="R1344" s="446"/>
      <c r="S1344" s="446"/>
      <c r="T1344" s="446"/>
      <c r="U1344" s="446"/>
      <c r="V1344" s="446"/>
      <c r="W1344" s="446"/>
      <c r="X1344" s="446"/>
      <c r="Y1344" s="446"/>
      <c r="Z1344" s="446"/>
    </row>
    <row r="1345" spans="9:26" ht="14.25" customHeight="1">
      <c r="I1345" s="446"/>
      <c r="J1345" s="446"/>
      <c r="K1345" s="446"/>
      <c r="L1345" s="446"/>
      <c r="M1345" s="446"/>
      <c r="N1345" s="446"/>
      <c r="O1345" s="446"/>
      <c r="P1345" s="446"/>
      <c r="Q1345" s="446"/>
      <c r="R1345" s="446"/>
      <c r="S1345" s="446"/>
      <c r="T1345" s="446"/>
      <c r="U1345" s="446"/>
      <c r="V1345" s="446"/>
      <c r="W1345" s="446"/>
      <c r="X1345" s="446"/>
      <c r="Y1345" s="446"/>
      <c r="Z1345" s="446"/>
    </row>
    <row r="1346" spans="9:26" ht="14.25" customHeight="1">
      <c r="I1346" s="446"/>
      <c r="J1346" s="446"/>
      <c r="K1346" s="446"/>
      <c r="L1346" s="446"/>
      <c r="M1346" s="446"/>
      <c r="N1346" s="446"/>
      <c r="O1346" s="446"/>
      <c r="P1346" s="446"/>
      <c r="Q1346" s="446"/>
      <c r="R1346" s="446"/>
      <c r="S1346" s="446"/>
      <c r="T1346" s="446"/>
      <c r="U1346" s="446"/>
      <c r="V1346" s="446"/>
      <c r="W1346" s="446"/>
      <c r="X1346" s="446"/>
      <c r="Y1346" s="446"/>
      <c r="Z1346" s="446"/>
    </row>
    <row r="1347" spans="9:26" ht="14.25" customHeight="1">
      <c r="I1347" s="446"/>
      <c r="J1347" s="446"/>
      <c r="K1347" s="446"/>
      <c r="L1347" s="446"/>
      <c r="M1347" s="446"/>
      <c r="N1347" s="446"/>
      <c r="O1347" s="446"/>
      <c r="P1347" s="446"/>
      <c r="Q1347" s="446"/>
      <c r="R1347" s="446"/>
      <c r="S1347" s="446"/>
      <c r="T1347" s="446"/>
      <c r="U1347" s="446"/>
      <c r="V1347" s="446"/>
      <c r="W1347" s="446"/>
      <c r="X1347" s="446"/>
      <c r="Y1347" s="446"/>
      <c r="Z1347" s="446"/>
    </row>
    <row r="1348" spans="9:26" ht="14.25" customHeight="1">
      <c r="I1348" s="446"/>
      <c r="J1348" s="446"/>
      <c r="K1348" s="446"/>
      <c r="L1348" s="446"/>
      <c r="M1348" s="446"/>
      <c r="N1348" s="446"/>
      <c r="O1348" s="446"/>
      <c r="P1348" s="446"/>
      <c r="Q1348" s="446"/>
      <c r="R1348" s="446"/>
      <c r="S1348" s="446"/>
      <c r="T1348" s="446"/>
      <c r="U1348" s="446"/>
      <c r="V1348" s="446"/>
      <c r="W1348" s="446"/>
      <c r="X1348" s="446"/>
      <c r="Y1348" s="446"/>
      <c r="Z1348" s="446"/>
    </row>
    <row r="1349" spans="9:26" ht="14.25" customHeight="1">
      <c r="I1349" s="446"/>
      <c r="J1349" s="446"/>
      <c r="K1349" s="446"/>
      <c r="L1349" s="446"/>
      <c r="M1349" s="446"/>
      <c r="N1349" s="446"/>
      <c r="O1349" s="446"/>
      <c r="P1349" s="446"/>
      <c r="Q1349" s="446"/>
      <c r="R1349" s="446"/>
      <c r="S1349" s="446"/>
      <c r="T1349" s="446"/>
      <c r="U1349" s="446"/>
      <c r="V1349" s="446"/>
      <c r="W1349" s="446"/>
      <c r="X1349" s="446"/>
      <c r="Y1349" s="446"/>
      <c r="Z1349" s="446"/>
    </row>
    <row r="1350" spans="9:26" ht="14.25" customHeight="1">
      <c r="I1350" s="446"/>
      <c r="J1350" s="446"/>
      <c r="K1350" s="446"/>
      <c r="L1350" s="446"/>
      <c r="M1350" s="446"/>
      <c r="N1350" s="446"/>
      <c r="O1350" s="446"/>
      <c r="P1350" s="446"/>
      <c r="Q1350" s="446"/>
      <c r="R1350" s="446"/>
      <c r="S1350" s="446"/>
      <c r="T1350" s="446"/>
      <c r="U1350" s="446"/>
      <c r="V1350" s="446"/>
      <c r="W1350" s="446"/>
      <c r="X1350" s="446"/>
      <c r="Y1350" s="446"/>
      <c r="Z1350" s="446"/>
    </row>
    <row r="1351" spans="9:26" ht="14.25" customHeight="1">
      <c r="I1351" s="446"/>
      <c r="J1351" s="446"/>
      <c r="K1351" s="446"/>
      <c r="L1351" s="446"/>
      <c r="M1351" s="446"/>
      <c r="N1351" s="446"/>
      <c r="O1351" s="446"/>
      <c r="P1351" s="446"/>
      <c r="Q1351" s="446"/>
      <c r="R1351" s="446"/>
      <c r="S1351" s="446"/>
      <c r="T1351" s="446"/>
      <c r="U1351" s="446"/>
      <c r="V1351" s="446"/>
      <c r="W1351" s="446"/>
      <c r="X1351" s="446"/>
      <c r="Y1351" s="446"/>
      <c r="Z1351" s="446"/>
    </row>
    <row r="1352" spans="9:26" ht="14.25" customHeight="1">
      <c r="I1352" s="446"/>
      <c r="J1352" s="446"/>
      <c r="K1352" s="446"/>
      <c r="L1352" s="446"/>
      <c r="M1352" s="446"/>
      <c r="N1352" s="446"/>
      <c r="O1352" s="446"/>
      <c r="P1352" s="446"/>
      <c r="Q1352" s="446"/>
      <c r="R1352" s="446"/>
      <c r="S1352" s="446"/>
      <c r="T1352" s="446"/>
      <c r="U1352" s="446"/>
      <c r="V1352" s="446"/>
      <c r="W1352" s="446"/>
      <c r="X1352" s="446"/>
      <c r="Y1352" s="446"/>
      <c r="Z1352" s="446"/>
    </row>
    <row r="1353" spans="9:26" ht="14.25" customHeight="1">
      <c r="I1353" s="446"/>
      <c r="J1353" s="446"/>
      <c r="K1353" s="446"/>
      <c r="L1353" s="446"/>
      <c r="M1353" s="446"/>
      <c r="N1353" s="446"/>
      <c r="O1353" s="446"/>
      <c r="P1353" s="446"/>
      <c r="Q1353" s="446"/>
      <c r="R1353" s="446"/>
      <c r="S1353" s="446"/>
      <c r="T1353" s="446"/>
      <c r="U1353" s="446"/>
      <c r="V1353" s="446"/>
      <c r="W1353" s="446"/>
      <c r="X1353" s="446"/>
      <c r="Y1353" s="446"/>
      <c r="Z1353" s="446"/>
    </row>
    <row r="1354" spans="9:26" ht="14.25" customHeight="1">
      <c r="I1354" s="446"/>
      <c r="J1354" s="446"/>
      <c r="K1354" s="446"/>
      <c r="L1354" s="446"/>
      <c r="M1354" s="446"/>
      <c r="N1354" s="446"/>
      <c r="O1354" s="446"/>
      <c r="P1354" s="446"/>
      <c r="Q1354" s="446"/>
      <c r="R1354" s="446"/>
      <c r="S1354" s="446"/>
      <c r="T1354" s="446"/>
      <c r="U1354" s="446"/>
      <c r="V1354" s="446"/>
      <c r="W1354" s="446"/>
      <c r="X1354" s="446"/>
      <c r="Y1354" s="446"/>
      <c r="Z1354" s="446"/>
    </row>
    <row r="1355" spans="9:26" ht="14.25" customHeight="1">
      <c r="I1355" s="446"/>
      <c r="J1355" s="446"/>
      <c r="K1355" s="446"/>
      <c r="L1355" s="446"/>
      <c r="M1355" s="446"/>
      <c r="N1355" s="446"/>
      <c r="O1355" s="446"/>
      <c r="P1355" s="446"/>
      <c r="Q1355" s="446"/>
      <c r="R1355" s="446"/>
      <c r="S1355" s="446"/>
      <c r="T1355" s="446"/>
      <c r="U1355" s="446"/>
      <c r="V1355" s="446"/>
      <c r="W1355" s="446"/>
      <c r="X1355" s="446"/>
      <c r="Y1355" s="446"/>
      <c r="Z1355" s="446"/>
    </row>
    <row r="1356" spans="9:26" ht="14.25" customHeight="1">
      <c r="I1356" s="446"/>
      <c r="J1356" s="446"/>
      <c r="K1356" s="446"/>
      <c r="L1356" s="446"/>
      <c r="M1356" s="446"/>
      <c r="N1356" s="446"/>
      <c r="O1356" s="446"/>
      <c r="P1356" s="446"/>
      <c r="Q1356" s="446"/>
      <c r="R1356" s="446"/>
      <c r="S1356" s="446"/>
      <c r="T1356" s="446"/>
      <c r="U1356" s="446"/>
      <c r="V1356" s="446"/>
      <c r="W1356" s="446"/>
      <c r="X1356" s="446"/>
      <c r="Y1356" s="446"/>
      <c r="Z1356" s="446"/>
    </row>
    <row r="1357" spans="9:26" ht="14.25" customHeight="1">
      <c r="I1357" s="446"/>
      <c r="J1357" s="446"/>
      <c r="K1357" s="446"/>
      <c r="L1357" s="446"/>
      <c r="M1357" s="446"/>
      <c r="N1357" s="446"/>
      <c r="O1357" s="446"/>
      <c r="P1357" s="446"/>
      <c r="Q1357" s="446"/>
      <c r="R1357" s="446"/>
      <c r="S1357" s="446"/>
      <c r="T1357" s="446"/>
      <c r="U1357" s="446"/>
      <c r="V1357" s="446"/>
      <c r="W1357" s="446"/>
      <c r="X1357" s="446"/>
      <c r="Y1357" s="446"/>
      <c r="Z1357" s="446"/>
    </row>
    <row r="1358" spans="9:26" ht="14.25" customHeight="1">
      <c r="I1358" s="446"/>
      <c r="J1358" s="446"/>
      <c r="K1358" s="446"/>
      <c r="L1358" s="446"/>
      <c r="M1358" s="446"/>
      <c r="N1358" s="446"/>
      <c r="O1358" s="446"/>
      <c r="P1358" s="446"/>
      <c r="Q1358" s="446"/>
      <c r="R1358" s="446"/>
      <c r="S1358" s="446"/>
      <c r="T1358" s="446"/>
      <c r="U1358" s="446"/>
      <c r="V1358" s="446"/>
      <c r="W1358" s="446"/>
      <c r="X1358" s="446"/>
      <c r="Y1358" s="446"/>
      <c r="Z1358" s="446"/>
    </row>
    <row r="1359" spans="9:26" ht="14.25" customHeight="1">
      <c r="I1359" s="446"/>
      <c r="J1359" s="446"/>
      <c r="K1359" s="446"/>
      <c r="L1359" s="446"/>
      <c r="M1359" s="446"/>
      <c r="N1359" s="446"/>
      <c r="O1359" s="446"/>
      <c r="P1359" s="446"/>
      <c r="Q1359" s="446"/>
      <c r="R1359" s="446"/>
      <c r="S1359" s="446"/>
      <c r="T1359" s="446"/>
      <c r="U1359" s="446"/>
      <c r="V1359" s="446"/>
      <c r="W1359" s="446"/>
      <c r="X1359" s="446"/>
      <c r="Y1359" s="446"/>
      <c r="Z1359" s="446"/>
    </row>
    <row r="1360" spans="9:26" ht="14.25" customHeight="1">
      <c r="I1360" s="446"/>
      <c r="J1360" s="446"/>
      <c r="K1360" s="446"/>
      <c r="L1360" s="446"/>
      <c r="M1360" s="446"/>
      <c r="N1360" s="446"/>
      <c r="O1360" s="446"/>
      <c r="P1360" s="446"/>
      <c r="Q1360" s="446"/>
      <c r="R1360" s="446"/>
      <c r="S1360" s="446"/>
      <c r="T1360" s="446"/>
      <c r="U1360" s="446"/>
      <c r="V1360" s="446"/>
      <c r="W1360" s="446"/>
      <c r="X1360" s="446"/>
      <c r="Y1360" s="446"/>
      <c r="Z1360" s="446"/>
    </row>
    <row r="1361" spans="9:26" ht="14.25" customHeight="1">
      <c r="I1361" s="446"/>
      <c r="J1361" s="446"/>
      <c r="K1361" s="446"/>
      <c r="L1361" s="446"/>
      <c r="M1361" s="446"/>
      <c r="N1361" s="446"/>
      <c r="O1361" s="446"/>
      <c r="P1361" s="446"/>
      <c r="Q1361" s="446"/>
      <c r="R1361" s="446"/>
      <c r="S1361" s="446"/>
      <c r="T1361" s="446"/>
      <c r="U1361" s="446"/>
      <c r="V1361" s="446"/>
      <c r="W1361" s="446"/>
      <c r="X1361" s="446"/>
      <c r="Y1361" s="446"/>
      <c r="Z1361" s="446"/>
    </row>
    <row r="1362" spans="9:26" ht="14.25" customHeight="1">
      <c r="I1362" s="446"/>
      <c r="J1362" s="446"/>
      <c r="K1362" s="446"/>
      <c r="L1362" s="446"/>
      <c r="M1362" s="446"/>
      <c r="N1362" s="446"/>
      <c r="O1362" s="446"/>
      <c r="P1362" s="446"/>
      <c r="Q1362" s="446"/>
      <c r="R1362" s="446"/>
      <c r="S1362" s="446"/>
      <c r="T1362" s="446"/>
      <c r="U1362" s="446"/>
      <c r="V1362" s="446"/>
      <c r="W1362" s="446"/>
      <c r="X1362" s="446"/>
      <c r="Y1362" s="446"/>
      <c r="Z1362" s="446"/>
    </row>
    <row r="1363" spans="9:26" ht="14.25" customHeight="1">
      <c r="I1363" s="446"/>
      <c r="J1363" s="446"/>
      <c r="K1363" s="446"/>
      <c r="L1363" s="446"/>
      <c r="M1363" s="446"/>
      <c r="N1363" s="446"/>
      <c r="O1363" s="446"/>
      <c r="P1363" s="446"/>
      <c r="Q1363" s="446"/>
      <c r="R1363" s="446"/>
      <c r="S1363" s="446"/>
      <c r="T1363" s="446"/>
      <c r="U1363" s="446"/>
      <c r="V1363" s="446"/>
      <c r="W1363" s="446"/>
      <c r="X1363" s="446"/>
      <c r="Y1363" s="446"/>
      <c r="Z1363" s="446"/>
    </row>
    <row r="1364" spans="9:26" ht="14.25" customHeight="1">
      <c r="I1364" s="446"/>
      <c r="J1364" s="446"/>
      <c r="K1364" s="446"/>
      <c r="L1364" s="446"/>
      <c r="M1364" s="446"/>
      <c r="N1364" s="446"/>
      <c r="O1364" s="446"/>
      <c r="P1364" s="446"/>
      <c r="Q1364" s="446"/>
      <c r="R1364" s="446"/>
      <c r="S1364" s="446"/>
      <c r="T1364" s="446"/>
      <c r="U1364" s="446"/>
      <c r="V1364" s="446"/>
      <c r="W1364" s="446"/>
      <c r="X1364" s="446"/>
      <c r="Y1364" s="446"/>
      <c r="Z1364" s="446"/>
    </row>
    <row r="1365" spans="9:26" ht="14.25" customHeight="1">
      <c r="I1365" s="446"/>
      <c r="J1365" s="446"/>
      <c r="K1365" s="446"/>
      <c r="L1365" s="446"/>
      <c r="M1365" s="446"/>
      <c r="N1365" s="446"/>
      <c r="O1365" s="446"/>
      <c r="P1365" s="446"/>
      <c r="Q1365" s="446"/>
      <c r="R1365" s="446"/>
      <c r="S1365" s="446"/>
      <c r="T1365" s="446"/>
      <c r="U1365" s="446"/>
      <c r="V1365" s="446"/>
      <c r="W1365" s="446"/>
      <c r="X1365" s="446"/>
      <c r="Y1365" s="446"/>
      <c r="Z1365" s="446"/>
    </row>
    <row r="1366" spans="9:26" ht="14.25" customHeight="1">
      <c r="I1366" s="446"/>
      <c r="J1366" s="446"/>
      <c r="K1366" s="446"/>
      <c r="L1366" s="446"/>
      <c r="M1366" s="446"/>
      <c r="N1366" s="446"/>
      <c r="O1366" s="446"/>
      <c r="P1366" s="446"/>
      <c r="Q1366" s="446"/>
      <c r="R1366" s="446"/>
      <c r="S1366" s="446"/>
      <c r="T1366" s="446"/>
      <c r="U1366" s="446"/>
      <c r="V1366" s="446"/>
      <c r="W1366" s="446"/>
      <c r="X1366" s="446"/>
      <c r="Y1366" s="446"/>
      <c r="Z1366" s="446"/>
    </row>
    <row r="1367" spans="9:26" ht="14.25" customHeight="1">
      <c r="I1367" s="446"/>
      <c r="J1367" s="446"/>
      <c r="K1367" s="446"/>
      <c r="L1367" s="446"/>
      <c r="M1367" s="446"/>
      <c r="N1367" s="446"/>
      <c r="O1367" s="446"/>
      <c r="P1367" s="446"/>
      <c r="Q1367" s="446"/>
      <c r="R1367" s="446"/>
      <c r="S1367" s="446"/>
      <c r="T1367" s="446"/>
      <c r="U1367" s="446"/>
      <c r="V1367" s="446"/>
      <c r="W1367" s="446"/>
      <c r="X1367" s="446"/>
      <c r="Y1367" s="446"/>
      <c r="Z1367" s="446"/>
    </row>
    <row r="1368" spans="9:26" ht="14.25" customHeight="1">
      <c r="I1368" s="446"/>
      <c r="J1368" s="446"/>
      <c r="K1368" s="446"/>
      <c r="L1368" s="446"/>
      <c r="M1368" s="446"/>
      <c r="N1368" s="446"/>
      <c r="O1368" s="446"/>
      <c r="P1368" s="446"/>
      <c r="Q1368" s="446"/>
      <c r="R1368" s="446"/>
      <c r="S1368" s="446"/>
      <c r="T1368" s="446"/>
      <c r="U1368" s="446"/>
      <c r="V1368" s="446"/>
      <c r="W1368" s="446"/>
      <c r="X1368" s="446"/>
      <c r="Y1368" s="446"/>
      <c r="Z1368" s="446"/>
    </row>
    <row r="1369" spans="9:26" ht="14.25" customHeight="1">
      <c r="I1369" s="446"/>
      <c r="J1369" s="446"/>
      <c r="K1369" s="446"/>
      <c r="L1369" s="446"/>
      <c r="M1369" s="446"/>
      <c r="N1369" s="446"/>
      <c r="O1369" s="446"/>
      <c r="P1369" s="446"/>
      <c r="Q1369" s="446"/>
      <c r="R1369" s="446"/>
      <c r="S1369" s="446"/>
      <c r="T1369" s="446"/>
      <c r="U1369" s="446"/>
      <c r="V1369" s="446"/>
      <c r="W1369" s="446"/>
      <c r="X1369" s="446"/>
      <c r="Y1369" s="446"/>
      <c r="Z1369" s="446"/>
    </row>
    <row r="1370" spans="9:26" ht="14.25" customHeight="1">
      <c r="I1370" s="446"/>
      <c r="J1370" s="446"/>
      <c r="K1370" s="446"/>
      <c r="L1370" s="446"/>
      <c r="M1370" s="446"/>
      <c r="N1370" s="446"/>
      <c r="O1370" s="446"/>
      <c r="P1370" s="446"/>
      <c r="Q1370" s="446"/>
      <c r="R1370" s="446"/>
      <c r="S1370" s="446"/>
      <c r="T1370" s="446"/>
      <c r="U1370" s="446"/>
      <c r="V1370" s="446"/>
      <c r="W1370" s="446"/>
      <c r="X1370" s="446"/>
      <c r="Y1370" s="446"/>
      <c r="Z1370" s="446"/>
    </row>
    <row r="1371" spans="9:26" ht="14.25" customHeight="1">
      <c r="I1371" s="446"/>
      <c r="J1371" s="446"/>
      <c r="K1371" s="446"/>
      <c r="L1371" s="446"/>
      <c r="M1371" s="446"/>
      <c r="N1371" s="446"/>
      <c r="O1371" s="446"/>
      <c r="P1371" s="446"/>
      <c r="Q1371" s="446"/>
      <c r="R1371" s="446"/>
      <c r="S1371" s="446"/>
      <c r="T1371" s="446"/>
      <c r="U1371" s="446"/>
      <c r="V1371" s="446"/>
      <c r="W1371" s="446"/>
      <c r="X1371" s="446"/>
      <c r="Y1371" s="446"/>
      <c r="Z1371" s="446"/>
    </row>
    <row r="1372" spans="9:26" ht="14.25" customHeight="1">
      <c r="I1372" s="446"/>
      <c r="J1372" s="446"/>
      <c r="K1372" s="446"/>
      <c r="L1372" s="446"/>
      <c r="M1372" s="446"/>
      <c r="N1372" s="446"/>
      <c r="O1372" s="446"/>
      <c r="P1372" s="446"/>
      <c r="Q1372" s="446"/>
      <c r="R1372" s="446"/>
      <c r="S1372" s="446"/>
      <c r="T1372" s="446"/>
      <c r="U1372" s="446"/>
      <c r="V1372" s="446"/>
      <c r="W1372" s="446"/>
      <c r="X1372" s="446"/>
      <c r="Y1372" s="446"/>
      <c r="Z1372" s="446"/>
    </row>
    <row r="1373" spans="9:26" ht="14.25" customHeight="1">
      <c r="I1373" s="446"/>
      <c r="J1373" s="446"/>
      <c r="K1373" s="446"/>
      <c r="L1373" s="446"/>
      <c r="M1373" s="446"/>
      <c r="N1373" s="446"/>
      <c r="O1373" s="446"/>
      <c r="P1373" s="446"/>
      <c r="Q1373" s="446"/>
      <c r="R1373" s="446"/>
      <c r="S1373" s="446"/>
      <c r="T1373" s="446"/>
      <c r="U1373" s="446"/>
      <c r="V1373" s="446"/>
      <c r="W1373" s="446"/>
      <c r="X1373" s="446"/>
      <c r="Y1373" s="446"/>
      <c r="Z1373" s="446"/>
    </row>
    <row r="1374" spans="9:26" ht="14.25" customHeight="1">
      <c r="I1374" s="446"/>
      <c r="J1374" s="446"/>
      <c r="K1374" s="446"/>
      <c r="L1374" s="446"/>
      <c r="M1374" s="446"/>
      <c r="N1374" s="446"/>
      <c r="O1374" s="446"/>
      <c r="P1374" s="446"/>
      <c r="Q1374" s="446"/>
      <c r="R1374" s="446"/>
      <c r="S1374" s="446"/>
      <c r="T1374" s="446"/>
      <c r="U1374" s="446"/>
      <c r="V1374" s="446"/>
      <c r="W1374" s="446"/>
      <c r="X1374" s="446"/>
      <c r="Y1374" s="446"/>
      <c r="Z1374" s="446"/>
    </row>
    <row r="1375" spans="9:26" ht="14.25" customHeight="1">
      <c r="I1375" s="446"/>
      <c r="J1375" s="446"/>
      <c r="K1375" s="446"/>
      <c r="L1375" s="446"/>
      <c r="M1375" s="446"/>
      <c r="N1375" s="446"/>
      <c r="O1375" s="446"/>
      <c r="P1375" s="446"/>
      <c r="Q1375" s="446"/>
      <c r="R1375" s="446"/>
      <c r="S1375" s="446"/>
      <c r="T1375" s="446"/>
      <c r="U1375" s="446"/>
      <c r="V1375" s="446"/>
      <c r="W1375" s="446"/>
      <c r="X1375" s="446"/>
      <c r="Y1375" s="446"/>
      <c r="Z1375" s="446"/>
    </row>
    <row r="1376" spans="9:26" ht="14.25" customHeight="1">
      <c r="I1376" s="446"/>
      <c r="J1376" s="446"/>
      <c r="K1376" s="446"/>
      <c r="L1376" s="446"/>
      <c r="M1376" s="446"/>
      <c r="N1376" s="446"/>
      <c r="O1376" s="446"/>
      <c r="P1376" s="446"/>
      <c r="Q1376" s="446"/>
      <c r="R1376" s="446"/>
      <c r="S1376" s="446"/>
      <c r="T1376" s="446"/>
      <c r="U1376" s="446"/>
      <c r="V1376" s="446"/>
      <c r="W1376" s="446"/>
      <c r="X1376" s="446"/>
      <c r="Y1376" s="446"/>
      <c r="Z1376" s="446"/>
    </row>
    <row r="1377" spans="9:26" ht="14.25" customHeight="1">
      <c r="I1377" s="446"/>
      <c r="J1377" s="446"/>
      <c r="K1377" s="446"/>
      <c r="L1377" s="446"/>
      <c r="M1377" s="446"/>
      <c r="N1377" s="446"/>
      <c r="O1377" s="446"/>
      <c r="P1377" s="446"/>
      <c r="Q1377" s="446"/>
      <c r="R1377" s="446"/>
      <c r="S1377" s="446"/>
      <c r="T1377" s="446"/>
      <c r="U1377" s="446"/>
      <c r="V1377" s="446"/>
      <c r="W1377" s="446"/>
      <c r="X1377" s="446"/>
      <c r="Y1377" s="446"/>
      <c r="Z1377" s="446"/>
    </row>
    <row r="1378" spans="9:26" ht="14.25" customHeight="1">
      <c r="I1378" s="446"/>
      <c r="J1378" s="446"/>
      <c r="K1378" s="446"/>
      <c r="L1378" s="446"/>
      <c r="M1378" s="446"/>
      <c r="N1378" s="446"/>
      <c r="O1378" s="446"/>
      <c r="P1378" s="446"/>
      <c r="Q1378" s="446"/>
      <c r="R1378" s="446"/>
      <c r="S1378" s="446"/>
      <c r="T1378" s="446"/>
      <c r="U1378" s="446"/>
      <c r="V1378" s="446"/>
      <c r="W1378" s="446"/>
      <c r="X1378" s="446"/>
      <c r="Y1378" s="446"/>
      <c r="Z1378" s="446"/>
    </row>
    <row r="1379" spans="9:26" ht="14.25" customHeight="1">
      <c r="I1379" s="446"/>
      <c r="J1379" s="446"/>
      <c r="K1379" s="446"/>
      <c r="L1379" s="446"/>
      <c r="M1379" s="446"/>
      <c r="N1379" s="446"/>
      <c r="O1379" s="446"/>
      <c r="P1379" s="446"/>
      <c r="Q1379" s="446"/>
      <c r="R1379" s="446"/>
      <c r="S1379" s="446"/>
      <c r="T1379" s="446"/>
      <c r="U1379" s="446"/>
      <c r="V1379" s="446"/>
      <c r="W1379" s="446"/>
      <c r="X1379" s="446"/>
      <c r="Y1379" s="446"/>
      <c r="Z1379" s="446"/>
    </row>
    <row r="1380" spans="9:26" ht="14.25" customHeight="1">
      <c r="I1380" s="446"/>
      <c r="J1380" s="446"/>
      <c r="K1380" s="446"/>
      <c r="L1380" s="446"/>
      <c r="M1380" s="446"/>
      <c r="N1380" s="446"/>
      <c r="O1380" s="446"/>
      <c r="P1380" s="446"/>
      <c r="Q1380" s="446"/>
      <c r="R1380" s="446"/>
      <c r="S1380" s="446"/>
      <c r="T1380" s="446"/>
      <c r="U1380" s="446"/>
      <c r="V1380" s="446"/>
      <c r="W1380" s="446"/>
      <c r="X1380" s="446"/>
      <c r="Y1380" s="446"/>
      <c r="Z1380" s="446"/>
    </row>
    <row r="1381" spans="9:26" ht="14.25" customHeight="1">
      <c r="I1381" s="446"/>
      <c r="J1381" s="446"/>
      <c r="K1381" s="446"/>
      <c r="L1381" s="446"/>
      <c r="M1381" s="446"/>
      <c r="N1381" s="446"/>
      <c r="O1381" s="446"/>
      <c r="P1381" s="446"/>
      <c r="Q1381" s="446"/>
      <c r="R1381" s="446"/>
      <c r="S1381" s="446"/>
      <c r="T1381" s="446"/>
      <c r="U1381" s="446"/>
      <c r="V1381" s="446"/>
      <c r="W1381" s="446"/>
      <c r="X1381" s="446"/>
      <c r="Y1381" s="446"/>
      <c r="Z1381" s="446"/>
    </row>
    <row r="1382" spans="9:26" ht="14.25" customHeight="1">
      <c r="I1382" s="446"/>
      <c r="J1382" s="446"/>
      <c r="K1382" s="446"/>
      <c r="L1382" s="446"/>
      <c r="M1382" s="446"/>
      <c r="N1382" s="446"/>
      <c r="O1382" s="446"/>
      <c r="P1382" s="446"/>
      <c r="Q1382" s="446"/>
      <c r="R1382" s="446"/>
      <c r="S1382" s="446"/>
      <c r="T1382" s="446"/>
      <c r="U1382" s="446"/>
      <c r="V1382" s="446"/>
      <c r="W1382" s="446"/>
      <c r="X1382" s="446"/>
      <c r="Y1382" s="446"/>
      <c r="Z1382" s="446"/>
    </row>
    <row r="1383" spans="9:26" ht="14.25" customHeight="1">
      <c r="I1383" s="446"/>
      <c r="J1383" s="446"/>
      <c r="K1383" s="446"/>
      <c r="L1383" s="446"/>
      <c r="M1383" s="446"/>
      <c r="N1383" s="446"/>
      <c r="O1383" s="446"/>
      <c r="P1383" s="446"/>
      <c r="Q1383" s="446"/>
      <c r="R1383" s="446"/>
      <c r="S1383" s="446"/>
      <c r="T1383" s="446"/>
      <c r="U1383" s="446"/>
      <c r="V1383" s="446"/>
      <c r="W1383" s="446"/>
      <c r="X1383" s="446"/>
      <c r="Y1383" s="446"/>
      <c r="Z1383" s="446"/>
    </row>
    <row r="1384" spans="9:26" ht="14.25" customHeight="1">
      <c r="I1384" s="446"/>
      <c r="J1384" s="446"/>
      <c r="K1384" s="446"/>
      <c r="L1384" s="446"/>
      <c r="M1384" s="446"/>
      <c r="N1384" s="446"/>
      <c r="O1384" s="446"/>
      <c r="P1384" s="446"/>
      <c r="Q1384" s="446"/>
      <c r="R1384" s="446"/>
      <c r="S1384" s="446"/>
      <c r="T1384" s="446"/>
      <c r="U1384" s="446"/>
      <c r="V1384" s="446"/>
      <c r="W1384" s="446"/>
      <c r="X1384" s="446"/>
      <c r="Y1384" s="446"/>
      <c r="Z1384" s="446"/>
    </row>
    <row r="1385" spans="9:26" ht="14.25" customHeight="1">
      <c r="I1385" s="446"/>
      <c r="J1385" s="446"/>
      <c r="K1385" s="446"/>
      <c r="L1385" s="446"/>
      <c r="M1385" s="446"/>
      <c r="N1385" s="446"/>
      <c r="O1385" s="446"/>
      <c r="P1385" s="446"/>
      <c r="Q1385" s="446"/>
      <c r="R1385" s="446"/>
      <c r="S1385" s="446"/>
      <c r="T1385" s="446"/>
      <c r="U1385" s="446"/>
      <c r="V1385" s="446"/>
      <c r="W1385" s="446"/>
      <c r="X1385" s="446"/>
      <c r="Y1385" s="446"/>
      <c r="Z1385" s="446"/>
    </row>
    <row r="1386" spans="9:26" ht="14.25" customHeight="1">
      <c r="I1386" s="446"/>
      <c r="J1386" s="446"/>
      <c r="K1386" s="446"/>
      <c r="L1386" s="446"/>
      <c r="M1386" s="446"/>
      <c r="N1386" s="446"/>
      <c r="O1386" s="446"/>
      <c r="P1386" s="446"/>
      <c r="Q1386" s="446"/>
      <c r="R1386" s="446"/>
      <c r="S1386" s="446"/>
      <c r="T1386" s="446"/>
      <c r="U1386" s="446"/>
      <c r="V1386" s="446"/>
      <c r="W1386" s="446"/>
      <c r="X1386" s="446"/>
      <c r="Y1386" s="446"/>
      <c r="Z1386" s="446"/>
    </row>
    <row r="1387" spans="9:26" ht="14.25" customHeight="1">
      <c r="I1387" s="446"/>
      <c r="J1387" s="446"/>
      <c r="K1387" s="446"/>
      <c r="L1387" s="446"/>
      <c r="M1387" s="446"/>
      <c r="N1387" s="446"/>
      <c r="O1387" s="446"/>
      <c r="P1387" s="446"/>
      <c r="Q1387" s="446"/>
      <c r="R1387" s="446"/>
      <c r="S1387" s="446"/>
      <c r="T1387" s="446"/>
      <c r="U1387" s="446"/>
      <c r="V1387" s="446"/>
      <c r="W1387" s="446"/>
      <c r="X1387" s="446"/>
      <c r="Y1387" s="446"/>
      <c r="Z1387" s="446"/>
    </row>
    <row r="1388" spans="9:26" ht="14.25" customHeight="1">
      <c r="I1388" s="446"/>
      <c r="J1388" s="446"/>
      <c r="K1388" s="446"/>
      <c r="L1388" s="446"/>
      <c r="M1388" s="446"/>
      <c r="N1388" s="446"/>
      <c r="O1388" s="446"/>
      <c r="P1388" s="446"/>
      <c r="Q1388" s="446"/>
      <c r="R1388" s="446"/>
      <c r="S1388" s="446"/>
      <c r="T1388" s="446"/>
      <c r="U1388" s="446"/>
      <c r="V1388" s="446"/>
      <c r="W1388" s="446"/>
      <c r="X1388" s="446"/>
      <c r="Y1388" s="446"/>
      <c r="Z1388" s="446"/>
    </row>
    <row r="1389" spans="9:26" ht="14.25" customHeight="1">
      <c r="I1389" s="446"/>
      <c r="J1389" s="446"/>
      <c r="K1389" s="446"/>
      <c r="L1389" s="446"/>
      <c r="M1389" s="446"/>
      <c r="N1389" s="446"/>
      <c r="O1389" s="446"/>
      <c r="P1389" s="446"/>
      <c r="Q1389" s="446"/>
      <c r="R1389" s="446"/>
      <c r="S1389" s="446"/>
      <c r="T1389" s="446"/>
      <c r="U1389" s="446"/>
      <c r="V1389" s="446"/>
      <c r="W1389" s="446"/>
      <c r="X1389" s="446"/>
      <c r="Y1389" s="446"/>
      <c r="Z1389" s="446"/>
    </row>
    <row r="1390" spans="9:26" ht="14.25" customHeight="1">
      <c r="I1390" s="446"/>
      <c r="J1390" s="446"/>
      <c r="K1390" s="446"/>
      <c r="L1390" s="446"/>
      <c r="M1390" s="446"/>
      <c r="N1390" s="446"/>
      <c r="O1390" s="446"/>
      <c r="P1390" s="446"/>
      <c r="Q1390" s="446"/>
      <c r="R1390" s="446"/>
      <c r="S1390" s="446"/>
      <c r="T1390" s="446"/>
      <c r="U1390" s="446"/>
      <c r="V1390" s="446"/>
      <c r="W1390" s="446"/>
      <c r="X1390" s="446"/>
      <c r="Y1390" s="446"/>
      <c r="Z1390" s="446"/>
    </row>
    <row r="1391" spans="9:26" ht="14.25" customHeight="1">
      <c r="I1391" s="446"/>
      <c r="J1391" s="446"/>
      <c r="K1391" s="446"/>
      <c r="L1391" s="446"/>
      <c r="M1391" s="446"/>
      <c r="N1391" s="446"/>
      <c r="O1391" s="446"/>
      <c r="P1391" s="446"/>
      <c r="Q1391" s="446"/>
      <c r="R1391" s="446"/>
      <c r="S1391" s="446"/>
      <c r="T1391" s="446"/>
      <c r="U1391" s="446"/>
      <c r="V1391" s="446"/>
      <c r="W1391" s="446"/>
      <c r="X1391" s="446"/>
      <c r="Y1391" s="446"/>
      <c r="Z1391" s="446"/>
    </row>
    <row r="1392" spans="9:26" ht="14.25" customHeight="1">
      <c r="I1392" s="446"/>
      <c r="J1392" s="446"/>
      <c r="K1392" s="446"/>
      <c r="L1392" s="446"/>
      <c r="M1392" s="446"/>
      <c r="N1392" s="446"/>
      <c r="O1392" s="446"/>
      <c r="P1392" s="446"/>
      <c r="Q1392" s="446"/>
      <c r="R1392" s="446"/>
      <c r="S1392" s="446"/>
      <c r="T1392" s="446"/>
      <c r="U1392" s="446"/>
      <c r="V1392" s="446"/>
      <c r="W1392" s="446"/>
      <c r="X1392" s="446"/>
      <c r="Y1392" s="446"/>
      <c r="Z1392" s="446"/>
    </row>
    <row r="1393" spans="9:26" ht="14.25" customHeight="1">
      <c r="I1393" s="446"/>
      <c r="J1393" s="446"/>
      <c r="K1393" s="446"/>
      <c r="L1393" s="446"/>
      <c r="M1393" s="446"/>
      <c r="N1393" s="446"/>
      <c r="O1393" s="446"/>
      <c r="P1393" s="446"/>
      <c r="Q1393" s="446"/>
      <c r="R1393" s="446"/>
      <c r="S1393" s="446"/>
      <c r="T1393" s="446"/>
      <c r="U1393" s="446"/>
      <c r="V1393" s="446"/>
      <c r="W1393" s="446"/>
      <c r="X1393" s="446"/>
      <c r="Y1393" s="446"/>
      <c r="Z1393" s="446"/>
    </row>
    <row r="1394" spans="9:26" ht="14.25" customHeight="1">
      <c r="I1394" s="446"/>
      <c r="J1394" s="446"/>
      <c r="K1394" s="446"/>
      <c r="L1394" s="446"/>
      <c r="M1394" s="446"/>
      <c r="N1394" s="446"/>
      <c r="O1394" s="446"/>
      <c r="P1394" s="446"/>
      <c r="Q1394" s="446"/>
      <c r="R1394" s="446"/>
      <c r="S1394" s="446"/>
      <c r="T1394" s="446"/>
      <c r="U1394" s="446"/>
      <c r="V1394" s="446"/>
      <c r="W1394" s="446"/>
      <c r="X1394" s="446"/>
      <c r="Y1394" s="446"/>
      <c r="Z1394" s="446"/>
    </row>
    <row r="1395" spans="9:26" ht="14.25" customHeight="1">
      <c r="I1395" s="446"/>
      <c r="J1395" s="446"/>
      <c r="K1395" s="446"/>
      <c r="L1395" s="446"/>
      <c r="M1395" s="446"/>
      <c r="N1395" s="446"/>
      <c r="O1395" s="446"/>
      <c r="P1395" s="446"/>
      <c r="Q1395" s="446"/>
      <c r="R1395" s="446"/>
      <c r="S1395" s="446"/>
      <c r="T1395" s="446"/>
      <c r="U1395" s="446"/>
      <c r="V1395" s="446"/>
      <c r="W1395" s="446"/>
      <c r="X1395" s="446"/>
      <c r="Y1395" s="446"/>
      <c r="Z1395" s="446"/>
    </row>
    <row r="1396" spans="9:26" ht="14.25" customHeight="1">
      <c r="I1396" s="446"/>
      <c r="J1396" s="446"/>
      <c r="K1396" s="446"/>
      <c r="L1396" s="446"/>
      <c r="M1396" s="446"/>
      <c r="N1396" s="446"/>
      <c r="O1396" s="446"/>
      <c r="P1396" s="446"/>
      <c r="Q1396" s="446"/>
      <c r="R1396" s="446"/>
      <c r="S1396" s="446"/>
      <c r="T1396" s="446"/>
      <c r="U1396" s="446"/>
      <c r="V1396" s="446"/>
      <c r="W1396" s="446"/>
      <c r="X1396" s="446"/>
      <c r="Y1396" s="446"/>
      <c r="Z1396" s="446"/>
    </row>
    <row r="1397" spans="9:26" ht="14.25" customHeight="1">
      <c r="I1397" s="446"/>
      <c r="J1397" s="446"/>
      <c r="K1397" s="446"/>
      <c r="L1397" s="446"/>
      <c r="M1397" s="446"/>
      <c r="N1397" s="446"/>
      <c r="O1397" s="446"/>
      <c r="P1397" s="446"/>
      <c r="Q1397" s="446"/>
      <c r="R1397" s="446"/>
      <c r="S1397" s="446"/>
      <c r="T1397" s="446"/>
      <c r="U1397" s="446"/>
      <c r="V1397" s="446"/>
      <c r="W1397" s="446"/>
      <c r="X1397" s="446"/>
      <c r="Y1397" s="446"/>
      <c r="Z1397" s="446"/>
    </row>
    <row r="1398" spans="9:26" ht="14.25" customHeight="1">
      <c r="I1398" s="446"/>
      <c r="J1398" s="446"/>
      <c r="K1398" s="446"/>
      <c r="L1398" s="446"/>
      <c r="M1398" s="446"/>
      <c r="N1398" s="446"/>
      <c r="O1398" s="446"/>
      <c r="P1398" s="446"/>
      <c r="Q1398" s="446"/>
      <c r="R1398" s="446"/>
      <c r="S1398" s="446"/>
      <c r="T1398" s="446"/>
      <c r="U1398" s="446"/>
      <c r="V1398" s="446"/>
      <c r="W1398" s="446"/>
      <c r="X1398" s="446"/>
      <c r="Y1398" s="446"/>
      <c r="Z1398" s="446"/>
    </row>
    <row r="1399" spans="9:26" ht="14.25" customHeight="1">
      <c r="I1399" s="446"/>
      <c r="J1399" s="446"/>
      <c r="K1399" s="446"/>
      <c r="L1399" s="446"/>
      <c r="M1399" s="446"/>
      <c r="N1399" s="446"/>
      <c r="O1399" s="446"/>
      <c r="P1399" s="446"/>
      <c r="Q1399" s="446"/>
      <c r="R1399" s="446"/>
      <c r="S1399" s="446"/>
      <c r="T1399" s="446"/>
      <c r="U1399" s="446"/>
      <c r="V1399" s="446"/>
      <c r="W1399" s="446"/>
      <c r="X1399" s="446"/>
      <c r="Y1399" s="446"/>
      <c r="Z1399" s="446"/>
    </row>
    <row r="1400" spans="9:26" ht="14.25" customHeight="1">
      <c r="I1400" s="446"/>
      <c r="J1400" s="446"/>
      <c r="K1400" s="446"/>
      <c r="L1400" s="446"/>
      <c r="M1400" s="446"/>
      <c r="N1400" s="446"/>
      <c r="O1400" s="446"/>
      <c r="P1400" s="446"/>
      <c r="Q1400" s="446"/>
      <c r="R1400" s="446"/>
      <c r="S1400" s="446"/>
      <c r="T1400" s="446"/>
      <c r="U1400" s="446"/>
      <c r="V1400" s="446"/>
      <c r="W1400" s="446"/>
      <c r="X1400" s="446"/>
      <c r="Y1400" s="446"/>
      <c r="Z1400" s="446"/>
    </row>
    <row r="1401" spans="9:26" ht="14.25" customHeight="1">
      <c r="I1401" s="446"/>
      <c r="J1401" s="446"/>
      <c r="K1401" s="446"/>
      <c r="L1401" s="446"/>
      <c r="M1401" s="446"/>
      <c r="N1401" s="446"/>
      <c r="O1401" s="446"/>
      <c r="P1401" s="446"/>
      <c r="Q1401" s="446"/>
      <c r="R1401" s="446"/>
      <c r="S1401" s="446"/>
      <c r="T1401" s="446"/>
      <c r="U1401" s="446"/>
      <c r="V1401" s="446"/>
      <c r="W1401" s="446"/>
      <c r="X1401" s="446"/>
      <c r="Y1401" s="446"/>
      <c r="Z1401" s="446"/>
    </row>
    <row r="1402" spans="9:26" ht="14.25" customHeight="1">
      <c r="I1402" s="446"/>
      <c r="J1402" s="446"/>
      <c r="K1402" s="446"/>
      <c r="L1402" s="446"/>
      <c r="M1402" s="446"/>
      <c r="N1402" s="446"/>
      <c r="O1402" s="446"/>
      <c r="P1402" s="446"/>
      <c r="Q1402" s="446"/>
      <c r="R1402" s="446"/>
      <c r="S1402" s="446"/>
      <c r="T1402" s="446"/>
      <c r="U1402" s="446"/>
      <c r="V1402" s="446"/>
      <c r="W1402" s="446"/>
      <c r="X1402" s="446"/>
      <c r="Y1402" s="446"/>
      <c r="Z1402" s="446"/>
    </row>
    <row r="1403" spans="9:26" ht="14.25" customHeight="1">
      <c r="I1403" s="446"/>
      <c r="J1403" s="446"/>
      <c r="K1403" s="446"/>
      <c r="L1403" s="446"/>
      <c r="M1403" s="446"/>
      <c r="N1403" s="446"/>
      <c r="O1403" s="446"/>
      <c r="P1403" s="446"/>
      <c r="Q1403" s="446"/>
      <c r="R1403" s="446"/>
      <c r="S1403" s="446"/>
      <c r="T1403" s="446"/>
      <c r="U1403" s="446"/>
      <c r="V1403" s="446"/>
      <c r="W1403" s="446"/>
      <c r="X1403" s="446"/>
      <c r="Y1403" s="446"/>
      <c r="Z1403" s="446"/>
    </row>
    <row r="1404" spans="9:26" ht="14.25" customHeight="1">
      <c r="I1404" s="446"/>
      <c r="J1404" s="446"/>
      <c r="K1404" s="446"/>
      <c r="L1404" s="446"/>
      <c r="M1404" s="446"/>
      <c r="N1404" s="446"/>
      <c r="O1404" s="446"/>
      <c r="P1404" s="446"/>
      <c r="Q1404" s="446"/>
      <c r="R1404" s="446"/>
      <c r="S1404" s="446"/>
      <c r="T1404" s="446"/>
      <c r="U1404" s="446"/>
      <c r="V1404" s="446"/>
      <c r="W1404" s="446"/>
      <c r="X1404" s="446"/>
      <c r="Y1404" s="446"/>
      <c r="Z1404" s="446"/>
    </row>
    <row r="1405" spans="9:26" ht="14.25" customHeight="1">
      <c r="I1405" s="446"/>
      <c r="J1405" s="446"/>
      <c r="K1405" s="446"/>
      <c r="L1405" s="446"/>
      <c r="M1405" s="446"/>
      <c r="N1405" s="446"/>
      <c r="O1405" s="446"/>
      <c r="P1405" s="446"/>
      <c r="Q1405" s="446"/>
      <c r="R1405" s="446"/>
      <c r="S1405" s="446"/>
      <c r="T1405" s="446"/>
      <c r="U1405" s="446"/>
      <c r="V1405" s="446"/>
      <c r="W1405" s="446"/>
      <c r="X1405" s="446"/>
      <c r="Y1405" s="446"/>
      <c r="Z1405" s="446"/>
    </row>
    <row r="1406" spans="9:26" ht="14.25" customHeight="1">
      <c r="I1406" s="446"/>
      <c r="J1406" s="446"/>
      <c r="K1406" s="446"/>
      <c r="L1406" s="446"/>
      <c r="M1406" s="446"/>
      <c r="N1406" s="446"/>
      <c r="O1406" s="446"/>
      <c r="P1406" s="446"/>
      <c r="Q1406" s="446"/>
      <c r="R1406" s="446"/>
      <c r="S1406" s="446"/>
      <c r="T1406" s="446"/>
      <c r="U1406" s="446"/>
      <c r="V1406" s="446"/>
      <c r="W1406" s="446"/>
      <c r="X1406" s="446"/>
      <c r="Y1406" s="446"/>
      <c r="Z1406" s="446"/>
    </row>
    <row r="1407" spans="9:26" ht="14.25" customHeight="1">
      <c r="I1407" s="446"/>
      <c r="J1407" s="446"/>
      <c r="K1407" s="446"/>
      <c r="L1407" s="446"/>
      <c r="M1407" s="446"/>
      <c r="N1407" s="446"/>
      <c r="O1407" s="446"/>
      <c r="P1407" s="446"/>
      <c r="Q1407" s="446"/>
      <c r="R1407" s="446"/>
      <c r="S1407" s="446"/>
      <c r="T1407" s="446"/>
      <c r="U1407" s="446"/>
      <c r="V1407" s="446"/>
      <c r="W1407" s="446"/>
      <c r="X1407" s="446"/>
      <c r="Y1407" s="446"/>
      <c r="Z1407" s="446"/>
    </row>
    <row r="1408" spans="9:26" ht="14.25" customHeight="1">
      <c r="I1408" s="446"/>
      <c r="J1408" s="446"/>
      <c r="K1408" s="446"/>
      <c r="L1408" s="446"/>
      <c r="M1408" s="446"/>
      <c r="N1408" s="446"/>
      <c r="O1408" s="446"/>
      <c r="P1408" s="446"/>
      <c r="Q1408" s="446"/>
      <c r="R1408" s="446"/>
      <c r="S1408" s="446"/>
      <c r="T1408" s="446"/>
      <c r="U1408" s="446"/>
      <c r="V1408" s="446"/>
      <c r="W1408" s="446"/>
      <c r="X1408" s="446"/>
      <c r="Y1408" s="446"/>
      <c r="Z1408" s="446"/>
    </row>
    <row r="1409" spans="9:26" ht="14.25" customHeight="1">
      <c r="I1409" s="446"/>
      <c r="J1409" s="446"/>
      <c r="K1409" s="446"/>
      <c r="L1409" s="446"/>
      <c r="M1409" s="446"/>
      <c r="N1409" s="446"/>
      <c r="O1409" s="446"/>
      <c r="P1409" s="446"/>
      <c r="Q1409" s="446"/>
      <c r="R1409" s="446"/>
      <c r="S1409" s="446"/>
      <c r="T1409" s="446"/>
      <c r="U1409" s="446"/>
      <c r="V1409" s="446"/>
      <c r="W1409" s="446"/>
      <c r="X1409" s="446"/>
      <c r="Y1409" s="446"/>
      <c r="Z1409" s="446"/>
    </row>
    <row r="1410" spans="9:26" ht="14.25" customHeight="1">
      <c r="I1410" s="446"/>
      <c r="J1410" s="446"/>
      <c r="K1410" s="446"/>
      <c r="L1410" s="446"/>
      <c r="M1410" s="446"/>
      <c r="N1410" s="446"/>
      <c r="O1410" s="446"/>
      <c r="P1410" s="446"/>
      <c r="Q1410" s="446"/>
      <c r="R1410" s="446"/>
      <c r="S1410" s="446"/>
      <c r="T1410" s="446"/>
      <c r="U1410" s="446"/>
      <c r="V1410" s="446"/>
      <c r="W1410" s="446"/>
      <c r="X1410" s="446"/>
      <c r="Y1410" s="446"/>
      <c r="Z1410" s="446"/>
    </row>
    <row r="1411" spans="9:26" ht="14.25" customHeight="1">
      <c r="I1411" s="446"/>
      <c r="J1411" s="446"/>
      <c r="K1411" s="446"/>
      <c r="L1411" s="446"/>
      <c r="M1411" s="446"/>
      <c r="N1411" s="446"/>
      <c r="O1411" s="446"/>
      <c r="P1411" s="446"/>
      <c r="Q1411" s="446"/>
      <c r="R1411" s="446"/>
      <c r="S1411" s="446"/>
      <c r="T1411" s="446"/>
      <c r="U1411" s="446"/>
      <c r="V1411" s="446"/>
      <c r="W1411" s="446"/>
      <c r="X1411" s="446"/>
      <c r="Y1411" s="446"/>
      <c r="Z1411" s="446"/>
    </row>
    <row r="1412" spans="9:26" ht="14.25" customHeight="1">
      <c r="I1412" s="446"/>
      <c r="J1412" s="446"/>
      <c r="K1412" s="446"/>
      <c r="L1412" s="446"/>
      <c r="M1412" s="446"/>
      <c r="N1412" s="446"/>
      <c r="O1412" s="446"/>
      <c r="P1412" s="446"/>
      <c r="Q1412" s="446"/>
      <c r="R1412" s="446"/>
      <c r="S1412" s="446"/>
      <c r="T1412" s="446"/>
      <c r="U1412" s="446"/>
      <c r="V1412" s="446"/>
      <c r="W1412" s="446"/>
      <c r="X1412" s="446"/>
      <c r="Y1412" s="446"/>
      <c r="Z1412" s="446"/>
    </row>
    <row r="1413" spans="9:26" ht="14.25" customHeight="1">
      <c r="I1413" s="446"/>
      <c r="J1413" s="446"/>
      <c r="K1413" s="446"/>
      <c r="L1413" s="446"/>
      <c r="M1413" s="446"/>
      <c r="N1413" s="446"/>
      <c r="O1413" s="446"/>
      <c r="P1413" s="446"/>
      <c r="Q1413" s="446"/>
      <c r="R1413" s="446"/>
      <c r="S1413" s="446"/>
      <c r="T1413" s="446"/>
      <c r="U1413" s="446"/>
      <c r="V1413" s="446"/>
      <c r="W1413" s="446"/>
      <c r="X1413" s="446"/>
      <c r="Y1413" s="446"/>
      <c r="Z1413" s="446"/>
    </row>
    <row r="1414" spans="9:26" ht="14.25" customHeight="1">
      <c r="I1414" s="446"/>
      <c r="J1414" s="446"/>
      <c r="K1414" s="446"/>
      <c r="L1414" s="446"/>
      <c r="M1414" s="446"/>
      <c r="N1414" s="446"/>
      <c r="O1414" s="446"/>
      <c r="P1414" s="446"/>
      <c r="Q1414" s="446"/>
      <c r="R1414" s="446"/>
      <c r="S1414" s="446"/>
      <c r="T1414" s="446"/>
      <c r="U1414" s="446"/>
      <c r="V1414" s="446"/>
      <c r="W1414" s="446"/>
      <c r="X1414" s="446"/>
      <c r="Y1414" s="446"/>
      <c r="Z1414" s="446"/>
    </row>
    <row r="1415" spans="9:26" ht="14.25" customHeight="1">
      <c r="I1415" s="446"/>
      <c r="J1415" s="446"/>
      <c r="K1415" s="446"/>
      <c r="L1415" s="446"/>
      <c r="M1415" s="446"/>
      <c r="N1415" s="446"/>
      <c r="O1415" s="446"/>
      <c r="P1415" s="446"/>
      <c r="Q1415" s="446"/>
      <c r="R1415" s="446"/>
      <c r="S1415" s="446"/>
      <c r="T1415" s="446"/>
      <c r="U1415" s="446"/>
      <c r="V1415" s="446"/>
      <c r="W1415" s="446"/>
      <c r="X1415" s="446"/>
      <c r="Y1415" s="446"/>
      <c r="Z1415" s="446"/>
    </row>
    <row r="1416" spans="9:26" ht="14.25" customHeight="1">
      <c r="I1416" s="446"/>
      <c r="J1416" s="446"/>
      <c r="K1416" s="446"/>
      <c r="L1416" s="446"/>
      <c r="M1416" s="446"/>
      <c r="N1416" s="446"/>
      <c r="O1416" s="446"/>
      <c r="P1416" s="446"/>
      <c r="Q1416" s="446"/>
      <c r="R1416" s="446"/>
      <c r="S1416" s="446"/>
      <c r="T1416" s="446"/>
      <c r="U1416" s="446"/>
      <c r="V1416" s="446"/>
      <c r="W1416" s="446"/>
      <c r="X1416" s="446"/>
      <c r="Y1416" s="446"/>
      <c r="Z1416" s="446"/>
    </row>
    <row r="1417" spans="9:26" ht="14.25" customHeight="1">
      <c r="I1417" s="446"/>
      <c r="J1417" s="446"/>
      <c r="K1417" s="446"/>
      <c r="L1417" s="446"/>
      <c r="M1417" s="446"/>
      <c r="N1417" s="446"/>
      <c r="O1417" s="446"/>
      <c r="P1417" s="446"/>
      <c r="Q1417" s="446"/>
      <c r="R1417" s="446"/>
      <c r="S1417" s="446"/>
      <c r="T1417" s="446"/>
      <c r="U1417" s="446"/>
      <c r="V1417" s="446"/>
      <c r="W1417" s="446"/>
      <c r="X1417" s="446"/>
      <c r="Y1417" s="446"/>
      <c r="Z1417" s="446"/>
    </row>
    <row r="1418" spans="9:26" ht="14.25" customHeight="1">
      <c r="I1418" s="446"/>
      <c r="J1418" s="446"/>
      <c r="K1418" s="446"/>
      <c r="L1418" s="446"/>
      <c r="M1418" s="446"/>
      <c r="N1418" s="446"/>
      <c r="O1418" s="446"/>
      <c r="P1418" s="446"/>
      <c r="Q1418" s="446"/>
      <c r="R1418" s="446"/>
      <c r="S1418" s="446"/>
      <c r="T1418" s="446"/>
      <c r="U1418" s="446"/>
      <c r="V1418" s="446"/>
      <c r="W1418" s="446"/>
      <c r="X1418" s="446"/>
      <c r="Y1418" s="446"/>
      <c r="Z1418" s="446"/>
    </row>
    <row r="1419" spans="9:26" ht="14.25" customHeight="1">
      <c r="I1419" s="446"/>
      <c r="J1419" s="446"/>
      <c r="K1419" s="446"/>
      <c r="L1419" s="446"/>
      <c r="M1419" s="446"/>
      <c r="N1419" s="446"/>
      <c r="O1419" s="446"/>
      <c r="P1419" s="446"/>
      <c r="Q1419" s="446"/>
      <c r="R1419" s="446"/>
      <c r="S1419" s="446"/>
      <c r="T1419" s="446"/>
      <c r="U1419" s="446"/>
      <c r="V1419" s="446"/>
      <c r="W1419" s="446"/>
      <c r="X1419" s="446"/>
      <c r="Y1419" s="446"/>
      <c r="Z1419" s="446"/>
    </row>
    <row r="1420" spans="9:26" ht="14.25" customHeight="1">
      <c r="I1420" s="446"/>
      <c r="J1420" s="446"/>
      <c r="K1420" s="446"/>
      <c r="L1420" s="446"/>
      <c r="M1420" s="446"/>
      <c r="N1420" s="446"/>
      <c r="O1420" s="446"/>
      <c r="P1420" s="446"/>
      <c r="Q1420" s="446"/>
      <c r="R1420" s="446"/>
      <c r="S1420" s="446"/>
      <c r="T1420" s="446"/>
      <c r="U1420" s="446"/>
      <c r="V1420" s="446"/>
      <c r="W1420" s="446"/>
      <c r="X1420" s="446"/>
      <c r="Y1420" s="446"/>
      <c r="Z1420" s="446"/>
    </row>
    <row r="1421" spans="9:26" ht="14.25" customHeight="1">
      <c r="I1421" s="446"/>
      <c r="J1421" s="446"/>
      <c r="K1421" s="446"/>
      <c r="L1421" s="446"/>
      <c r="M1421" s="446"/>
      <c r="N1421" s="446"/>
      <c r="O1421" s="446"/>
      <c r="P1421" s="446"/>
      <c r="Q1421" s="446"/>
      <c r="R1421" s="446"/>
      <c r="S1421" s="446"/>
      <c r="T1421" s="446"/>
      <c r="U1421" s="446"/>
      <c r="V1421" s="446"/>
      <c r="W1421" s="446"/>
      <c r="X1421" s="446"/>
      <c r="Y1421" s="446"/>
      <c r="Z1421" s="446"/>
    </row>
    <row r="1422" spans="9:26" ht="14.25" customHeight="1">
      <c r="I1422" s="446"/>
      <c r="J1422" s="446"/>
      <c r="K1422" s="446"/>
      <c r="L1422" s="446"/>
      <c r="M1422" s="446"/>
      <c r="N1422" s="446"/>
      <c r="O1422" s="446"/>
      <c r="P1422" s="446"/>
      <c r="Q1422" s="446"/>
      <c r="R1422" s="446"/>
      <c r="S1422" s="446"/>
      <c r="T1422" s="446"/>
      <c r="U1422" s="446"/>
      <c r="V1422" s="446"/>
      <c r="W1422" s="446"/>
      <c r="X1422" s="446"/>
      <c r="Y1422" s="446"/>
      <c r="Z1422" s="446"/>
    </row>
    <row r="1423" spans="9:26" ht="14.25" customHeight="1">
      <c r="I1423" s="446"/>
      <c r="J1423" s="446"/>
      <c r="K1423" s="446"/>
      <c r="L1423" s="446"/>
      <c r="M1423" s="446"/>
      <c r="N1423" s="446"/>
      <c r="O1423" s="446"/>
      <c r="P1423" s="446"/>
      <c r="Q1423" s="446"/>
      <c r="R1423" s="446"/>
      <c r="S1423" s="446"/>
      <c r="T1423" s="446"/>
      <c r="U1423" s="446"/>
      <c r="V1423" s="446"/>
      <c r="W1423" s="446"/>
      <c r="X1423" s="446"/>
      <c r="Y1423" s="446"/>
      <c r="Z1423" s="446"/>
    </row>
    <row r="1424" spans="9:26" ht="14.25" customHeight="1">
      <c r="I1424" s="446"/>
      <c r="J1424" s="446"/>
      <c r="K1424" s="446"/>
      <c r="L1424" s="446"/>
      <c r="M1424" s="446"/>
      <c r="N1424" s="446"/>
      <c r="O1424" s="446"/>
      <c r="P1424" s="446"/>
      <c r="Q1424" s="446"/>
      <c r="R1424" s="446"/>
      <c r="S1424" s="446"/>
      <c r="T1424" s="446"/>
      <c r="U1424" s="446"/>
      <c r="V1424" s="446"/>
      <c r="W1424" s="446"/>
      <c r="X1424" s="446"/>
      <c r="Y1424" s="446"/>
      <c r="Z1424" s="446"/>
    </row>
    <row r="1425" spans="9:26" ht="14.25" customHeight="1">
      <c r="I1425" s="446"/>
      <c r="J1425" s="446"/>
      <c r="K1425" s="446"/>
      <c r="L1425" s="446"/>
      <c r="M1425" s="446"/>
      <c r="N1425" s="446"/>
      <c r="O1425" s="446"/>
      <c r="P1425" s="446"/>
      <c r="Q1425" s="446"/>
      <c r="R1425" s="446"/>
      <c r="S1425" s="446"/>
      <c r="T1425" s="446"/>
      <c r="U1425" s="446"/>
      <c r="V1425" s="446"/>
      <c r="W1425" s="446"/>
      <c r="X1425" s="446"/>
      <c r="Y1425" s="446"/>
      <c r="Z1425" s="446"/>
    </row>
    <row r="1426" spans="9:26" ht="14.25" customHeight="1">
      <c r="I1426" s="446"/>
      <c r="J1426" s="446"/>
      <c r="K1426" s="446"/>
      <c r="L1426" s="446"/>
      <c r="M1426" s="446"/>
      <c r="N1426" s="446"/>
      <c r="O1426" s="446"/>
      <c r="P1426" s="446"/>
      <c r="Q1426" s="446"/>
      <c r="R1426" s="446"/>
      <c r="S1426" s="446"/>
      <c r="T1426" s="446"/>
      <c r="U1426" s="446"/>
      <c r="V1426" s="446"/>
      <c r="W1426" s="446"/>
      <c r="X1426" s="446"/>
      <c r="Y1426" s="446"/>
      <c r="Z1426" s="446"/>
    </row>
    <row r="1427" spans="9:26" ht="14.25" customHeight="1">
      <c r="I1427" s="446"/>
      <c r="J1427" s="446"/>
      <c r="K1427" s="446"/>
      <c r="L1427" s="446"/>
      <c r="M1427" s="446"/>
      <c r="N1427" s="446"/>
      <c r="O1427" s="446"/>
      <c r="P1427" s="446"/>
      <c r="Q1427" s="446"/>
      <c r="R1427" s="446"/>
      <c r="S1427" s="446"/>
      <c r="T1427" s="446"/>
      <c r="U1427" s="446"/>
      <c r="V1427" s="446"/>
      <c r="W1427" s="446"/>
      <c r="X1427" s="446"/>
      <c r="Y1427" s="446"/>
      <c r="Z1427" s="446"/>
    </row>
    <row r="1428" spans="9:26" ht="14.25" customHeight="1">
      <c r="I1428" s="446"/>
      <c r="J1428" s="446"/>
      <c r="K1428" s="446"/>
      <c r="L1428" s="446"/>
      <c r="M1428" s="446"/>
      <c r="N1428" s="446"/>
      <c r="O1428" s="446"/>
      <c r="P1428" s="446"/>
      <c r="Q1428" s="446"/>
      <c r="R1428" s="446"/>
      <c r="S1428" s="446"/>
      <c r="T1428" s="446"/>
      <c r="U1428" s="446"/>
      <c r="V1428" s="446"/>
      <c r="W1428" s="446"/>
      <c r="X1428" s="446"/>
      <c r="Y1428" s="446"/>
      <c r="Z1428" s="446"/>
    </row>
    <row r="1429" spans="9:26" ht="14.25" customHeight="1">
      <c r="I1429" s="446"/>
      <c r="J1429" s="446"/>
      <c r="K1429" s="446"/>
      <c r="L1429" s="446"/>
      <c r="M1429" s="446"/>
      <c r="N1429" s="446"/>
      <c r="O1429" s="446"/>
      <c r="P1429" s="446"/>
      <c r="Q1429" s="446"/>
      <c r="R1429" s="446"/>
      <c r="S1429" s="446"/>
      <c r="T1429" s="446"/>
      <c r="U1429" s="446"/>
      <c r="V1429" s="446"/>
      <c r="W1429" s="446"/>
      <c r="X1429" s="446"/>
      <c r="Y1429" s="446"/>
      <c r="Z1429" s="446"/>
    </row>
    <row r="1430" spans="9:26" ht="14.25" customHeight="1">
      <c r="I1430" s="446"/>
      <c r="J1430" s="446"/>
      <c r="K1430" s="446"/>
      <c r="L1430" s="446"/>
      <c r="M1430" s="446"/>
      <c r="N1430" s="446"/>
      <c r="O1430" s="446"/>
      <c r="P1430" s="446"/>
      <c r="Q1430" s="446"/>
      <c r="R1430" s="446"/>
      <c r="S1430" s="446"/>
      <c r="T1430" s="446"/>
      <c r="U1430" s="446"/>
      <c r="V1430" s="446"/>
      <c r="W1430" s="446"/>
      <c r="X1430" s="446"/>
      <c r="Y1430" s="446"/>
      <c r="Z1430" s="446"/>
    </row>
    <row r="1431" spans="9:26" ht="14.25" customHeight="1">
      <c r="I1431" s="446"/>
      <c r="J1431" s="446"/>
      <c r="K1431" s="446"/>
      <c r="L1431" s="446"/>
      <c r="M1431" s="446"/>
      <c r="N1431" s="446"/>
      <c r="O1431" s="446"/>
      <c r="P1431" s="446"/>
      <c r="Q1431" s="446"/>
      <c r="R1431" s="446"/>
      <c r="S1431" s="446"/>
      <c r="T1431" s="446"/>
      <c r="U1431" s="446"/>
      <c r="V1431" s="446"/>
      <c r="W1431" s="446"/>
      <c r="X1431" s="446"/>
      <c r="Y1431" s="446"/>
      <c r="Z1431" s="446"/>
    </row>
    <row r="1432" spans="9:26" ht="14.25" customHeight="1">
      <c r="I1432" s="446"/>
      <c r="J1432" s="446"/>
      <c r="K1432" s="446"/>
      <c r="L1432" s="446"/>
      <c r="M1432" s="446"/>
      <c r="N1432" s="446"/>
      <c r="O1432" s="446"/>
      <c r="P1432" s="446"/>
      <c r="Q1432" s="446"/>
      <c r="R1432" s="446"/>
      <c r="S1432" s="446"/>
      <c r="T1432" s="446"/>
      <c r="U1432" s="446"/>
      <c r="V1432" s="446"/>
      <c r="W1432" s="446"/>
      <c r="X1432" s="446"/>
      <c r="Y1432" s="446"/>
      <c r="Z1432" s="446"/>
    </row>
    <row r="1433" spans="9:26" ht="14.25" customHeight="1">
      <c r="I1433" s="446"/>
      <c r="J1433" s="446"/>
      <c r="K1433" s="446"/>
      <c r="L1433" s="446"/>
      <c r="M1433" s="446"/>
      <c r="N1433" s="446"/>
      <c r="O1433" s="446"/>
      <c r="P1433" s="446"/>
      <c r="Q1433" s="446"/>
      <c r="R1433" s="446"/>
      <c r="S1433" s="446"/>
      <c r="T1433" s="446"/>
      <c r="U1433" s="446"/>
      <c r="V1433" s="446"/>
      <c r="W1433" s="446"/>
      <c r="X1433" s="446"/>
      <c r="Y1433" s="446"/>
      <c r="Z1433" s="446"/>
    </row>
    <row r="1434" spans="9:26" ht="14.25" customHeight="1">
      <c r="I1434" s="446"/>
      <c r="J1434" s="446"/>
      <c r="K1434" s="446"/>
      <c r="L1434" s="446"/>
      <c r="M1434" s="446"/>
      <c r="N1434" s="446"/>
      <c r="O1434" s="446"/>
      <c r="P1434" s="446"/>
      <c r="Q1434" s="446"/>
      <c r="R1434" s="446"/>
      <c r="S1434" s="446"/>
      <c r="T1434" s="446"/>
      <c r="U1434" s="446"/>
      <c r="V1434" s="446"/>
      <c r="W1434" s="446"/>
      <c r="X1434" s="446"/>
      <c r="Y1434" s="446"/>
      <c r="Z1434" s="446"/>
    </row>
    <row r="1435" spans="9:26" ht="14.25" customHeight="1">
      <c r="I1435" s="446"/>
      <c r="J1435" s="446"/>
      <c r="K1435" s="446"/>
      <c r="L1435" s="446"/>
      <c r="M1435" s="446"/>
      <c r="N1435" s="446"/>
      <c r="O1435" s="446"/>
      <c r="P1435" s="446"/>
      <c r="Q1435" s="446"/>
      <c r="R1435" s="446"/>
      <c r="S1435" s="446"/>
      <c r="T1435" s="446"/>
      <c r="U1435" s="446"/>
      <c r="V1435" s="446"/>
      <c r="W1435" s="446"/>
      <c r="X1435" s="446"/>
      <c r="Y1435" s="446"/>
      <c r="Z1435" s="446"/>
    </row>
    <row r="1436" spans="9:26" ht="14.25" customHeight="1">
      <c r="I1436" s="446"/>
      <c r="J1436" s="446"/>
      <c r="K1436" s="446"/>
      <c r="L1436" s="446"/>
      <c r="M1436" s="446"/>
      <c r="N1436" s="446"/>
      <c r="O1436" s="446"/>
      <c r="P1436" s="446"/>
      <c r="Q1436" s="446"/>
      <c r="R1436" s="446"/>
      <c r="S1436" s="446"/>
      <c r="T1436" s="446"/>
      <c r="U1436" s="446"/>
      <c r="V1436" s="446"/>
      <c r="W1436" s="446"/>
      <c r="X1436" s="446"/>
      <c r="Y1436" s="446"/>
      <c r="Z1436" s="446"/>
    </row>
    <row r="1437" spans="9:26" ht="14.25" customHeight="1">
      <c r="I1437" s="446"/>
      <c r="J1437" s="446"/>
      <c r="K1437" s="446"/>
      <c r="L1437" s="446"/>
      <c r="M1437" s="446"/>
      <c r="N1437" s="446"/>
      <c r="O1437" s="446"/>
      <c r="P1437" s="446"/>
      <c r="Q1437" s="446"/>
      <c r="R1437" s="446"/>
      <c r="S1437" s="446"/>
      <c r="T1437" s="446"/>
      <c r="U1437" s="446"/>
      <c r="V1437" s="446"/>
      <c r="W1437" s="446"/>
      <c r="X1437" s="446"/>
      <c r="Y1437" s="446"/>
      <c r="Z1437" s="446"/>
    </row>
    <row r="1438" spans="9:26" ht="14.25" customHeight="1">
      <c r="I1438" s="446"/>
      <c r="J1438" s="446"/>
      <c r="K1438" s="446"/>
      <c r="L1438" s="446"/>
      <c r="M1438" s="446"/>
      <c r="N1438" s="446"/>
      <c r="O1438" s="446"/>
      <c r="P1438" s="446"/>
      <c r="Q1438" s="446"/>
      <c r="R1438" s="446"/>
      <c r="S1438" s="446"/>
      <c r="T1438" s="446"/>
      <c r="U1438" s="446"/>
      <c r="V1438" s="446"/>
      <c r="W1438" s="446"/>
      <c r="X1438" s="446"/>
      <c r="Y1438" s="446"/>
      <c r="Z1438" s="446"/>
    </row>
    <row r="1439" spans="9:26" ht="14.25" customHeight="1">
      <c r="I1439" s="446"/>
      <c r="J1439" s="446"/>
      <c r="K1439" s="446"/>
      <c r="L1439" s="446"/>
      <c r="M1439" s="446"/>
      <c r="N1439" s="446"/>
      <c r="O1439" s="446"/>
      <c r="P1439" s="446"/>
      <c r="Q1439" s="446"/>
      <c r="R1439" s="446"/>
      <c r="S1439" s="446"/>
      <c r="T1439" s="446"/>
      <c r="U1439" s="446"/>
      <c r="V1439" s="446"/>
      <c r="W1439" s="446"/>
      <c r="X1439" s="446"/>
      <c r="Y1439" s="446"/>
      <c r="Z1439" s="446"/>
    </row>
    <row r="1440" spans="9:26" ht="14.25" customHeight="1">
      <c r="I1440" s="446"/>
      <c r="J1440" s="446"/>
      <c r="K1440" s="446"/>
      <c r="L1440" s="446"/>
      <c r="M1440" s="446"/>
      <c r="N1440" s="446"/>
      <c r="O1440" s="446"/>
      <c r="P1440" s="446"/>
      <c r="Q1440" s="446"/>
      <c r="R1440" s="446"/>
      <c r="S1440" s="446"/>
      <c r="T1440" s="446"/>
      <c r="U1440" s="446"/>
      <c r="V1440" s="446"/>
      <c r="W1440" s="446"/>
      <c r="X1440" s="446"/>
      <c r="Y1440" s="446"/>
      <c r="Z1440" s="446"/>
    </row>
    <row r="1441" spans="9:26" ht="14.25" customHeight="1">
      <c r="I1441" s="446"/>
      <c r="J1441" s="446"/>
      <c r="K1441" s="446"/>
      <c r="L1441" s="446"/>
      <c r="M1441" s="446"/>
      <c r="N1441" s="446"/>
      <c r="O1441" s="446"/>
      <c r="P1441" s="446"/>
      <c r="Q1441" s="446"/>
      <c r="R1441" s="446"/>
      <c r="S1441" s="446"/>
      <c r="T1441" s="446"/>
      <c r="U1441" s="446"/>
      <c r="V1441" s="446"/>
      <c r="W1441" s="446"/>
      <c r="X1441" s="446"/>
      <c r="Y1441" s="446"/>
      <c r="Z1441" s="446"/>
    </row>
    <row r="1442" spans="9:26" ht="14.25" customHeight="1">
      <c r="I1442" s="446"/>
      <c r="J1442" s="446"/>
      <c r="K1442" s="446"/>
      <c r="L1442" s="446"/>
      <c r="M1442" s="446"/>
      <c r="N1442" s="446"/>
      <c r="O1442" s="446"/>
      <c r="P1442" s="446"/>
      <c r="Q1442" s="446"/>
      <c r="R1442" s="446"/>
      <c r="S1442" s="446"/>
      <c r="T1442" s="446"/>
      <c r="U1442" s="446"/>
      <c r="V1442" s="446"/>
      <c r="W1442" s="446"/>
      <c r="X1442" s="446"/>
      <c r="Y1442" s="446"/>
      <c r="Z1442" s="446"/>
    </row>
    <row r="1443" spans="9:26" ht="14.25" customHeight="1">
      <c r="I1443" s="446"/>
      <c r="J1443" s="446"/>
      <c r="K1443" s="446"/>
      <c r="L1443" s="446"/>
      <c r="M1443" s="446"/>
      <c r="N1443" s="446"/>
      <c r="O1443" s="446"/>
      <c r="P1443" s="446"/>
      <c r="Q1443" s="446"/>
      <c r="R1443" s="446"/>
      <c r="S1443" s="446"/>
      <c r="T1443" s="446"/>
      <c r="U1443" s="446"/>
      <c r="V1443" s="446"/>
      <c r="W1443" s="446"/>
      <c r="X1443" s="446"/>
      <c r="Y1443" s="446"/>
      <c r="Z1443" s="446"/>
    </row>
    <row r="1444" spans="9:26" ht="14.25" customHeight="1">
      <c r="I1444" s="446"/>
      <c r="J1444" s="446"/>
      <c r="K1444" s="446"/>
      <c r="L1444" s="446"/>
      <c r="M1444" s="446"/>
      <c r="N1444" s="446"/>
      <c r="O1444" s="446"/>
      <c r="P1444" s="446"/>
      <c r="Q1444" s="446"/>
      <c r="R1444" s="446"/>
      <c r="S1444" s="446"/>
      <c r="T1444" s="446"/>
      <c r="U1444" s="446"/>
      <c r="V1444" s="446"/>
      <c r="W1444" s="446"/>
      <c r="X1444" s="446"/>
      <c r="Y1444" s="446"/>
      <c r="Z1444" s="446"/>
    </row>
    <row r="1445" spans="9:26" ht="14.25" customHeight="1">
      <c r="I1445" s="446"/>
      <c r="J1445" s="446"/>
      <c r="K1445" s="446"/>
      <c r="L1445" s="446"/>
      <c r="M1445" s="446"/>
      <c r="N1445" s="446"/>
      <c r="O1445" s="446"/>
      <c r="P1445" s="446"/>
      <c r="Q1445" s="446"/>
      <c r="R1445" s="446"/>
      <c r="S1445" s="446"/>
      <c r="T1445" s="446"/>
      <c r="U1445" s="446"/>
      <c r="V1445" s="446"/>
      <c r="W1445" s="446"/>
      <c r="X1445" s="446"/>
      <c r="Y1445" s="446"/>
      <c r="Z1445" s="446"/>
    </row>
    <row r="1446" spans="9:26" ht="14.25" customHeight="1">
      <c r="I1446" s="446"/>
      <c r="J1446" s="446"/>
      <c r="K1446" s="446"/>
      <c r="L1446" s="446"/>
      <c r="M1446" s="446"/>
      <c r="N1446" s="446"/>
      <c r="O1446" s="446"/>
      <c r="P1446" s="446"/>
      <c r="Q1446" s="446"/>
      <c r="R1446" s="446"/>
      <c r="S1446" s="446"/>
      <c r="T1446" s="446"/>
      <c r="U1446" s="446"/>
      <c r="V1446" s="446"/>
      <c r="W1446" s="446"/>
      <c r="X1446" s="446"/>
      <c r="Y1446" s="446"/>
      <c r="Z1446" s="446"/>
    </row>
    <row r="1447" spans="9:26" ht="14.25" customHeight="1">
      <c r="I1447" s="446"/>
      <c r="J1447" s="446"/>
      <c r="K1447" s="446"/>
      <c r="L1447" s="446"/>
      <c r="M1447" s="446"/>
      <c r="N1447" s="446"/>
      <c r="O1447" s="446"/>
      <c r="P1447" s="446"/>
      <c r="Q1447" s="446"/>
      <c r="R1447" s="446"/>
      <c r="S1447" s="446"/>
      <c r="T1447" s="446"/>
      <c r="U1447" s="446"/>
      <c r="V1447" s="446"/>
      <c r="W1447" s="446"/>
      <c r="X1447" s="446"/>
      <c r="Y1447" s="446"/>
      <c r="Z1447" s="446"/>
    </row>
    <row r="1448" spans="9:26" ht="14.25" customHeight="1">
      <c r="I1448" s="446"/>
      <c r="J1448" s="446"/>
      <c r="K1448" s="446"/>
      <c r="L1448" s="446"/>
      <c r="M1448" s="446"/>
      <c r="N1448" s="446"/>
      <c r="O1448" s="446"/>
      <c r="P1448" s="446"/>
      <c r="Q1448" s="446"/>
      <c r="R1448" s="446"/>
      <c r="S1448" s="446"/>
      <c r="T1448" s="446"/>
      <c r="U1448" s="446"/>
      <c r="V1448" s="446"/>
      <c r="W1448" s="446"/>
      <c r="X1448" s="446"/>
      <c r="Y1448" s="446"/>
      <c r="Z1448" s="446"/>
    </row>
    <row r="1449" spans="9:26" ht="14.25" customHeight="1">
      <c r="I1449" s="446"/>
      <c r="J1449" s="446"/>
      <c r="K1449" s="446"/>
      <c r="L1449" s="446"/>
      <c r="M1449" s="446"/>
      <c r="N1449" s="446"/>
      <c r="O1449" s="446"/>
      <c r="P1449" s="446"/>
      <c r="Q1449" s="446"/>
      <c r="R1449" s="446"/>
      <c r="S1449" s="446"/>
      <c r="T1449" s="446"/>
      <c r="U1449" s="446"/>
      <c r="V1449" s="446"/>
      <c r="W1449" s="446"/>
      <c r="X1449" s="446"/>
      <c r="Y1449" s="446"/>
      <c r="Z1449" s="446"/>
    </row>
    <row r="1450" spans="9:26" ht="14.25" customHeight="1">
      <c r="I1450" s="446"/>
      <c r="J1450" s="446"/>
      <c r="K1450" s="446"/>
      <c r="L1450" s="446"/>
      <c r="M1450" s="446"/>
      <c r="N1450" s="446"/>
      <c r="O1450" s="446"/>
      <c r="P1450" s="446"/>
      <c r="Q1450" s="446"/>
      <c r="R1450" s="446"/>
      <c r="S1450" s="446"/>
      <c r="T1450" s="446"/>
      <c r="U1450" s="446"/>
      <c r="V1450" s="446"/>
      <c r="W1450" s="446"/>
      <c r="X1450" s="446"/>
      <c r="Y1450" s="446"/>
      <c r="Z1450" s="446"/>
    </row>
    <row r="1451" spans="9:26" ht="14.25" customHeight="1">
      <c r="I1451" s="446"/>
      <c r="J1451" s="446"/>
      <c r="K1451" s="446"/>
      <c r="L1451" s="446"/>
      <c r="M1451" s="446"/>
      <c r="N1451" s="446"/>
      <c r="O1451" s="446"/>
      <c r="P1451" s="446"/>
      <c r="Q1451" s="446"/>
      <c r="R1451" s="446"/>
      <c r="S1451" s="446"/>
      <c r="T1451" s="446"/>
      <c r="U1451" s="446"/>
      <c r="V1451" s="446"/>
      <c r="W1451" s="446"/>
      <c r="X1451" s="446"/>
      <c r="Y1451" s="446"/>
      <c r="Z1451" s="446"/>
    </row>
    <row r="1452" spans="9:26" ht="14.25" customHeight="1">
      <c r="I1452" s="446"/>
      <c r="J1452" s="446"/>
      <c r="K1452" s="446"/>
      <c r="L1452" s="446"/>
      <c r="M1452" s="446"/>
      <c r="N1452" s="446"/>
      <c r="O1452" s="446"/>
      <c r="P1452" s="446"/>
      <c r="Q1452" s="446"/>
      <c r="R1452" s="446"/>
      <c r="S1452" s="446"/>
      <c r="T1452" s="446"/>
      <c r="U1452" s="446"/>
      <c r="V1452" s="446"/>
      <c r="W1452" s="446"/>
      <c r="X1452" s="446"/>
      <c r="Y1452" s="446"/>
      <c r="Z1452" s="446"/>
    </row>
    <row r="1453" spans="9:26" ht="14.25" customHeight="1">
      <c r="I1453" s="446"/>
      <c r="J1453" s="446"/>
      <c r="K1453" s="446"/>
      <c r="L1453" s="446"/>
      <c r="M1453" s="446"/>
      <c r="N1453" s="446"/>
      <c r="O1453" s="446"/>
      <c r="P1453" s="446"/>
      <c r="Q1453" s="446"/>
      <c r="R1453" s="446"/>
      <c r="S1453" s="446"/>
      <c r="T1453" s="446"/>
      <c r="U1453" s="446"/>
      <c r="V1453" s="446"/>
      <c r="W1453" s="446"/>
      <c r="X1453" s="446"/>
      <c r="Y1453" s="446"/>
      <c r="Z1453" s="446"/>
    </row>
    <row r="1454" spans="9:26" ht="14.25" customHeight="1">
      <c r="I1454" s="446"/>
      <c r="J1454" s="446"/>
      <c r="K1454" s="446"/>
      <c r="L1454" s="446"/>
      <c r="M1454" s="446"/>
      <c r="N1454" s="446"/>
      <c r="O1454" s="446"/>
      <c r="P1454" s="446"/>
      <c r="Q1454" s="446"/>
      <c r="R1454" s="446"/>
      <c r="S1454" s="446"/>
      <c r="T1454" s="446"/>
      <c r="U1454" s="446"/>
      <c r="V1454" s="446"/>
      <c r="W1454" s="446"/>
      <c r="X1454" s="446"/>
      <c r="Y1454" s="446"/>
      <c r="Z1454" s="446"/>
    </row>
    <row r="1455" spans="9:26" ht="14.25" customHeight="1">
      <c r="I1455" s="446"/>
      <c r="J1455" s="446"/>
      <c r="K1455" s="446"/>
      <c r="L1455" s="446"/>
      <c r="M1455" s="446"/>
      <c r="N1455" s="446"/>
      <c r="O1455" s="446"/>
      <c r="P1455" s="446"/>
      <c r="Q1455" s="446"/>
      <c r="R1455" s="446"/>
      <c r="S1455" s="446"/>
      <c r="T1455" s="446"/>
      <c r="U1455" s="446"/>
      <c r="V1455" s="446"/>
      <c r="W1455" s="446"/>
      <c r="X1455" s="446"/>
      <c r="Y1455" s="446"/>
      <c r="Z1455" s="446"/>
    </row>
    <row r="1456" spans="9:26" ht="14.25" customHeight="1">
      <c r="I1456" s="446"/>
      <c r="J1456" s="446"/>
      <c r="K1456" s="446"/>
      <c r="L1456" s="446"/>
      <c r="M1456" s="446"/>
      <c r="N1456" s="446"/>
      <c r="O1456" s="446"/>
      <c r="P1456" s="446"/>
      <c r="Q1456" s="446"/>
      <c r="R1456" s="446"/>
      <c r="S1456" s="446"/>
      <c r="T1456" s="446"/>
      <c r="U1456" s="446"/>
      <c r="V1456" s="446"/>
      <c r="W1456" s="446"/>
      <c r="X1456" s="446"/>
      <c r="Y1456" s="446"/>
      <c r="Z1456" s="446"/>
    </row>
    <row r="1457" spans="9:26" ht="14.25" customHeight="1">
      <c r="I1457" s="446"/>
      <c r="J1457" s="446"/>
      <c r="K1457" s="446"/>
      <c r="L1457" s="446"/>
      <c r="M1457" s="446"/>
      <c r="N1457" s="446"/>
      <c r="O1457" s="446"/>
      <c r="P1457" s="446"/>
      <c r="Q1457" s="446"/>
      <c r="R1457" s="446"/>
      <c r="S1457" s="446"/>
      <c r="T1457" s="446"/>
      <c r="U1457" s="446"/>
      <c r="V1457" s="446"/>
      <c r="W1457" s="446"/>
      <c r="X1457" s="446"/>
      <c r="Y1457" s="446"/>
      <c r="Z1457" s="446"/>
    </row>
    <row r="1458" spans="9:26" ht="14.25" customHeight="1">
      <c r="I1458" s="446"/>
      <c r="J1458" s="446"/>
      <c r="K1458" s="446"/>
      <c r="L1458" s="446"/>
      <c r="M1458" s="446"/>
      <c r="N1458" s="446"/>
      <c r="O1458" s="446"/>
      <c r="P1458" s="446"/>
      <c r="Q1458" s="446"/>
      <c r="R1458" s="446"/>
      <c r="S1458" s="446"/>
      <c r="T1458" s="446"/>
      <c r="U1458" s="446"/>
      <c r="V1458" s="446"/>
      <c r="W1458" s="446"/>
      <c r="X1458" s="446"/>
      <c r="Y1458" s="446"/>
      <c r="Z1458" s="446"/>
    </row>
    <row r="1459" spans="9:26" ht="14.25" customHeight="1">
      <c r="I1459" s="446"/>
      <c r="J1459" s="446"/>
      <c r="K1459" s="446"/>
      <c r="L1459" s="446"/>
      <c r="M1459" s="446"/>
      <c r="N1459" s="446"/>
      <c r="O1459" s="446"/>
      <c r="P1459" s="446"/>
      <c r="Q1459" s="446"/>
      <c r="R1459" s="446"/>
      <c r="S1459" s="446"/>
      <c r="T1459" s="446"/>
      <c r="U1459" s="446"/>
      <c r="V1459" s="446"/>
      <c r="W1459" s="446"/>
      <c r="X1459" s="446"/>
      <c r="Y1459" s="446"/>
      <c r="Z1459" s="446"/>
    </row>
    <row r="1460" spans="9:26" ht="14.25" customHeight="1">
      <c r="I1460" s="446"/>
      <c r="J1460" s="446"/>
      <c r="K1460" s="446"/>
      <c r="L1460" s="446"/>
      <c r="M1460" s="446"/>
      <c r="N1460" s="446"/>
      <c r="O1460" s="446"/>
      <c r="P1460" s="446"/>
      <c r="Q1460" s="446"/>
      <c r="R1460" s="446"/>
      <c r="S1460" s="446"/>
      <c r="T1460" s="446"/>
      <c r="U1460" s="446"/>
      <c r="V1460" s="446"/>
      <c r="W1460" s="446"/>
      <c r="X1460" s="446"/>
      <c r="Y1460" s="446"/>
      <c r="Z1460" s="446"/>
    </row>
    <row r="1461" spans="9:26" ht="14.25" customHeight="1">
      <c r="I1461" s="446"/>
      <c r="J1461" s="446"/>
      <c r="K1461" s="446"/>
      <c r="L1461" s="446"/>
      <c r="M1461" s="446"/>
      <c r="N1461" s="446"/>
      <c r="O1461" s="446"/>
      <c r="P1461" s="446"/>
      <c r="Q1461" s="446"/>
      <c r="R1461" s="446"/>
      <c r="S1461" s="446"/>
      <c r="T1461" s="446"/>
      <c r="U1461" s="446"/>
      <c r="V1461" s="446"/>
      <c r="W1461" s="446"/>
      <c r="X1461" s="446"/>
      <c r="Y1461" s="446"/>
      <c r="Z1461" s="446"/>
    </row>
    <row r="1462" spans="9:26" ht="14.25" customHeight="1">
      <c r="I1462" s="446"/>
      <c r="J1462" s="446"/>
      <c r="K1462" s="446"/>
      <c r="L1462" s="446"/>
      <c r="M1462" s="446"/>
      <c r="N1462" s="446"/>
      <c r="O1462" s="446"/>
      <c r="P1462" s="446"/>
      <c r="Q1462" s="446"/>
      <c r="R1462" s="446"/>
      <c r="S1462" s="446"/>
      <c r="T1462" s="446"/>
      <c r="U1462" s="446"/>
      <c r="V1462" s="446"/>
      <c r="W1462" s="446"/>
      <c r="X1462" s="446"/>
      <c r="Y1462" s="446"/>
      <c r="Z1462" s="446"/>
    </row>
    <row r="1463" spans="9:26" ht="14.25" customHeight="1">
      <c r="I1463" s="446"/>
      <c r="J1463" s="446"/>
      <c r="K1463" s="446"/>
      <c r="L1463" s="446"/>
      <c r="M1463" s="446"/>
      <c r="N1463" s="446"/>
      <c r="O1463" s="446"/>
      <c r="P1463" s="446"/>
      <c r="Q1463" s="446"/>
      <c r="R1463" s="446"/>
      <c r="S1463" s="446"/>
      <c r="T1463" s="446"/>
      <c r="U1463" s="446"/>
      <c r="V1463" s="446"/>
      <c r="W1463" s="446"/>
      <c r="X1463" s="446"/>
      <c r="Y1463" s="446"/>
      <c r="Z1463" s="446"/>
    </row>
    <row r="1464" spans="9:26" ht="14.25" customHeight="1">
      <c r="I1464" s="446"/>
      <c r="J1464" s="446"/>
      <c r="K1464" s="446"/>
      <c r="L1464" s="446"/>
      <c r="M1464" s="446"/>
      <c r="N1464" s="446"/>
      <c r="O1464" s="446"/>
      <c r="P1464" s="446"/>
      <c r="Q1464" s="446"/>
      <c r="R1464" s="446"/>
      <c r="S1464" s="446"/>
      <c r="T1464" s="446"/>
      <c r="U1464" s="446"/>
      <c r="V1464" s="446"/>
      <c r="W1464" s="446"/>
      <c r="X1464" s="446"/>
      <c r="Y1464" s="446"/>
      <c r="Z1464" s="446"/>
    </row>
    <row r="1465" spans="9:26" ht="14.25" customHeight="1">
      <c r="I1465" s="446"/>
      <c r="J1465" s="446"/>
      <c r="K1465" s="446"/>
      <c r="L1465" s="446"/>
      <c r="M1465" s="446"/>
      <c r="N1465" s="446"/>
      <c r="O1465" s="446"/>
      <c r="P1465" s="446"/>
      <c r="Q1465" s="446"/>
      <c r="R1465" s="446"/>
      <c r="S1465" s="446"/>
      <c r="T1465" s="446"/>
      <c r="U1465" s="446"/>
      <c r="V1465" s="446"/>
      <c r="W1465" s="446"/>
      <c r="X1465" s="446"/>
      <c r="Y1465" s="446"/>
      <c r="Z1465" s="446"/>
    </row>
    <row r="1466" spans="9:26" ht="14.25" customHeight="1">
      <c r="I1466" s="446"/>
      <c r="J1466" s="446"/>
      <c r="K1466" s="446"/>
      <c r="L1466" s="446"/>
      <c r="M1466" s="446"/>
      <c r="N1466" s="446"/>
      <c r="O1466" s="446"/>
      <c r="P1466" s="446"/>
      <c r="Q1466" s="446"/>
      <c r="R1466" s="446"/>
      <c r="S1466" s="446"/>
      <c r="T1466" s="446"/>
      <c r="U1466" s="446"/>
      <c r="V1466" s="446"/>
      <c r="W1466" s="446"/>
      <c r="X1466" s="446"/>
      <c r="Y1466" s="446"/>
      <c r="Z1466" s="446"/>
    </row>
    <row r="1467" spans="9:26" ht="14.25" customHeight="1">
      <c r="I1467" s="446"/>
      <c r="J1467" s="446"/>
      <c r="K1467" s="446"/>
      <c r="L1467" s="446"/>
      <c r="M1467" s="446"/>
      <c r="N1467" s="446"/>
      <c r="O1467" s="446"/>
      <c r="P1467" s="446"/>
      <c r="Q1467" s="446"/>
      <c r="R1467" s="446"/>
      <c r="S1467" s="446"/>
      <c r="T1467" s="446"/>
      <c r="U1467" s="446"/>
      <c r="V1467" s="446"/>
      <c r="W1467" s="446"/>
      <c r="X1467" s="446"/>
      <c r="Y1467" s="446"/>
      <c r="Z1467" s="446"/>
    </row>
    <row r="1468" spans="9:26" ht="14.25" customHeight="1">
      <c r="I1468" s="446"/>
      <c r="J1468" s="446"/>
      <c r="K1468" s="446"/>
      <c r="L1468" s="446"/>
      <c r="M1468" s="446"/>
      <c r="N1468" s="446"/>
      <c r="O1468" s="446"/>
      <c r="P1468" s="446"/>
      <c r="Q1468" s="446"/>
      <c r="R1468" s="446"/>
      <c r="S1468" s="446"/>
      <c r="T1468" s="446"/>
      <c r="U1468" s="446"/>
      <c r="V1468" s="446"/>
      <c r="W1468" s="446"/>
      <c r="X1468" s="446"/>
      <c r="Y1468" s="446"/>
      <c r="Z1468" s="446"/>
    </row>
    <row r="1469" spans="9:26" ht="14.25" customHeight="1">
      <c r="I1469" s="446"/>
      <c r="J1469" s="446"/>
      <c r="K1469" s="446"/>
      <c r="L1469" s="446"/>
      <c r="M1469" s="446"/>
      <c r="N1469" s="446"/>
      <c r="O1469" s="446"/>
      <c r="P1469" s="446"/>
      <c r="Q1469" s="446"/>
      <c r="R1469" s="446"/>
      <c r="S1469" s="446"/>
      <c r="T1469" s="446"/>
      <c r="U1469" s="446"/>
      <c r="V1469" s="446"/>
      <c r="W1469" s="446"/>
      <c r="X1469" s="446"/>
      <c r="Y1469" s="446"/>
      <c r="Z1469" s="446"/>
    </row>
    <row r="1470" spans="9:26" ht="14.25" customHeight="1">
      <c r="I1470" s="446"/>
      <c r="J1470" s="446"/>
      <c r="K1470" s="446"/>
      <c r="L1470" s="446"/>
      <c r="M1470" s="446"/>
      <c r="N1470" s="446"/>
      <c r="O1470" s="446"/>
      <c r="P1470" s="446"/>
      <c r="Q1470" s="446"/>
      <c r="R1470" s="446"/>
      <c r="S1470" s="446"/>
      <c r="T1470" s="446"/>
      <c r="U1470" s="446"/>
      <c r="V1470" s="446"/>
      <c r="W1470" s="446"/>
      <c r="X1470" s="446"/>
      <c r="Y1470" s="446"/>
      <c r="Z1470" s="446"/>
    </row>
    <row r="1471" spans="9:26" ht="14.25" customHeight="1">
      <c r="I1471" s="446"/>
      <c r="J1471" s="446"/>
      <c r="K1471" s="446"/>
      <c r="L1471" s="446"/>
      <c r="M1471" s="446"/>
      <c r="N1471" s="446"/>
      <c r="O1471" s="446"/>
      <c r="P1471" s="446"/>
      <c r="Q1471" s="446"/>
      <c r="R1471" s="446"/>
      <c r="S1471" s="446"/>
      <c r="T1471" s="446"/>
      <c r="U1471" s="446"/>
      <c r="V1471" s="446"/>
      <c r="W1471" s="446"/>
      <c r="X1471" s="446"/>
      <c r="Y1471" s="446"/>
      <c r="Z1471" s="446"/>
    </row>
    <row r="1472" spans="9:26" ht="14.25" customHeight="1">
      <c r="I1472" s="446"/>
      <c r="J1472" s="446"/>
      <c r="K1472" s="446"/>
      <c r="L1472" s="446"/>
      <c r="M1472" s="446"/>
      <c r="N1472" s="446"/>
      <c r="O1472" s="446"/>
      <c r="P1472" s="446"/>
      <c r="Q1472" s="446"/>
      <c r="R1472" s="446"/>
      <c r="S1472" s="446"/>
      <c r="T1472" s="446"/>
      <c r="U1472" s="446"/>
      <c r="V1472" s="446"/>
      <c r="W1472" s="446"/>
      <c r="X1472" s="446"/>
      <c r="Y1472" s="446"/>
      <c r="Z1472" s="446"/>
    </row>
    <row r="1473" spans="9:26" ht="14.25" customHeight="1">
      <c r="I1473" s="446"/>
      <c r="J1473" s="446"/>
      <c r="K1473" s="446"/>
      <c r="L1473" s="446"/>
      <c r="M1473" s="446"/>
      <c r="N1473" s="446"/>
      <c r="O1473" s="446"/>
      <c r="P1473" s="446"/>
      <c r="Q1473" s="446"/>
      <c r="R1473" s="446"/>
      <c r="S1473" s="446"/>
      <c r="T1473" s="446"/>
      <c r="U1473" s="446"/>
      <c r="V1473" s="446"/>
      <c r="W1473" s="446"/>
      <c r="X1473" s="446"/>
      <c r="Y1473" s="446"/>
      <c r="Z1473" s="446"/>
    </row>
    <row r="1474" spans="9:26" ht="14.25" customHeight="1">
      <c r="I1474" s="446"/>
      <c r="J1474" s="446"/>
      <c r="K1474" s="446"/>
      <c r="L1474" s="446"/>
      <c r="M1474" s="446"/>
      <c r="N1474" s="446"/>
      <c r="O1474" s="446"/>
      <c r="P1474" s="446"/>
      <c r="Q1474" s="446"/>
      <c r="R1474" s="446"/>
      <c r="S1474" s="446"/>
      <c r="T1474" s="446"/>
      <c r="U1474" s="446"/>
      <c r="V1474" s="446"/>
      <c r="W1474" s="446"/>
      <c r="X1474" s="446"/>
      <c r="Y1474" s="446"/>
      <c r="Z1474" s="446"/>
    </row>
    <row r="1475" spans="9:26" ht="14.25" customHeight="1">
      <c r="I1475" s="446"/>
      <c r="J1475" s="446"/>
      <c r="K1475" s="446"/>
      <c r="L1475" s="446"/>
      <c r="M1475" s="446"/>
      <c r="N1475" s="446"/>
      <c r="O1475" s="446"/>
      <c r="P1475" s="446"/>
      <c r="Q1475" s="446"/>
      <c r="R1475" s="446"/>
      <c r="S1475" s="446"/>
      <c r="T1475" s="446"/>
      <c r="U1475" s="446"/>
      <c r="V1475" s="446"/>
      <c r="W1475" s="446"/>
      <c r="X1475" s="446"/>
      <c r="Y1475" s="446"/>
      <c r="Z1475" s="446"/>
    </row>
    <row r="1476" spans="9:26" ht="14.25" customHeight="1">
      <c r="I1476" s="446"/>
      <c r="J1476" s="446"/>
      <c r="K1476" s="446"/>
      <c r="L1476" s="446"/>
      <c r="M1476" s="446"/>
      <c r="N1476" s="446"/>
      <c r="O1476" s="446"/>
      <c r="P1476" s="446"/>
      <c r="Q1476" s="446"/>
      <c r="R1476" s="446"/>
      <c r="S1476" s="446"/>
      <c r="T1476" s="446"/>
      <c r="U1476" s="446"/>
      <c r="V1476" s="446"/>
      <c r="W1476" s="446"/>
      <c r="X1476" s="446"/>
      <c r="Y1476" s="446"/>
      <c r="Z1476" s="446"/>
    </row>
    <row r="1477" spans="9:26" ht="14.25" customHeight="1">
      <c r="I1477" s="446"/>
      <c r="J1477" s="446"/>
      <c r="K1477" s="446"/>
      <c r="L1477" s="446"/>
      <c r="M1477" s="446"/>
      <c r="N1477" s="446"/>
      <c r="O1477" s="446"/>
      <c r="P1477" s="446"/>
      <c r="Q1477" s="446"/>
      <c r="R1477" s="446"/>
      <c r="S1477" s="446"/>
      <c r="T1477" s="446"/>
      <c r="U1477" s="446"/>
      <c r="V1477" s="446"/>
      <c r="W1477" s="446"/>
      <c r="X1477" s="446"/>
      <c r="Y1477" s="446"/>
      <c r="Z1477" s="446"/>
    </row>
    <row r="1478" spans="9:26" ht="14.25" customHeight="1">
      <c r="I1478" s="446"/>
      <c r="J1478" s="446"/>
      <c r="K1478" s="446"/>
      <c r="L1478" s="446"/>
      <c r="M1478" s="446"/>
      <c r="N1478" s="446"/>
      <c r="O1478" s="446"/>
      <c r="P1478" s="446"/>
      <c r="Q1478" s="446"/>
      <c r="R1478" s="446"/>
      <c r="S1478" s="446"/>
      <c r="T1478" s="446"/>
      <c r="U1478" s="446"/>
      <c r="V1478" s="446"/>
      <c r="W1478" s="446"/>
      <c r="X1478" s="446"/>
      <c r="Y1478" s="446"/>
      <c r="Z1478" s="446"/>
    </row>
    <row r="1479" spans="9:26" ht="14.25" customHeight="1">
      <c r="I1479" s="446"/>
      <c r="J1479" s="446"/>
      <c r="K1479" s="446"/>
      <c r="L1479" s="446"/>
      <c r="M1479" s="446"/>
      <c r="N1479" s="446"/>
      <c r="O1479" s="446"/>
      <c r="P1479" s="446"/>
      <c r="Q1479" s="446"/>
      <c r="R1479" s="446"/>
      <c r="S1479" s="446"/>
      <c r="T1479" s="446"/>
      <c r="U1479" s="446"/>
      <c r="V1479" s="446"/>
      <c r="W1479" s="446"/>
      <c r="X1479" s="446"/>
      <c r="Y1479" s="446"/>
      <c r="Z1479" s="446"/>
    </row>
    <row r="1480" spans="9:26" ht="14.25" customHeight="1">
      <c r="I1480" s="446"/>
      <c r="J1480" s="446"/>
      <c r="K1480" s="446"/>
      <c r="L1480" s="446"/>
      <c r="M1480" s="446"/>
      <c r="N1480" s="446"/>
      <c r="O1480" s="446"/>
      <c r="P1480" s="446"/>
      <c r="Q1480" s="446"/>
      <c r="R1480" s="446"/>
      <c r="S1480" s="446"/>
      <c r="T1480" s="446"/>
      <c r="U1480" s="446"/>
      <c r="V1480" s="446"/>
      <c r="W1480" s="446"/>
      <c r="X1480" s="446"/>
      <c r="Y1480" s="446"/>
      <c r="Z1480" s="446"/>
    </row>
    <row r="1481" spans="9:26" ht="14.25" customHeight="1">
      <c r="I1481" s="446"/>
      <c r="J1481" s="446"/>
      <c r="K1481" s="446"/>
      <c r="L1481" s="446"/>
      <c r="M1481" s="446"/>
      <c r="N1481" s="446"/>
      <c r="O1481" s="446"/>
      <c r="P1481" s="446"/>
      <c r="Q1481" s="446"/>
      <c r="R1481" s="446"/>
      <c r="S1481" s="446"/>
      <c r="T1481" s="446"/>
      <c r="U1481" s="446"/>
      <c r="V1481" s="446"/>
      <c r="W1481" s="446"/>
      <c r="X1481" s="446"/>
      <c r="Y1481" s="446"/>
      <c r="Z1481" s="446"/>
    </row>
    <row r="1482" spans="9:26" ht="14.25" customHeight="1">
      <c r="I1482" s="446"/>
      <c r="J1482" s="446"/>
      <c r="K1482" s="446"/>
      <c r="L1482" s="446"/>
      <c r="M1482" s="446"/>
      <c r="N1482" s="446"/>
      <c r="O1482" s="446"/>
      <c r="P1482" s="446"/>
      <c r="Q1482" s="446"/>
      <c r="R1482" s="446"/>
      <c r="S1482" s="446"/>
      <c r="T1482" s="446"/>
      <c r="U1482" s="446"/>
      <c r="V1482" s="446"/>
      <c r="W1482" s="446"/>
      <c r="X1482" s="446"/>
      <c r="Y1482" s="446"/>
      <c r="Z1482" s="446"/>
    </row>
    <row r="1483" spans="9:26" ht="14.25" customHeight="1">
      <c r="I1483" s="446"/>
      <c r="J1483" s="446"/>
      <c r="K1483" s="446"/>
      <c r="L1483" s="446"/>
      <c r="M1483" s="446"/>
      <c r="N1483" s="446"/>
      <c r="O1483" s="446"/>
      <c r="P1483" s="446"/>
      <c r="Q1483" s="446"/>
      <c r="R1483" s="446"/>
      <c r="S1483" s="446"/>
      <c r="T1483" s="446"/>
      <c r="U1483" s="446"/>
      <c r="V1483" s="446"/>
      <c r="W1483" s="446"/>
      <c r="X1483" s="446"/>
      <c r="Y1483" s="446"/>
      <c r="Z1483" s="446"/>
    </row>
    <row r="1484" spans="9:26" ht="14.25" customHeight="1">
      <c r="I1484" s="446"/>
      <c r="J1484" s="446"/>
      <c r="K1484" s="446"/>
      <c r="L1484" s="446"/>
      <c r="M1484" s="446"/>
      <c r="N1484" s="446"/>
      <c r="O1484" s="446"/>
      <c r="P1484" s="446"/>
      <c r="Q1484" s="446"/>
      <c r="R1484" s="446"/>
      <c r="S1484" s="446"/>
      <c r="T1484" s="446"/>
      <c r="U1484" s="446"/>
      <c r="V1484" s="446"/>
      <c r="W1484" s="446"/>
      <c r="X1484" s="446"/>
      <c r="Y1484" s="446"/>
      <c r="Z1484" s="446"/>
    </row>
    <row r="1485" spans="9:26" ht="14.25" customHeight="1">
      <c r="I1485" s="446"/>
      <c r="J1485" s="446"/>
      <c r="K1485" s="446"/>
      <c r="L1485" s="446"/>
      <c r="M1485" s="446"/>
      <c r="N1485" s="446"/>
      <c r="O1485" s="446"/>
      <c r="P1485" s="446"/>
      <c r="Q1485" s="446"/>
      <c r="R1485" s="446"/>
      <c r="S1485" s="446"/>
      <c r="T1485" s="446"/>
      <c r="U1485" s="446"/>
      <c r="V1485" s="446"/>
      <c r="W1485" s="446"/>
      <c r="X1485" s="446"/>
      <c r="Y1485" s="446"/>
      <c r="Z1485" s="446"/>
    </row>
    <row r="1486" spans="9:26" ht="14.25" customHeight="1">
      <c r="I1486" s="446"/>
      <c r="J1486" s="446"/>
      <c r="K1486" s="446"/>
      <c r="L1486" s="446"/>
      <c r="M1486" s="446"/>
      <c r="N1486" s="446"/>
      <c r="O1486" s="446"/>
      <c r="P1486" s="446"/>
      <c r="Q1486" s="446"/>
      <c r="R1486" s="446"/>
      <c r="S1486" s="446"/>
      <c r="T1486" s="446"/>
      <c r="U1486" s="446"/>
      <c r="V1486" s="446"/>
      <c r="W1486" s="446"/>
      <c r="X1486" s="446"/>
      <c r="Y1486" s="446"/>
      <c r="Z1486" s="446"/>
    </row>
    <row r="1487" spans="9:26" ht="14.25" customHeight="1">
      <c r="I1487" s="446"/>
      <c r="J1487" s="446"/>
      <c r="K1487" s="446"/>
      <c r="L1487" s="446"/>
      <c r="M1487" s="446"/>
      <c r="N1487" s="446"/>
      <c r="O1487" s="446"/>
      <c r="P1487" s="446"/>
      <c r="Q1487" s="446"/>
      <c r="R1487" s="446"/>
      <c r="S1487" s="446"/>
      <c r="T1487" s="446"/>
      <c r="U1487" s="446"/>
      <c r="V1487" s="446"/>
      <c r="W1487" s="446"/>
      <c r="X1487" s="446"/>
      <c r="Y1487" s="446"/>
      <c r="Z1487" s="446"/>
    </row>
    <row r="1488" spans="9:26" ht="14.25" customHeight="1">
      <c r="I1488" s="446"/>
      <c r="J1488" s="446"/>
      <c r="K1488" s="446"/>
      <c r="L1488" s="446"/>
      <c r="M1488" s="446"/>
      <c r="N1488" s="446"/>
      <c r="O1488" s="446"/>
      <c r="P1488" s="446"/>
      <c r="Q1488" s="446"/>
      <c r="R1488" s="446"/>
      <c r="S1488" s="446"/>
      <c r="T1488" s="446"/>
      <c r="U1488" s="446"/>
      <c r="V1488" s="446"/>
      <c r="W1488" s="446"/>
      <c r="X1488" s="446"/>
      <c r="Y1488" s="446"/>
      <c r="Z1488" s="446"/>
    </row>
    <row r="1489" spans="9:26" ht="14.25" customHeight="1">
      <c r="I1489" s="446"/>
      <c r="J1489" s="446"/>
      <c r="K1489" s="446"/>
      <c r="L1489" s="446"/>
      <c r="M1489" s="446"/>
      <c r="N1489" s="446"/>
      <c r="O1489" s="446"/>
      <c r="P1489" s="446"/>
      <c r="Q1489" s="446"/>
      <c r="R1489" s="446"/>
      <c r="S1489" s="446"/>
      <c r="T1489" s="446"/>
      <c r="U1489" s="446"/>
      <c r="V1489" s="446"/>
      <c r="W1489" s="446"/>
      <c r="X1489" s="446"/>
      <c r="Y1489" s="446"/>
      <c r="Z1489" s="446"/>
    </row>
    <row r="1490" spans="9:26" ht="14.25" customHeight="1">
      <c r="I1490" s="446"/>
      <c r="J1490" s="446"/>
      <c r="K1490" s="446"/>
      <c r="L1490" s="446"/>
      <c r="M1490" s="446"/>
      <c r="N1490" s="446"/>
      <c r="O1490" s="446"/>
      <c r="P1490" s="446"/>
      <c r="Q1490" s="446"/>
      <c r="R1490" s="446"/>
      <c r="S1490" s="446"/>
      <c r="T1490" s="446"/>
      <c r="U1490" s="446"/>
      <c r="V1490" s="446"/>
      <c r="W1490" s="446"/>
      <c r="X1490" s="446"/>
      <c r="Y1490" s="446"/>
      <c r="Z1490" s="446"/>
    </row>
    <row r="1491" spans="9:26" ht="14.25" customHeight="1">
      <c r="I1491" s="446"/>
      <c r="J1491" s="446"/>
      <c r="K1491" s="446"/>
      <c r="L1491" s="446"/>
      <c r="M1491" s="446"/>
      <c r="N1491" s="446"/>
      <c r="O1491" s="446"/>
      <c r="P1491" s="446"/>
      <c r="Q1491" s="446"/>
      <c r="R1491" s="446"/>
      <c r="S1491" s="446"/>
      <c r="T1491" s="446"/>
      <c r="U1491" s="446"/>
      <c r="V1491" s="446"/>
      <c r="W1491" s="446"/>
      <c r="X1491" s="446"/>
      <c r="Y1491" s="446"/>
      <c r="Z1491" s="446"/>
    </row>
    <row r="1492" spans="9:26" ht="14.25" customHeight="1">
      <c r="I1492" s="446"/>
      <c r="J1492" s="446"/>
      <c r="K1492" s="446"/>
      <c r="L1492" s="446"/>
      <c r="M1492" s="446"/>
      <c r="N1492" s="446"/>
      <c r="O1492" s="446"/>
      <c r="P1492" s="446"/>
      <c r="Q1492" s="446"/>
      <c r="R1492" s="446"/>
      <c r="S1492" s="446"/>
      <c r="T1492" s="446"/>
      <c r="U1492" s="446"/>
      <c r="V1492" s="446"/>
      <c r="W1492" s="446"/>
      <c r="X1492" s="446"/>
      <c r="Y1492" s="446"/>
      <c r="Z1492" s="446"/>
    </row>
    <row r="1493" spans="9:26" ht="14.25" customHeight="1">
      <c r="I1493" s="446"/>
      <c r="J1493" s="446"/>
      <c r="K1493" s="446"/>
      <c r="L1493" s="446"/>
      <c r="M1493" s="446"/>
      <c r="N1493" s="446"/>
      <c r="O1493" s="446"/>
      <c r="P1493" s="446"/>
      <c r="Q1493" s="446"/>
      <c r="R1493" s="446"/>
      <c r="S1493" s="446"/>
      <c r="T1493" s="446"/>
      <c r="U1493" s="446"/>
      <c r="V1493" s="446"/>
      <c r="W1493" s="446"/>
      <c r="X1493" s="446"/>
      <c r="Y1493" s="446"/>
      <c r="Z1493" s="446"/>
    </row>
    <row r="1494" spans="9:26" ht="14.25" customHeight="1">
      <c r="I1494" s="446"/>
      <c r="J1494" s="446"/>
      <c r="K1494" s="446"/>
      <c r="L1494" s="446"/>
      <c r="M1494" s="446"/>
      <c r="N1494" s="446"/>
      <c r="O1494" s="446"/>
      <c r="P1494" s="446"/>
      <c r="Q1494" s="446"/>
      <c r="R1494" s="446"/>
      <c r="S1494" s="446"/>
      <c r="T1494" s="446"/>
      <c r="U1494" s="446"/>
      <c r="V1494" s="446"/>
      <c r="W1494" s="446"/>
      <c r="X1494" s="446"/>
      <c r="Y1494" s="446"/>
      <c r="Z1494" s="446"/>
    </row>
    <row r="1495" spans="9:26" ht="14.25" customHeight="1">
      <c r="I1495" s="446"/>
      <c r="J1495" s="446"/>
      <c r="K1495" s="446"/>
      <c r="L1495" s="446"/>
      <c r="M1495" s="446"/>
      <c r="N1495" s="446"/>
      <c r="O1495" s="446"/>
      <c r="P1495" s="446"/>
      <c r="Q1495" s="446"/>
      <c r="R1495" s="446"/>
      <c r="S1495" s="446"/>
      <c r="T1495" s="446"/>
      <c r="U1495" s="446"/>
      <c r="V1495" s="446"/>
      <c r="W1495" s="446"/>
      <c r="X1495" s="446"/>
      <c r="Y1495" s="446"/>
      <c r="Z1495" s="446"/>
    </row>
    <row r="1496" spans="9:26" ht="14.25" customHeight="1">
      <c r="I1496" s="446"/>
      <c r="J1496" s="446"/>
      <c r="K1496" s="446"/>
      <c r="L1496" s="446"/>
      <c r="M1496" s="446"/>
      <c r="N1496" s="446"/>
      <c r="O1496" s="446"/>
      <c r="P1496" s="446"/>
      <c r="Q1496" s="446"/>
      <c r="R1496" s="446"/>
      <c r="S1496" s="446"/>
      <c r="T1496" s="446"/>
      <c r="U1496" s="446"/>
      <c r="V1496" s="446"/>
      <c r="W1496" s="446"/>
      <c r="X1496" s="446"/>
      <c r="Y1496" s="446"/>
      <c r="Z1496" s="446"/>
    </row>
    <row r="1497" spans="9:26" ht="14.25" customHeight="1">
      <c r="I1497" s="446"/>
      <c r="J1497" s="446"/>
      <c r="K1497" s="446"/>
      <c r="L1497" s="446"/>
      <c r="M1497" s="446"/>
      <c r="N1497" s="446"/>
      <c r="O1497" s="446"/>
      <c r="P1497" s="446"/>
      <c r="Q1497" s="446"/>
      <c r="R1497" s="446"/>
      <c r="S1497" s="446"/>
      <c r="T1497" s="446"/>
      <c r="U1497" s="446"/>
      <c r="V1497" s="446"/>
      <c r="W1497" s="446"/>
      <c r="X1497" s="446"/>
      <c r="Y1497" s="446"/>
      <c r="Z1497" s="446"/>
    </row>
    <row r="1498" spans="9:26" ht="14.25" customHeight="1">
      <c r="I1498" s="446"/>
      <c r="J1498" s="446"/>
      <c r="K1498" s="446"/>
      <c r="L1498" s="446"/>
      <c r="M1498" s="446"/>
      <c r="N1498" s="446"/>
      <c r="O1498" s="446"/>
      <c r="P1498" s="446"/>
      <c r="Q1498" s="446"/>
      <c r="R1498" s="446"/>
      <c r="S1498" s="446"/>
      <c r="T1498" s="446"/>
      <c r="U1498" s="446"/>
      <c r="V1498" s="446"/>
      <c r="W1498" s="446"/>
      <c r="X1498" s="446"/>
      <c r="Y1498" s="446"/>
      <c r="Z1498" s="446"/>
    </row>
    <row r="1499" spans="9:26" ht="14.25" customHeight="1">
      <c r="I1499" s="446"/>
      <c r="J1499" s="446"/>
      <c r="K1499" s="446"/>
      <c r="L1499" s="446"/>
      <c r="M1499" s="446"/>
      <c r="N1499" s="446"/>
      <c r="O1499" s="446"/>
      <c r="P1499" s="446"/>
      <c r="Q1499" s="446"/>
      <c r="R1499" s="446"/>
      <c r="S1499" s="446"/>
      <c r="T1499" s="446"/>
      <c r="U1499" s="446"/>
      <c r="V1499" s="446"/>
      <c r="W1499" s="446"/>
      <c r="X1499" s="446"/>
      <c r="Y1499" s="446"/>
      <c r="Z1499" s="446"/>
    </row>
    <row r="1500" spans="9:26" ht="14.25" customHeight="1">
      <c r="I1500" s="446"/>
      <c r="J1500" s="446"/>
      <c r="K1500" s="446"/>
      <c r="L1500" s="446"/>
      <c r="M1500" s="446"/>
      <c r="N1500" s="446"/>
      <c r="O1500" s="446"/>
      <c r="P1500" s="446"/>
      <c r="Q1500" s="446"/>
      <c r="R1500" s="446"/>
      <c r="S1500" s="446"/>
      <c r="T1500" s="446"/>
      <c r="U1500" s="446"/>
      <c r="V1500" s="446"/>
      <c r="W1500" s="446"/>
      <c r="X1500" s="446"/>
      <c r="Y1500" s="446"/>
      <c r="Z1500" s="446"/>
    </row>
    <row r="1501" spans="9:26" ht="14.25" customHeight="1">
      <c r="I1501" s="446"/>
      <c r="J1501" s="446"/>
      <c r="K1501" s="446"/>
      <c r="L1501" s="446"/>
      <c r="M1501" s="446"/>
      <c r="N1501" s="446"/>
      <c r="O1501" s="446"/>
      <c r="P1501" s="446"/>
      <c r="Q1501" s="446"/>
      <c r="R1501" s="446"/>
      <c r="S1501" s="446"/>
      <c r="T1501" s="446"/>
      <c r="U1501" s="446"/>
      <c r="V1501" s="446"/>
      <c r="W1501" s="446"/>
      <c r="X1501" s="446"/>
      <c r="Y1501" s="446"/>
      <c r="Z1501" s="446"/>
    </row>
    <row r="1502" spans="9:26" ht="14.25" customHeight="1">
      <c r="I1502" s="446"/>
      <c r="J1502" s="446"/>
      <c r="K1502" s="446"/>
      <c r="L1502" s="446"/>
      <c r="M1502" s="446"/>
      <c r="N1502" s="446"/>
      <c r="O1502" s="446"/>
      <c r="P1502" s="446"/>
      <c r="Q1502" s="446"/>
      <c r="R1502" s="446"/>
      <c r="S1502" s="446"/>
      <c r="T1502" s="446"/>
      <c r="U1502" s="446"/>
      <c r="V1502" s="446"/>
      <c r="W1502" s="446"/>
      <c r="X1502" s="446"/>
      <c r="Y1502" s="446"/>
      <c r="Z1502" s="446"/>
    </row>
    <row r="1503" spans="9:26" ht="14.25" customHeight="1">
      <c r="I1503" s="446"/>
      <c r="J1503" s="446"/>
      <c r="K1503" s="446"/>
      <c r="L1503" s="446"/>
      <c r="M1503" s="446"/>
      <c r="N1503" s="446"/>
      <c r="O1503" s="446"/>
      <c r="P1503" s="446"/>
      <c r="Q1503" s="446"/>
      <c r="R1503" s="446"/>
      <c r="S1503" s="446"/>
      <c r="T1503" s="446"/>
      <c r="U1503" s="446"/>
      <c r="V1503" s="446"/>
      <c r="W1503" s="446"/>
      <c r="X1503" s="446"/>
      <c r="Y1503" s="446"/>
      <c r="Z1503" s="446"/>
    </row>
    <row r="1504" spans="9:26" ht="14.25" customHeight="1">
      <c r="I1504" s="446"/>
      <c r="J1504" s="446"/>
      <c r="K1504" s="446"/>
      <c r="L1504" s="446"/>
      <c r="M1504" s="446"/>
      <c r="N1504" s="446"/>
      <c r="O1504" s="446"/>
      <c r="P1504" s="446"/>
      <c r="Q1504" s="446"/>
      <c r="R1504" s="446"/>
      <c r="S1504" s="446"/>
      <c r="T1504" s="446"/>
      <c r="U1504" s="446"/>
      <c r="V1504" s="446"/>
      <c r="W1504" s="446"/>
      <c r="X1504" s="446"/>
      <c r="Y1504" s="446"/>
      <c r="Z1504" s="446"/>
    </row>
    <row r="1505" spans="9:26" ht="14.25" customHeight="1">
      <c r="I1505" s="446"/>
      <c r="J1505" s="446"/>
      <c r="K1505" s="446"/>
      <c r="L1505" s="446"/>
      <c r="M1505" s="446"/>
      <c r="N1505" s="446"/>
      <c r="O1505" s="446"/>
      <c r="P1505" s="446"/>
      <c r="Q1505" s="446"/>
      <c r="R1505" s="446"/>
      <c r="S1505" s="446"/>
      <c r="T1505" s="446"/>
      <c r="U1505" s="446"/>
      <c r="V1505" s="446"/>
      <c r="W1505" s="446"/>
      <c r="X1505" s="446"/>
      <c r="Y1505" s="446"/>
      <c r="Z1505" s="446"/>
    </row>
    <row r="1506" spans="9:26" ht="14.25" customHeight="1">
      <c r="I1506" s="446"/>
      <c r="J1506" s="446"/>
      <c r="K1506" s="446"/>
      <c r="L1506" s="446"/>
      <c r="M1506" s="446"/>
      <c r="N1506" s="446"/>
      <c r="O1506" s="446"/>
      <c r="P1506" s="446"/>
      <c r="Q1506" s="446"/>
      <c r="R1506" s="446"/>
      <c r="S1506" s="446"/>
      <c r="T1506" s="446"/>
      <c r="U1506" s="446"/>
      <c r="V1506" s="446"/>
      <c r="W1506" s="446"/>
      <c r="X1506" s="446"/>
      <c r="Y1506" s="446"/>
      <c r="Z1506" s="446"/>
    </row>
    <row r="1507" spans="9:26" ht="14.25" customHeight="1">
      <c r="I1507" s="446"/>
      <c r="J1507" s="446"/>
      <c r="K1507" s="446"/>
      <c r="L1507" s="446"/>
      <c r="M1507" s="446"/>
      <c r="N1507" s="446"/>
      <c r="O1507" s="446"/>
      <c r="P1507" s="446"/>
      <c r="Q1507" s="446"/>
      <c r="R1507" s="446"/>
      <c r="S1507" s="446"/>
      <c r="T1507" s="446"/>
      <c r="U1507" s="446"/>
      <c r="V1507" s="446"/>
      <c r="W1507" s="446"/>
      <c r="X1507" s="446"/>
      <c r="Y1507" s="446"/>
      <c r="Z1507" s="446"/>
    </row>
    <row r="1508" spans="9:26" ht="14.25" customHeight="1">
      <c r="I1508" s="446"/>
      <c r="J1508" s="446"/>
      <c r="K1508" s="446"/>
      <c r="L1508" s="446"/>
      <c r="M1508" s="446"/>
      <c r="N1508" s="446"/>
      <c r="O1508" s="446"/>
      <c r="P1508" s="446"/>
      <c r="Q1508" s="446"/>
      <c r="R1508" s="446"/>
      <c r="S1508" s="446"/>
      <c r="T1508" s="446"/>
      <c r="U1508" s="446"/>
      <c r="V1508" s="446"/>
      <c r="W1508" s="446"/>
      <c r="X1508" s="446"/>
      <c r="Y1508" s="446"/>
      <c r="Z1508" s="446"/>
    </row>
    <row r="1509" spans="9:26" ht="14.25" customHeight="1">
      <c r="I1509" s="446"/>
      <c r="J1509" s="446"/>
      <c r="K1509" s="446"/>
      <c r="L1509" s="446"/>
      <c r="M1509" s="446"/>
      <c r="N1509" s="446"/>
      <c r="O1509" s="446"/>
      <c r="P1509" s="446"/>
      <c r="Q1509" s="446"/>
      <c r="R1509" s="446"/>
      <c r="S1509" s="446"/>
      <c r="T1509" s="446"/>
      <c r="U1509" s="446"/>
      <c r="V1509" s="446"/>
      <c r="W1509" s="446"/>
      <c r="X1509" s="446"/>
      <c r="Y1509" s="446"/>
      <c r="Z1509" s="446"/>
    </row>
    <row r="1510" spans="9:26" ht="14.25" customHeight="1">
      <c r="I1510" s="446"/>
      <c r="J1510" s="446"/>
      <c r="K1510" s="446"/>
      <c r="L1510" s="446"/>
      <c r="M1510" s="446"/>
      <c r="N1510" s="446"/>
      <c r="O1510" s="446"/>
      <c r="P1510" s="446"/>
      <c r="Q1510" s="446"/>
      <c r="R1510" s="446"/>
      <c r="S1510" s="446"/>
      <c r="T1510" s="446"/>
      <c r="U1510" s="446"/>
      <c r="V1510" s="446"/>
      <c r="W1510" s="446"/>
      <c r="X1510" s="446"/>
      <c r="Y1510" s="446"/>
      <c r="Z1510" s="446"/>
    </row>
    <row r="1511" spans="9:26" ht="14.25" customHeight="1">
      <c r="I1511" s="446"/>
      <c r="J1511" s="446"/>
      <c r="K1511" s="446"/>
      <c r="L1511" s="446"/>
      <c r="M1511" s="446"/>
      <c r="N1511" s="446"/>
      <c r="O1511" s="446"/>
      <c r="P1511" s="446"/>
      <c r="Q1511" s="446"/>
      <c r="R1511" s="446"/>
      <c r="S1511" s="446"/>
      <c r="T1511" s="446"/>
      <c r="U1511" s="446"/>
      <c r="V1511" s="446"/>
      <c r="W1511" s="446"/>
      <c r="X1511" s="446"/>
      <c r="Y1511" s="446"/>
      <c r="Z1511" s="446"/>
    </row>
    <row r="1512" spans="9:26" ht="14.25" customHeight="1">
      <c r="I1512" s="446"/>
      <c r="J1512" s="446"/>
      <c r="K1512" s="446"/>
      <c r="L1512" s="446"/>
      <c r="M1512" s="446"/>
      <c r="N1512" s="446"/>
      <c r="O1512" s="446"/>
      <c r="P1512" s="446"/>
      <c r="Q1512" s="446"/>
      <c r="R1512" s="446"/>
      <c r="S1512" s="446"/>
      <c r="T1512" s="446"/>
      <c r="U1512" s="446"/>
      <c r="V1512" s="446"/>
      <c r="W1512" s="446"/>
      <c r="X1512" s="446"/>
      <c r="Y1512" s="446"/>
      <c r="Z1512" s="446"/>
    </row>
    <row r="1513" spans="9:26" ht="14.25" customHeight="1">
      <c r="I1513" s="446"/>
      <c r="J1513" s="446"/>
      <c r="K1513" s="446"/>
      <c r="L1513" s="446"/>
      <c r="M1513" s="446"/>
      <c r="N1513" s="446"/>
      <c r="O1513" s="446"/>
      <c r="P1513" s="446"/>
      <c r="Q1513" s="446"/>
      <c r="R1513" s="446"/>
      <c r="S1513" s="446"/>
      <c r="T1513" s="446"/>
      <c r="U1513" s="446"/>
      <c r="V1513" s="446"/>
      <c r="W1513" s="446"/>
      <c r="X1513" s="446"/>
      <c r="Y1513" s="446"/>
      <c r="Z1513" s="446"/>
    </row>
    <row r="1514" spans="9:26" ht="14.25" customHeight="1">
      <c r="I1514" s="446"/>
      <c r="J1514" s="446"/>
      <c r="K1514" s="446"/>
      <c r="L1514" s="446"/>
      <c r="M1514" s="446"/>
      <c r="N1514" s="446"/>
      <c r="O1514" s="446"/>
      <c r="P1514" s="446"/>
      <c r="Q1514" s="446"/>
      <c r="R1514" s="446"/>
      <c r="S1514" s="446"/>
      <c r="T1514" s="446"/>
      <c r="U1514" s="446"/>
      <c r="V1514" s="446"/>
      <c r="W1514" s="446"/>
      <c r="X1514" s="446"/>
      <c r="Y1514" s="446"/>
      <c r="Z1514" s="446"/>
    </row>
    <row r="1515" spans="9:26" ht="14.25" customHeight="1">
      <c r="I1515" s="446"/>
      <c r="J1515" s="446"/>
      <c r="K1515" s="446"/>
      <c r="L1515" s="446"/>
      <c r="M1515" s="446"/>
      <c r="N1515" s="446"/>
      <c r="O1515" s="446"/>
      <c r="P1515" s="446"/>
      <c r="Q1515" s="446"/>
      <c r="R1515" s="446"/>
      <c r="S1515" s="446"/>
      <c r="T1515" s="446"/>
      <c r="U1515" s="446"/>
      <c r="V1515" s="446"/>
      <c r="W1515" s="446"/>
      <c r="X1515" s="446"/>
      <c r="Y1515" s="446"/>
      <c r="Z1515" s="446"/>
    </row>
    <row r="1516" spans="9:26" ht="14.25" customHeight="1">
      <c r="I1516" s="446"/>
      <c r="J1516" s="446"/>
      <c r="K1516" s="446"/>
      <c r="L1516" s="446"/>
      <c r="M1516" s="446"/>
      <c r="N1516" s="446"/>
      <c r="O1516" s="446"/>
      <c r="P1516" s="446"/>
      <c r="Q1516" s="446"/>
      <c r="R1516" s="446"/>
      <c r="S1516" s="446"/>
      <c r="T1516" s="446"/>
      <c r="U1516" s="446"/>
      <c r="V1516" s="446"/>
      <c r="W1516" s="446"/>
      <c r="X1516" s="446"/>
      <c r="Y1516" s="446"/>
      <c r="Z1516" s="446"/>
    </row>
    <row r="1517" spans="9:26" ht="14.25" customHeight="1">
      <c r="I1517" s="446"/>
      <c r="J1517" s="446"/>
      <c r="K1517" s="446"/>
      <c r="L1517" s="446"/>
      <c r="M1517" s="446"/>
      <c r="N1517" s="446"/>
      <c r="O1517" s="446"/>
      <c r="P1517" s="446"/>
      <c r="Q1517" s="446"/>
      <c r="R1517" s="446"/>
      <c r="S1517" s="446"/>
      <c r="T1517" s="446"/>
      <c r="U1517" s="446"/>
      <c r="V1517" s="446"/>
      <c r="W1517" s="446"/>
      <c r="X1517" s="446"/>
      <c r="Y1517" s="446"/>
      <c r="Z1517" s="446"/>
    </row>
    <row r="1518" spans="9:26" ht="14.25" customHeight="1">
      <c r="I1518" s="446"/>
      <c r="J1518" s="446"/>
      <c r="K1518" s="446"/>
      <c r="L1518" s="446"/>
      <c r="M1518" s="446"/>
      <c r="N1518" s="446"/>
      <c r="O1518" s="446"/>
      <c r="P1518" s="446"/>
      <c r="Q1518" s="446"/>
      <c r="R1518" s="446"/>
      <c r="S1518" s="446"/>
      <c r="T1518" s="446"/>
      <c r="U1518" s="446"/>
      <c r="V1518" s="446"/>
      <c r="W1518" s="446"/>
      <c r="X1518" s="446"/>
      <c r="Y1518" s="446"/>
      <c r="Z1518" s="446"/>
    </row>
    <row r="1519" spans="9:26" ht="14.25" customHeight="1">
      <c r="I1519" s="446"/>
      <c r="J1519" s="446"/>
      <c r="K1519" s="446"/>
      <c r="L1519" s="446"/>
      <c r="M1519" s="446"/>
      <c r="N1519" s="446"/>
      <c r="O1519" s="446"/>
      <c r="P1519" s="446"/>
      <c r="Q1519" s="446"/>
      <c r="R1519" s="446"/>
      <c r="S1519" s="446"/>
      <c r="T1519" s="446"/>
      <c r="U1519" s="446"/>
      <c r="V1519" s="446"/>
      <c r="W1519" s="446"/>
      <c r="X1519" s="446"/>
      <c r="Y1519" s="446"/>
      <c r="Z1519" s="446"/>
    </row>
    <row r="1520" spans="9:26" ht="14.25" customHeight="1">
      <c r="I1520" s="446"/>
      <c r="J1520" s="446"/>
      <c r="K1520" s="446"/>
      <c r="L1520" s="446"/>
      <c r="M1520" s="446"/>
      <c r="N1520" s="446"/>
      <c r="O1520" s="446"/>
      <c r="P1520" s="446"/>
      <c r="Q1520" s="446"/>
      <c r="R1520" s="446"/>
      <c r="S1520" s="446"/>
      <c r="T1520" s="446"/>
      <c r="U1520" s="446"/>
      <c r="V1520" s="446"/>
      <c r="W1520" s="446"/>
      <c r="X1520" s="446"/>
      <c r="Y1520" s="446"/>
      <c r="Z1520" s="446"/>
    </row>
    <row r="1521" spans="9:26" ht="14.25" customHeight="1">
      <c r="I1521" s="446"/>
      <c r="J1521" s="446"/>
      <c r="K1521" s="446"/>
      <c r="L1521" s="446"/>
      <c r="M1521" s="446"/>
      <c r="N1521" s="446"/>
      <c r="O1521" s="446"/>
      <c r="P1521" s="446"/>
      <c r="Q1521" s="446"/>
      <c r="R1521" s="446"/>
      <c r="S1521" s="446"/>
      <c r="T1521" s="446"/>
      <c r="U1521" s="446"/>
      <c r="V1521" s="446"/>
      <c r="W1521" s="446"/>
      <c r="X1521" s="446"/>
      <c r="Y1521" s="446"/>
      <c r="Z1521" s="446"/>
    </row>
    <row r="1522" spans="9:26" ht="14.25" customHeight="1">
      <c r="I1522" s="446"/>
      <c r="J1522" s="446"/>
      <c r="K1522" s="446"/>
      <c r="L1522" s="446"/>
      <c r="M1522" s="446"/>
      <c r="N1522" s="446"/>
      <c r="O1522" s="446"/>
      <c r="P1522" s="446"/>
      <c r="Q1522" s="446"/>
      <c r="R1522" s="446"/>
      <c r="S1522" s="446"/>
      <c r="T1522" s="446"/>
      <c r="U1522" s="446"/>
      <c r="V1522" s="446"/>
      <c r="W1522" s="446"/>
      <c r="X1522" s="446"/>
      <c r="Y1522" s="446"/>
      <c r="Z1522" s="446"/>
    </row>
    <row r="1523" spans="9:26" ht="14.25" customHeight="1">
      <c r="I1523" s="446"/>
      <c r="J1523" s="446"/>
      <c r="K1523" s="446"/>
      <c r="L1523" s="446"/>
      <c r="M1523" s="446"/>
      <c r="N1523" s="446"/>
      <c r="O1523" s="446"/>
      <c r="P1523" s="446"/>
      <c r="Q1523" s="446"/>
      <c r="R1523" s="446"/>
      <c r="S1523" s="446"/>
      <c r="T1523" s="446"/>
      <c r="U1523" s="446"/>
      <c r="V1523" s="446"/>
      <c r="W1523" s="446"/>
      <c r="X1523" s="446"/>
      <c r="Y1523" s="446"/>
      <c r="Z1523" s="446"/>
    </row>
    <row r="1524" spans="9:26" ht="14.25" customHeight="1">
      <c r="I1524" s="446"/>
      <c r="J1524" s="446"/>
      <c r="K1524" s="446"/>
      <c r="L1524" s="446"/>
      <c r="M1524" s="446"/>
      <c r="N1524" s="446"/>
      <c r="O1524" s="446"/>
      <c r="P1524" s="446"/>
      <c r="Q1524" s="446"/>
      <c r="R1524" s="446"/>
      <c r="S1524" s="446"/>
      <c r="T1524" s="446"/>
      <c r="U1524" s="446"/>
      <c r="V1524" s="446"/>
      <c r="W1524" s="446"/>
      <c r="X1524" s="446"/>
      <c r="Y1524" s="446"/>
      <c r="Z1524" s="446"/>
    </row>
    <row r="1525" spans="9:26" ht="14.25" customHeight="1">
      <c r="I1525" s="446"/>
      <c r="J1525" s="446"/>
      <c r="K1525" s="446"/>
      <c r="L1525" s="446"/>
      <c r="M1525" s="446"/>
      <c r="N1525" s="446"/>
      <c r="O1525" s="446"/>
      <c r="P1525" s="446"/>
      <c r="Q1525" s="446"/>
      <c r="R1525" s="446"/>
      <c r="S1525" s="446"/>
      <c r="T1525" s="446"/>
      <c r="U1525" s="446"/>
      <c r="V1525" s="446"/>
      <c r="W1525" s="446"/>
      <c r="X1525" s="446"/>
      <c r="Y1525" s="446"/>
      <c r="Z1525" s="446"/>
    </row>
    <row r="1526" spans="9:26" ht="14.25" customHeight="1">
      <c r="I1526" s="446"/>
      <c r="J1526" s="446"/>
      <c r="K1526" s="446"/>
      <c r="L1526" s="446"/>
      <c r="M1526" s="446"/>
      <c r="N1526" s="446"/>
      <c r="O1526" s="446"/>
      <c r="P1526" s="446"/>
      <c r="Q1526" s="446"/>
      <c r="R1526" s="446"/>
      <c r="S1526" s="446"/>
      <c r="T1526" s="446"/>
      <c r="U1526" s="446"/>
      <c r="V1526" s="446"/>
      <c r="W1526" s="446"/>
      <c r="X1526" s="446"/>
      <c r="Y1526" s="446"/>
      <c r="Z1526" s="446"/>
    </row>
    <row r="1527" spans="9:26" ht="14.25" customHeight="1">
      <c r="I1527" s="446"/>
      <c r="J1527" s="446"/>
      <c r="K1527" s="446"/>
      <c r="L1527" s="446"/>
      <c r="M1527" s="446"/>
      <c r="N1527" s="446"/>
      <c r="O1527" s="446"/>
      <c r="P1527" s="446"/>
      <c r="Q1527" s="446"/>
      <c r="R1527" s="446"/>
      <c r="S1527" s="446"/>
      <c r="T1527" s="446"/>
      <c r="U1527" s="446"/>
      <c r="V1527" s="446"/>
      <c r="W1527" s="446"/>
      <c r="X1527" s="446"/>
      <c r="Y1527" s="446"/>
      <c r="Z1527" s="446"/>
    </row>
    <row r="1528" spans="9:26" ht="14.25" customHeight="1">
      <c r="I1528" s="446"/>
      <c r="J1528" s="446"/>
      <c r="K1528" s="446"/>
      <c r="L1528" s="446"/>
      <c r="M1528" s="446"/>
      <c r="N1528" s="446"/>
      <c r="O1528" s="446"/>
      <c r="P1528" s="446"/>
      <c r="Q1528" s="446"/>
      <c r="R1528" s="446"/>
      <c r="S1528" s="446"/>
      <c r="T1528" s="446"/>
      <c r="U1528" s="446"/>
      <c r="V1528" s="446"/>
      <c r="W1528" s="446"/>
      <c r="X1528" s="446"/>
      <c r="Y1528" s="446"/>
      <c r="Z1528" s="446"/>
    </row>
    <row r="1529" spans="9:26" ht="14.25" customHeight="1">
      <c r="I1529" s="446"/>
      <c r="J1529" s="446"/>
      <c r="K1529" s="446"/>
      <c r="L1529" s="446"/>
      <c r="M1529" s="446"/>
      <c r="N1529" s="446"/>
      <c r="O1529" s="446"/>
      <c r="P1529" s="446"/>
      <c r="Q1529" s="446"/>
      <c r="R1529" s="446"/>
      <c r="S1529" s="446"/>
      <c r="T1529" s="446"/>
      <c r="U1529" s="446"/>
      <c r="V1529" s="446"/>
      <c r="W1529" s="446"/>
      <c r="X1529" s="446"/>
      <c r="Y1529" s="446"/>
      <c r="Z1529" s="446"/>
    </row>
    <row r="1530" spans="9:26" ht="14.25" customHeight="1">
      <c r="I1530" s="446"/>
      <c r="J1530" s="446"/>
      <c r="K1530" s="446"/>
      <c r="L1530" s="446"/>
      <c r="M1530" s="446"/>
      <c r="N1530" s="446"/>
      <c r="O1530" s="446"/>
      <c r="P1530" s="446"/>
      <c r="Q1530" s="446"/>
      <c r="R1530" s="446"/>
      <c r="S1530" s="446"/>
      <c r="T1530" s="446"/>
      <c r="U1530" s="446"/>
      <c r="V1530" s="446"/>
      <c r="W1530" s="446"/>
      <c r="X1530" s="446"/>
      <c r="Y1530" s="446"/>
      <c r="Z1530" s="446"/>
    </row>
    <row r="1531" spans="9:26" ht="14.25" customHeight="1">
      <c r="I1531" s="446"/>
      <c r="J1531" s="446"/>
      <c r="K1531" s="446"/>
      <c r="L1531" s="446"/>
      <c r="M1531" s="446"/>
      <c r="N1531" s="446"/>
      <c r="O1531" s="446"/>
      <c r="P1531" s="446"/>
      <c r="Q1531" s="446"/>
      <c r="R1531" s="446"/>
      <c r="S1531" s="446"/>
      <c r="T1531" s="446"/>
      <c r="U1531" s="446"/>
      <c r="V1531" s="446"/>
      <c r="W1531" s="446"/>
      <c r="X1531" s="446"/>
      <c r="Y1531" s="446"/>
      <c r="Z1531" s="446"/>
    </row>
    <row r="1532" spans="9:26" ht="14.25" customHeight="1">
      <c r="I1532" s="446"/>
      <c r="J1532" s="446"/>
      <c r="K1532" s="446"/>
      <c r="L1532" s="446"/>
      <c r="M1532" s="446"/>
      <c r="N1532" s="446"/>
      <c r="O1532" s="446"/>
      <c r="P1532" s="446"/>
      <c r="Q1532" s="446"/>
      <c r="R1532" s="446"/>
      <c r="S1532" s="446"/>
      <c r="T1532" s="446"/>
      <c r="U1532" s="446"/>
      <c r="V1532" s="446"/>
      <c r="W1532" s="446"/>
      <c r="X1532" s="446"/>
      <c r="Y1532" s="446"/>
      <c r="Z1532" s="446"/>
    </row>
    <row r="1533" spans="9:26" ht="14.25" customHeight="1">
      <c r="I1533" s="446"/>
      <c r="J1533" s="446"/>
      <c r="K1533" s="446"/>
      <c r="L1533" s="446"/>
      <c r="M1533" s="446"/>
      <c r="N1533" s="446"/>
      <c r="O1533" s="446"/>
      <c r="P1533" s="446"/>
      <c r="Q1533" s="446"/>
      <c r="R1533" s="446"/>
      <c r="S1533" s="446"/>
      <c r="T1533" s="446"/>
      <c r="U1533" s="446"/>
      <c r="V1533" s="446"/>
      <c r="W1533" s="446"/>
      <c r="X1533" s="446"/>
      <c r="Y1533" s="446"/>
      <c r="Z1533" s="446"/>
    </row>
    <row r="1534" spans="9:26" ht="14.25" customHeight="1">
      <c r="I1534" s="446"/>
      <c r="J1534" s="446"/>
      <c r="K1534" s="446"/>
      <c r="L1534" s="446"/>
      <c r="M1534" s="446"/>
      <c r="N1534" s="446"/>
      <c r="O1534" s="446"/>
      <c r="P1534" s="446"/>
      <c r="Q1534" s="446"/>
      <c r="R1534" s="446"/>
      <c r="S1534" s="446"/>
      <c r="T1534" s="446"/>
      <c r="U1534" s="446"/>
      <c r="V1534" s="446"/>
      <c r="W1534" s="446"/>
      <c r="X1534" s="446"/>
      <c r="Y1534" s="446"/>
      <c r="Z1534" s="446"/>
    </row>
    <row r="1535" spans="9:26" ht="14.25" customHeight="1">
      <c r="I1535" s="446"/>
      <c r="J1535" s="446"/>
      <c r="K1535" s="446"/>
      <c r="L1535" s="446"/>
      <c r="M1535" s="446"/>
      <c r="N1535" s="446"/>
      <c r="O1535" s="446"/>
      <c r="P1535" s="446"/>
      <c r="Q1535" s="446"/>
      <c r="R1535" s="446"/>
      <c r="S1535" s="446"/>
      <c r="T1535" s="446"/>
      <c r="U1535" s="446"/>
      <c r="V1535" s="446"/>
      <c r="W1535" s="446"/>
      <c r="X1535" s="446"/>
      <c r="Y1535" s="446"/>
      <c r="Z1535" s="446"/>
    </row>
    <row r="1536" spans="9:26" ht="14.25" customHeight="1">
      <c r="I1536" s="446"/>
      <c r="J1536" s="446"/>
      <c r="K1536" s="446"/>
      <c r="L1536" s="446"/>
      <c r="M1536" s="446"/>
      <c r="N1536" s="446"/>
      <c r="O1536" s="446"/>
      <c r="P1536" s="446"/>
      <c r="Q1536" s="446"/>
      <c r="R1536" s="446"/>
      <c r="S1536" s="446"/>
      <c r="T1536" s="446"/>
      <c r="U1536" s="446"/>
      <c r="V1536" s="446"/>
      <c r="W1536" s="446"/>
      <c r="X1536" s="446"/>
      <c r="Y1536" s="446"/>
      <c r="Z1536" s="446"/>
    </row>
    <row r="1537" spans="9:26" ht="14.25" customHeight="1">
      <c r="I1537" s="446"/>
      <c r="J1537" s="446"/>
      <c r="K1537" s="446"/>
      <c r="L1537" s="446"/>
      <c r="M1537" s="446"/>
      <c r="N1537" s="446"/>
      <c r="O1537" s="446"/>
      <c r="P1537" s="446"/>
      <c r="Q1537" s="446"/>
      <c r="R1537" s="446"/>
      <c r="S1537" s="446"/>
      <c r="T1537" s="446"/>
      <c r="U1537" s="446"/>
      <c r="V1537" s="446"/>
      <c r="W1537" s="446"/>
      <c r="X1537" s="446"/>
      <c r="Y1537" s="446"/>
      <c r="Z1537" s="446"/>
    </row>
    <row r="1538" spans="9:26" ht="14.25" customHeight="1">
      <c r="I1538" s="446"/>
      <c r="J1538" s="446"/>
      <c r="K1538" s="446"/>
      <c r="L1538" s="446"/>
      <c r="M1538" s="446"/>
      <c r="N1538" s="446"/>
      <c r="O1538" s="446"/>
      <c r="P1538" s="446"/>
      <c r="Q1538" s="446"/>
      <c r="R1538" s="446"/>
      <c r="S1538" s="446"/>
      <c r="T1538" s="446"/>
      <c r="U1538" s="446"/>
      <c r="V1538" s="446"/>
      <c r="W1538" s="446"/>
      <c r="X1538" s="446"/>
      <c r="Y1538" s="446"/>
      <c r="Z1538" s="446"/>
    </row>
    <row r="1539" spans="9:26" ht="14.25" customHeight="1">
      <c r="I1539" s="446"/>
      <c r="J1539" s="446"/>
      <c r="K1539" s="446"/>
      <c r="L1539" s="446"/>
      <c r="M1539" s="446"/>
      <c r="N1539" s="446"/>
      <c r="O1539" s="446"/>
      <c r="P1539" s="446"/>
      <c r="Q1539" s="446"/>
      <c r="R1539" s="446"/>
      <c r="S1539" s="446"/>
      <c r="T1539" s="446"/>
      <c r="U1539" s="446"/>
      <c r="V1539" s="446"/>
      <c r="W1539" s="446"/>
      <c r="X1539" s="446"/>
      <c r="Y1539" s="446"/>
      <c r="Z1539" s="446"/>
    </row>
    <row r="1540" spans="9:26" ht="14.25" customHeight="1">
      <c r="I1540" s="446"/>
      <c r="J1540" s="446"/>
      <c r="K1540" s="446"/>
      <c r="L1540" s="446"/>
      <c r="M1540" s="446"/>
      <c r="N1540" s="446"/>
      <c r="O1540" s="446"/>
      <c r="P1540" s="446"/>
      <c r="Q1540" s="446"/>
      <c r="R1540" s="446"/>
      <c r="S1540" s="446"/>
      <c r="T1540" s="446"/>
      <c r="U1540" s="446"/>
      <c r="V1540" s="446"/>
      <c r="W1540" s="446"/>
      <c r="X1540" s="446"/>
      <c r="Y1540" s="446"/>
      <c r="Z1540" s="446"/>
    </row>
    <row r="1541" spans="9:26" ht="14.25" customHeight="1">
      <c r="I1541" s="446"/>
      <c r="J1541" s="446"/>
      <c r="K1541" s="446"/>
      <c r="L1541" s="446"/>
      <c r="M1541" s="446"/>
      <c r="N1541" s="446"/>
      <c r="O1541" s="446"/>
      <c r="P1541" s="446"/>
      <c r="Q1541" s="446"/>
      <c r="R1541" s="446"/>
      <c r="S1541" s="446"/>
      <c r="T1541" s="446"/>
      <c r="U1541" s="446"/>
      <c r="V1541" s="446"/>
      <c r="W1541" s="446"/>
      <c r="X1541" s="446"/>
      <c r="Y1541" s="446"/>
      <c r="Z1541" s="446"/>
    </row>
    <row r="1542" spans="9:26" ht="14.25" customHeight="1">
      <c r="I1542" s="446"/>
      <c r="J1542" s="446"/>
      <c r="K1542" s="446"/>
      <c r="L1542" s="446"/>
      <c r="M1542" s="446"/>
      <c r="N1542" s="446"/>
      <c r="O1542" s="446"/>
      <c r="P1542" s="446"/>
      <c r="Q1542" s="446"/>
      <c r="R1542" s="446"/>
      <c r="S1542" s="446"/>
      <c r="T1542" s="446"/>
      <c r="U1542" s="446"/>
      <c r="V1542" s="446"/>
      <c r="W1542" s="446"/>
      <c r="X1542" s="446"/>
      <c r="Y1542" s="446"/>
      <c r="Z1542" s="446"/>
    </row>
    <row r="1543" spans="9:26" ht="14.25" customHeight="1">
      <c r="I1543" s="446"/>
      <c r="J1543" s="446"/>
      <c r="K1543" s="446"/>
      <c r="L1543" s="446"/>
      <c r="M1543" s="446"/>
      <c r="N1543" s="446"/>
      <c r="O1543" s="446"/>
      <c r="P1543" s="446"/>
      <c r="Q1543" s="446"/>
      <c r="R1543" s="446"/>
      <c r="S1543" s="446"/>
      <c r="T1543" s="446"/>
      <c r="U1543" s="446"/>
      <c r="V1543" s="446"/>
      <c r="W1543" s="446"/>
      <c r="X1543" s="446"/>
      <c r="Y1543" s="446"/>
      <c r="Z1543" s="446"/>
    </row>
    <row r="1544" spans="9:26" ht="14.25" customHeight="1">
      <c r="I1544" s="446"/>
      <c r="J1544" s="446"/>
      <c r="K1544" s="446"/>
      <c r="L1544" s="446"/>
      <c r="M1544" s="446"/>
      <c r="N1544" s="446"/>
      <c r="O1544" s="446"/>
      <c r="P1544" s="446"/>
      <c r="Q1544" s="446"/>
      <c r="R1544" s="446"/>
      <c r="S1544" s="446"/>
      <c r="T1544" s="446"/>
      <c r="U1544" s="446"/>
      <c r="V1544" s="446"/>
      <c r="W1544" s="446"/>
      <c r="X1544" s="446"/>
      <c r="Y1544" s="446"/>
      <c r="Z1544" s="446"/>
    </row>
    <row r="1545" spans="9:26" ht="14.25" customHeight="1">
      <c r="I1545" s="446"/>
      <c r="J1545" s="446"/>
      <c r="K1545" s="446"/>
      <c r="L1545" s="446"/>
      <c r="M1545" s="446"/>
      <c r="N1545" s="446"/>
      <c r="O1545" s="446"/>
      <c r="P1545" s="446"/>
      <c r="Q1545" s="446"/>
      <c r="R1545" s="446"/>
      <c r="S1545" s="446"/>
      <c r="T1545" s="446"/>
      <c r="U1545" s="446"/>
      <c r="V1545" s="446"/>
      <c r="W1545" s="446"/>
      <c r="X1545" s="446"/>
      <c r="Y1545" s="446"/>
      <c r="Z1545" s="446"/>
    </row>
    <row r="1546" spans="9:26" ht="14.25" customHeight="1">
      <c r="I1546" s="446"/>
      <c r="J1546" s="446"/>
      <c r="K1546" s="446"/>
      <c r="L1546" s="446"/>
      <c r="M1546" s="446"/>
      <c r="N1546" s="446"/>
      <c r="O1546" s="446"/>
      <c r="P1546" s="446"/>
      <c r="Q1546" s="446"/>
      <c r="R1546" s="446"/>
      <c r="S1546" s="446"/>
      <c r="T1546" s="446"/>
      <c r="U1546" s="446"/>
      <c r="V1546" s="446"/>
      <c r="W1546" s="446"/>
      <c r="X1546" s="446"/>
      <c r="Y1546" s="446"/>
      <c r="Z1546" s="446"/>
    </row>
    <row r="1547" spans="9:26" ht="14.25" customHeight="1">
      <c r="I1547" s="446"/>
      <c r="J1547" s="446"/>
      <c r="K1547" s="446"/>
      <c r="L1547" s="446"/>
      <c r="M1547" s="446"/>
      <c r="N1547" s="446"/>
      <c r="O1547" s="446"/>
      <c r="P1547" s="446"/>
      <c r="Q1547" s="446"/>
      <c r="R1547" s="446"/>
      <c r="S1547" s="446"/>
      <c r="T1547" s="446"/>
      <c r="U1547" s="446"/>
      <c r="V1547" s="446"/>
      <c r="W1547" s="446"/>
      <c r="X1547" s="446"/>
      <c r="Y1547" s="446"/>
      <c r="Z1547" s="446"/>
    </row>
    <row r="1548" spans="9:26" ht="14.25" customHeight="1">
      <c r="I1548" s="446"/>
      <c r="J1548" s="446"/>
      <c r="K1548" s="446"/>
      <c r="L1548" s="446"/>
      <c r="M1548" s="446"/>
      <c r="N1548" s="446"/>
      <c r="O1548" s="446"/>
      <c r="P1548" s="446"/>
      <c r="Q1548" s="446"/>
      <c r="R1548" s="446"/>
      <c r="S1548" s="446"/>
      <c r="T1548" s="446"/>
      <c r="U1548" s="446"/>
      <c r="V1548" s="446"/>
      <c r="W1548" s="446"/>
      <c r="X1548" s="446"/>
      <c r="Y1548" s="446"/>
      <c r="Z1548" s="446"/>
    </row>
    <row r="1549" spans="9:26" ht="14.25" customHeight="1">
      <c r="I1549" s="446"/>
      <c r="J1549" s="446"/>
      <c r="K1549" s="446"/>
      <c r="L1549" s="446"/>
      <c r="M1549" s="446"/>
      <c r="N1549" s="446"/>
      <c r="O1549" s="446"/>
      <c r="P1549" s="446"/>
      <c r="Q1549" s="446"/>
      <c r="R1549" s="446"/>
      <c r="S1549" s="446"/>
      <c r="T1549" s="446"/>
      <c r="U1549" s="446"/>
      <c r="V1549" s="446"/>
      <c r="W1549" s="446"/>
      <c r="X1549" s="446"/>
      <c r="Y1549" s="446"/>
      <c r="Z1549" s="446"/>
    </row>
    <row r="1550" spans="9:26" ht="14.25" customHeight="1">
      <c r="I1550" s="446"/>
      <c r="J1550" s="446"/>
      <c r="K1550" s="446"/>
      <c r="L1550" s="446"/>
      <c r="M1550" s="446"/>
      <c r="N1550" s="446"/>
      <c r="O1550" s="446"/>
      <c r="P1550" s="446"/>
      <c r="Q1550" s="446"/>
      <c r="R1550" s="446"/>
      <c r="S1550" s="446"/>
      <c r="T1550" s="446"/>
      <c r="U1550" s="446"/>
      <c r="V1550" s="446"/>
      <c r="W1550" s="446"/>
      <c r="X1550" s="446"/>
      <c r="Y1550" s="446"/>
      <c r="Z1550" s="446"/>
    </row>
    <row r="1551" spans="9:26" ht="14.25" customHeight="1">
      <c r="I1551" s="446"/>
      <c r="J1551" s="446"/>
      <c r="K1551" s="446"/>
      <c r="L1551" s="446"/>
      <c r="M1551" s="446"/>
      <c r="N1551" s="446"/>
      <c r="O1551" s="446"/>
      <c r="P1551" s="446"/>
      <c r="Q1551" s="446"/>
      <c r="R1551" s="446"/>
      <c r="S1551" s="446"/>
      <c r="T1551" s="446"/>
      <c r="U1551" s="446"/>
      <c r="V1551" s="446"/>
      <c r="W1551" s="446"/>
      <c r="X1551" s="446"/>
      <c r="Y1551" s="446"/>
      <c r="Z1551" s="446"/>
    </row>
    <row r="1552" spans="9:26" ht="14.25" customHeight="1">
      <c r="I1552" s="446"/>
      <c r="J1552" s="446"/>
      <c r="K1552" s="446"/>
      <c r="L1552" s="446"/>
      <c r="M1552" s="446"/>
      <c r="N1552" s="446"/>
      <c r="O1552" s="446"/>
      <c r="P1552" s="446"/>
      <c r="Q1552" s="446"/>
      <c r="R1552" s="446"/>
      <c r="S1552" s="446"/>
      <c r="T1552" s="446"/>
      <c r="U1552" s="446"/>
      <c r="V1552" s="446"/>
      <c r="W1552" s="446"/>
      <c r="X1552" s="446"/>
      <c r="Y1552" s="446"/>
      <c r="Z1552" s="446"/>
    </row>
    <row r="1553" spans="9:26" ht="14.25" customHeight="1">
      <c r="I1553" s="446"/>
      <c r="J1553" s="446"/>
      <c r="K1553" s="446"/>
      <c r="L1553" s="446"/>
      <c r="M1553" s="446"/>
      <c r="N1553" s="446"/>
      <c r="O1553" s="446"/>
      <c r="P1553" s="446"/>
      <c r="Q1553" s="446"/>
      <c r="R1553" s="446"/>
      <c r="S1553" s="446"/>
      <c r="T1553" s="446"/>
      <c r="U1553" s="446"/>
      <c r="V1553" s="446"/>
      <c r="W1553" s="446"/>
      <c r="X1553" s="446"/>
      <c r="Y1553" s="446"/>
      <c r="Z1553" s="446"/>
    </row>
    <row r="1554" spans="9:26" ht="14.25" customHeight="1">
      <c r="I1554" s="446"/>
      <c r="J1554" s="446"/>
      <c r="K1554" s="446"/>
      <c r="L1554" s="446"/>
      <c r="M1554" s="446"/>
      <c r="N1554" s="446"/>
      <c r="O1554" s="446"/>
      <c r="P1554" s="446"/>
      <c r="Q1554" s="446"/>
      <c r="R1554" s="446"/>
      <c r="S1554" s="446"/>
      <c r="T1554" s="446"/>
      <c r="U1554" s="446"/>
      <c r="V1554" s="446"/>
      <c r="W1554" s="446"/>
      <c r="X1554" s="446"/>
      <c r="Y1554" s="446"/>
      <c r="Z1554" s="446"/>
    </row>
    <row r="1555" spans="9:26" ht="14.25" customHeight="1">
      <c r="I1555" s="446"/>
      <c r="J1555" s="446"/>
      <c r="K1555" s="446"/>
      <c r="L1555" s="446"/>
      <c r="M1555" s="446"/>
      <c r="N1555" s="446"/>
      <c r="O1555" s="446"/>
      <c r="P1555" s="446"/>
      <c r="Q1555" s="446"/>
      <c r="R1555" s="446"/>
      <c r="S1555" s="446"/>
      <c r="T1555" s="446"/>
      <c r="U1555" s="446"/>
      <c r="V1555" s="446"/>
      <c r="W1555" s="446"/>
      <c r="X1555" s="446"/>
      <c r="Y1555" s="446"/>
      <c r="Z1555" s="446"/>
    </row>
    <row r="1556" spans="9:26" ht="14.25" customHeight="1">
      <c r="I1556" s="446"/>
      <c r="J1556" s="446"/>
      <c r="K1556" s="446"/>
      <c r="L1556" s="446"/>
      <c r="M1556" s="446"/>
      <c r="N1556" s="446"/>
      <c r="O1556" s="446"/>
      <c r="P1556" s="446"/>
      <c r="Q1556" s="446"/>
      <c r="R1556" s="446"/>
      <c r="S1556" s="446"/>
      <c r="T1556" s="446"/>
      <c r="U1556" s="446"/>
      <c r="V1556" s="446"/>
      <c r="W1556" s="446"/>
      <c r="X1556" s="446"/>
      <c r="Y1556" s="446"/>
      <c r="Z1556" s="446"/>
    </row>
    <row r="1557" spans="9:26" ht="14.25" customHeight="1">
      <c r="I1557" s="446"/>
      <c r="J1557" s="446"/>
      <c r="K1557" s="446"/>
      <c r="L1557" s="446"/>
      <c r="M1557" s="446"/>
      <c r="N1557" s="446"/>
      <c r="O1557" s="446"/>
      <c r="P1557" s="446"/>
      <c r="Q1557" s="446"/>
      <c r="R1557" s="446"/>
      <c r="S1557" s="446"/>
      <c r="T1557" s="446"/>
      <c r="U1557" s="446"/>
      <c r="V1557" s="446"/>
      <c r="W1557" s="446"/>
      <c r="X1557" s="446"/>
      <c r="Y1557" s="446"/>
      <c r="Z1557" s="446"/>
    </row>
    <row r="1558" spans="9:26" ht="14.25" customHeight="1">
      <c r="I1558" s="446"/>
      <c r="J1558" s="446"/>
      <c r="K1558" s="446"/>
      <c r="L1558" s="446"/>
      <c r="M1558" s="446"/>
      <c r="N1558" s="446"/>
      <c r="O1558" s="446"/>
      <c r="P1558" s="446"/>
      <c r="Q1558" s="446"/>
      <c r="R1558" s="446"/>
      <c r="S1558" s="446"/>
      <c r="T1558" s="446"/>
      <c r="U1558" s="446"/>
      <c r="V1558" s="446"/>
      <c r="W1558" s="446"/>
      <c r="X1558" s="446"/>
      <c r="Y1558" s="446"/>
      <c r="Z1558" s="446"/>
    </row>
    <row r="1559" spans="9:26" ht="14.25" customHeight="1">
      <c r="I1559" s="446"/>
      <c r="J1559" s="446"/>
      <c r="K1559" s="446"/>
      <c r="L1559" s="446"/>
      <c r="M1559" s="446"/>
      <c r="N1559" s="446"/>
      <c r="O1559" s="446"/>
      <c r="P1559" s="446"/>
      <c r="Q1559" s="446"/>
      <c r="R1559" s="446"/>
      <c r="S1559" s="446"/>
      <c r="T1559" s="446"/>
      <c r="U1559" s="446"/>
      <c r="V1559" s="446"/>
      <c r="W1559" s="446"/>
      <c r="X1559" s="446"/>
      <c r="Y1559" s="446"/>
      <c r="Z1559" s="446"/>
    </row>
    <row r="1560" spans="9:26" ht="14.25" customHeight="1">
      <c r="I1560" s="446"/>
      <c r="J1560" s="446"/>
      <c r="K1560" s="446"/>
      <c r="L1560" s="446"/>
      <c r="M1560" s="446"/>
      <c r="N1560" s="446"/>
      <c r="O1560" s="446"/>
      <c r="P1560" s="446"/>
      <c r="Q1560" s="446"/>
      <c r="R1560" s="446"/>
      <c r="S1560" s="446"/>
      <c r="T1560" s="446"/>
      <c r="U1560" s="446"/>
      <c r="V1560" s="446"/>
      <c r="W1560" s="446"/>
      <c r="X1560" s="446"/>
      <c r="Y1560" s="446"/>
      <c r="Z1560" s="446"/>
    </row>
    <row r="1561" spans="9:26" ht="14.25" customHeight="1">
      <c r="I1561" s="446"/>
      <c r="J1561" s="446"/>
      <c r="K1561" s="446"/>
      <c r="L1561" s="446"/>
      <c r="M1561" s="446"/>
      <c r="N1561" s="446"/>
      <c r="O1561" s="446"/>
      <c r="P1561" s="446"/>
      <c r="Q1561" s="446"/>
      <c r="R1561" s="446"/>
      <c r="S1561" s="446"/>
      <c r="T1561" s="446"/>
      <c r="U1561" s="446"/>
      <c r="V1561" s="446"/>
      <c r="W1561" s="446"/>
      <c r="X1561" s="446"/>
      <c r="Y1561" s="446"/>
      <c r="Z1561" s="446"/>
    </row>
    <row r="1562" spans="9:26" ht="14.25" customHeight="1">
      <c r="I1562" s="446"/>
      <c r="J1562" s="446"/>
      <c r="K1562" s="446"/>
      <c r="L1562" s="446"/>
      <c r="M1562" s="446"/>
      <c r="N1562" s="446"/>
      <c r="O1562" s="446"/>
      <c r="P1562" s="446"/>
      <c r="Q1562" s="446"/>
      <c r="R1562" s="446"/>
      <c r="S1562" s="446"/>
      <c r="T1562" s="446"/>
      <c r="U1562" s="446"/>
      <c r="V1562" s="446"/>
      <c r="W1562" s="446"/>
      <c r="X1562" s="446"/>
      <c r="Y1562" s="446"/>
      <c r="Z1562" s="446"/>
    </row>
    <row r="1563" spans="9:26" ht="14.25" customHeight="1">
      <c r="I1563" s="446"/>
      <c r="J1563" s="446"/>
      <c r="K1563" s="446"/>
      <c r="L1563" s="446"/>
      <c r="M1563" s="446"/>
      <c r="N1563" s="446"/>
      <c r="O1563" s="446"/>
      <c r="P1563" s="446"/>
      <c r="Q1563" s="446"/>
      <c r="R1563" s="446"/>
      <c r="S1563" s="446"/>
      <c r="T1563" s="446"/>
      <c r="U1563" s="446"/>
      <c r="V1563" s="446"/>
      <c r="W1563" s="446"/>
      <c r="X1563" s="446"/>
      <c r="Y1563" s="446"/>
      <c r="Z1563" s="446"/>
    </row>
    <row r="1564" spans="9:26" ht="14.25" customHeight="1">
      <c r="I1564" s="446"/>
      <c r="J1564" s="446"/>
      <c r="K1564" s="446"/>
      <c r="L1564" s="446"/>
      <c r="M1564" s="446"/>
      <c r="N1564" s="446"/>
      <c r="O1564" s="446"/>
      <c r="P1564" s="446"/>
      <c r="Q1564" s="446"/>
      <c r="R1564" s="446"/>
      <c r="S1564" s="446"/>
      <c r="T1564" s="446"/>
      <c r="U1564" s="446"/>
      <c r="V1564" s="446"/>
      <c r="W1564" s="446"/>
      <c r="X1564" s="446"/>
      <c r="Y1564" s="446"/>
      <c r="Z1564" s="446"/>
    </row>
    <row r="1565" spans="9:26" ht="14.25" customHeight="1">
      <c r="I1565" s="446"/>
      <c r="J1565" s="446"/>
      <c r="K1565" s="446"/>
      <c r="L1565" s="446"/>
      <c r="M1565" s="446"/>
      <c r="N1565" s="446"/>
      <c r="O1565" s="446"/>
      <c r="P1565" s="446"/>
      <c r="Q1565" s="446"/>
      <c r="R1565" s="446"/>
      <c r="S1565" s="446"/>
      <c r="T1565" s="446"/>
      <c r="U1565" s="446"/>
      <c r="V1565" s="446"/>
      <c r="W1565" s="446"/>
      <c r="X1565" s="446"/>
      <c r="Y1565" s="446"/>
      <c r="Z1565" s="446"/>
    </row>
    <row r="1566" spans="9:26" ht="14.25" customHeight="1">
      <c r="I1566" s="446"/>
      <c r="J1566" s="446"/>
      <c r="K1566" s="446"/>
      <c r="L1566" s="446"/>
      <c r="M1566" s="446"/>
      <c r="N1566" s="446"/>
      <c r="O1566" s="446"/>
      <c r="P1566" s="446"/>
      <c r="Q1566" s="446"/>
      <c r="R1566" s="446"/>
      <c r="S1566" s="446"/>
      <c r="T1566" s="446"/>
      <c r="U1566" s="446"/>
      <c r="V1566" s="446"/>
      <c r="W1566" s="446"/>
      <c r="X1566" s="446"/>
      <c r="Y1566" s="446"/>
      <c r="Z1566" s="446"/>
    </row>
    <row r="1567" spans="9:26" ht="14.25" customHeight="1">
      <c r="I1567" s="446"/>
      <c r="J1567" s="446"/>
      <c r="K1567" s="446"/>
      <c r="L1567" s="446"/>
      <c r="M1567" s="446"/>
      <c r="N1567" s="446"/>
      <c r="O1567" s="446"/>
      <c r="P1567" s="446"/>
      <c r="Q1567" s="446"/>
      <c r="R1567" s="446"/>
      <c r="S1567" s="446"/>
      <c r="T1567" s="446"/>
      <c r="U1567" s="446"/>
      <c r="V1567" s="446"/>
      <c r="W1567" s="446"/>
      <c r="X1567" s="446"/>
      <c r="Y1567" s="446"/>
      <c r="Z1567" s="446"/>
    </row>
    <row r="1568" spans="9:26" ht="14.25" customHeight="1">
      <c r="I1568" s="446"/>
      <c r="J1568" s="446"/>
      <c r="K1568" s="446"/>
      <c r="L1568" s="446"/>
      <c r="M1568" s="446"/>
      <c r="N1568" s="446"/>
      <c r="O1568" s="446"/>
      <c r="P1568" s="446"/>
      <c r="Q1568" s="446"/>
      <c r="R1568" s="446"/>
      <c r="S1568" s="446"/>
      <c r="T1568" s="446"/>
      <c r="U1568" s="446"/>
      <c r="V1568" s="446"/>
      <c r="W1568" s="446"/>
      <c r="X1568" s="446"/>
      <c r="Y1568" s="446"/>
      <c r="Z1568" s="446"/>
    </row>
  </sheetData>
  <phoneticPr fontId="29" type="noConversion"/>
  <pageMargins left="0.59055118110236227" right="0.59055118110236227"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AB260"/>
  <sheetViews>
    <sheetView zoomScaleNormal="100" workbookViewId="0">
      <selection activeCell="I53" sqref="I53"/>
    </sheetView>
  </sheetViews>
  <sheetFormatPr defaultColWidth="8.85546875" defaultRowHeight="14.25" customHeight="1"/>
  <cols>
    <col min="1" max="1" width="20.140625" customWidth="1"/>
    <col min="2" max="2" width="11.85546875" style="142" customWidth="1"/>
    <col min="3" max="3" width="17.140625" style="177" customWidth="1"/>
    <col min="4" max="4" width="6" style="101" bestFit="1" customWidth="1"/>
    <col min="5" max="5" width="16.85546875" style="155" customWidth="1"/>
    <col min="6" max="6" width="6.85546875" style="17" customWidth="1"/>
    <col min="7" max="7" width="11.5703125" style="142" customWidth="1"/>
    <col min="8" max="9" width="12.7109375" style="142" customWidth="1"/>
    <col min="10" max="10" width="12.7109375" style="142" hidden="1" customWidth="1"/>
    <col min="11" max="15" width="12.7109375" style="142" customWidth="1"/>
    <col min="16" max="16" width="12.7109375" style="155" customWidth="1"/>
    <col min="17" max="19" width="12.7109375" style="142" customWidth="1"/>
    <col min="20" max="20" width="8.85546875" customWidth="1"/>
    <col min="21" max="21" width="10.28515625" bestFit="1" customWidth="1"/>
    <col min="22" max="22" width="12.42578125" style="170" bestFit="1" customWidth="1"/>
    <col min="23" max="23" width="12.28515625" style="170" bestFit="1" customWidth="1"/>
    <col min="24" max="24" width="10.140625" style="170" customWidth="1"/>
    <col min="25" max="26" width="8.85546875" customWidth="1"/>
    <col min="27" max="27" width="10.28515625" bestFit="1" customWidth="1"/>
  </cols>
  <sheetData>
    <row r="1" spans="1:24" ht="17.25" customHeight="1">
      <c r="A1" s="12" t="s">
        <v>469</v>
      </c>
      <c r="U1" s="15"/>
    </row>
    <row r="2" spans="1:24" ht="8.25" customHeight="1">
      <c r="U2" s="15"/>
    </row>
    <row r="3" spans="1:24" ht="28.5" customHeight="1">
      <c r="A3" s="10"/>
      <c r="B3" s="542" t="s">
        <v>451</v>
      </c>
      <c r="C3" s="550" t="s">
        <v>465</v>
      </c>
      <c r="D3" s="543" t="s">
        <v>229</v>
      </c>
      <c r="E3" s="566" t="s">
        <v>466</v>
      </c>
      <c r="F3" s="545" t="s">
        <v>229</v>
      </c>
      <c r="G3" s="545" t="s">
        <v>467</v>
      </c>
      <c r="H3" s="227"/>
      <c r="I3" s="227"/>
      <c r="J3" s="227"/>
      <c r="K3" s="227"/>
      <c r="L3" s="227"/>
      <c r="M3" s="227"/>
      <c r="N3" s="227"/>
      <c r="O3" s="227"/>
      <c r="P3" s="228"/>
      <c r="Q3" s="227"/>
      <c r="R3" s="227"/>
      <c r="S3" s="227"/>
      <c r="U3" s="15"/>
    </row>
    <row r="4" spans="1:24" ht="14.25" customHeight="1">
      <c r="A4" s="5"/>
      <c r="B4" s="457"/>
      <c r="C4" s="456" t="s">
        <v>90</v>
      </c>
      <c r="D4" s="450" t="s">
        <v>246</v>
      </c>
      <c r="E4" s="450" t="s">
        <v>246</v>
      </c>
      <c r="F4" s="450" t="s">
        <v>246</v>
      </c>
      <c r="G4" s="450" t="s">
        <v>246</v>
      </c>
      <c r="H4" s="227"/>
      <c r="I4" s="227"/>
      <c r="J4" s="227"/>
      <c r="K4" s="227"/>
      <c r="L4" s="227"/>
      <c r="M4" s="227"/>
      <c r="N4" s="227"/>
      <c r="O4" s="227"/>
      <c r="P4" s="228"/>
      <c r="Q4" s="227"/>
      <c r="R4" s="227"/>
      <c r="S4" s="227"/>
      <c r="U4" s="15"/>
    </row>
    <row r="5" spans="1:24" ht="14.25" customHeight="1">
      <c r="A5" s="188" t="s">
        <v>280</v>
      </c>
      <c r="B5" s="229">
        <f>'Expenditure &amp; Subsidy G-Q'!C28</f>
        <v>210113</v>
      </c>
      <c r="C5" s="223">
        <f>'Expenditure &amp; Subsidy G-Q'!G28</f>
        <v>18078160</v>
      </c>
      <c r="D5" s="17">
        <f t="shared" ref="D5:D47" si="0">AVERAGE(C5/B5)</f>
        <v>86.040178380204935</v>
      </c>
      <c r="E5" s="15">
        <f>'Voted Expenditure &amp; Subsidy G-Q'!C27</f>
        <v>10238013</v>
      </c>
      <c r="F5" s="472">
        <f>E5/B5</f>
        <v>48.726223508302674</v>
      </c>
      <c r="G5" s="15">
        <f>'Voted Expenditure &amp; Subsidy G-Q'!K27</f>
        <v>530674</v>
      </c>
      <c r="H5" s="227"/>
      <c r="I5" s="227"/>
      <c r="J5" s="227"/>
      <c r="K5" s="227"/>
      <c r="L5" s="227"/>
      <c r="M5" s="227"/>
      <c r="N5" s="227"/>
      <c r="O5" s="227"/>
      <c r="P5" s="228"/>
      <c r="Q5" s="227"/>
      <c r="R5" s="227"/>
      <c r="S5" s="227"/>
      <c r="U5" s="15"/>
    </row>
    <row r="6" spans="1:24" ht="14.25" customHeight="1">
      <c r="A6" s="297" t="s">
        <v>213</v>
      </c>
      <c r="B6" s="296">
        <f>SUM('Expenditure &amp; Subsidy A-G'!C42,'Expenditure &amp; Subsidy G-Q'!C42,'Expenditure &amp; Subsidy R-Y'!C27)</f>
        <v>67933</v>
      </c>
      <c r="C6" s="224">
        <f>SUM('Expenditure &amp; Subsidy A-G'!G42,'Expenditure &amp; Subsidy G-Q'!G42,'Expenditure &amp; Subsidy R-Y'!G27)</f>
        <v>3538009.64</v>
      </c>
      <c r="D6" s="17">
        <f t="shared" si="0"/>
        <v>52.080868502789514</v>
      </c>
      <c r="E6" s="15">
        <f>SUM('Voted Expenditure &amp; Subsidy A-G'!C40,'Voted Expenditure &amp; Subsidy G-Q'!C41,'Voted Expenditure &amp; Subsidy R-Y'!C28)</f>
        <v>3543764</v>
      </c>
      <c r="F6" s="472">
        <f t="shared" ref="F6:F47" si="1">E6/B6</f>
        <v>52.165574904685499</v>
      </c>
      <c r="G6" s="87">
        <f>SUM('Voted Expenditure &amp; Subsidy A-G'!J40,'Voted Expenditure &amp; Subsidy G-Q'!K41,'Voted Expenditure &amp; Subsidy R-Y'!J28)</f>
        <v>257694</v>
      </c>
      <c r="H6" s="78"/>
      <c r="I6"/>
      <c r="J6"/>
      <c r="K6"/>
      <c r="L6"/>
      <c r="M6"/>
      <c r="N6"/>
      <c r="O6"/>
      <c r="P6"/>
      <c r="Q6"/>
      <c r="R6"/>
      <c r="S6"/>
      <c r="V6"/>
      <c r="W6"/>
      <c r="X6"/>
    </row>
    <row r="7" spans="1:24" ht="14.25" customHeight="1">
      <c r="A7" s="188" t="s">
        <v>281</v>
      </c>
      <c r="B7" s="25">
        <f>'Expenditure &amp; Subsidy G-Q'!C31</f>
        <v>78096</v>
      </c>
      <c r="C7" s="223">
        <f>'Expenditure &amp; Subsidy G-Q'!G31</f>
        <v>4339590</v>
      </c>
      <c r="D7" s="17">
        <f t="shared" si="0"/>
        <v>55.567378610940381</v>
      </c>
      <c r="E7" s="15">
        <f>'Voted Expenditure &amp; Subsidy G-Q'!C30</f>
        <v>3999511</v>
      </c>
      <c r="F7" s="472">
        <f t="shared" si="1"/>
        <v>51.212750973161235</v>
      </c>
      <c r="G7" s="15">
        <f>'Voted Expenditure &amp; Subsidy G-Q'!K30</f>
        <v>210628</v>
      </c>
      <c r="H7" s="155"/>
      <c r="I7"/>
      <c r="J7"/>
      <c r="K7"/>
      <c r="L7"/>
      <c r="M7"/>
      <c r="N7"/>
      <c r="O7"/>
      <c r="P7"/>
      <c r="Q7"/>
      <c r="R7"/>
      <c r="S7"/>
      <c r="V7"/>
      <c r="W7"/>
      <c r="X7"/>
    </row>
    <row r="8" spans="1:24" ht="14.25" customHeight="1">
      <c r="A8" s="188" t="s">
        <v>438</v>
      </c>
      <c r="B8" s="229">
        <f>'Expenditure &amp; Subsidy G-Q'!C32</f>
        <v>91648</v>
      </c>
      <c r="C8" s="223">
        <f>'Expenditure &amp; Subsidy G-Q'!G32</f>
        <v>4929900.04</v>
      </c>
      <c r="D8" s="17">
        <f t="shared" si="0"/>
        <v>53.791681651536315</v>
      </c>
      <c r="E8" s="15">
        <f>'Voted Expenditure &amp; Subsidy G-Q'!C31</f>
        <v>3851959</v>
      </c>
      <c r="F8" s="472">
        <f t="shared" si="1"/>
        <v>42.029929731145252</v>
      </c>
      <c r="G8" s="15">
        <f>'Voted Expenditure &amp; Subsidy G-Q'!K31</f>
        <v>288247</v>
      </c>
      <c r="H8" s="155"/>
      <c r="I8"/>
      <c r="J8"/>
      <c r="K8"/>
      <c r="L8"/>
      <c r="M8"/>
      <c r="N8"/>
      <c r="O8"/>
      <c r="P8"/>
      <c r="Q8"/>
      <c r="R8"/>
      <c r="S8"/>
      <c r="V8"/>
      <c r="W8"/>
      <c r="X8"/>
    </row>
    <row r="9" spans="1:24" ht="14.25" customHeight="1">
      <c r="A9" s="188" t="s">
        <v>106</v>
      </c>
      <c r="B9" s="229">
        <f>'Expenditure &amp; Subsidy G-Q'!C33</f>
        <v>24313</v>
      </c>
      <c r="C9" s="223">
        <f>'Expenditure &amp; Subsidy G-Q'!G33</f>
        <v>1166710.04</v>
      </c>
      <c r="D9" s="17">
        <f t="shared" si="0"/>
        <v>47.987086743717356</v>
      </c>
      <c r="E9" s="15">
        <f>'Voted Expenditure &amp; Subsidy G-Q'!C32</f>
        <v>996530</v>
      </c>
      <c r="F9" s="472">
        <f t="shared" si="1"/>
        <v>40.987537531361824</v>
      </c>
      <c r="G9" s="15">
        <f>'Voted Expenditure &amp; Subsidy G-Q'!K32</f>
        <v>96010</v>
      </c>
      <c r="H9" s="155"/>
      <c r="I9"/>
      <c r="J9"/>
      <c r="K9"/>
      <c r="L9"/>
      <c r="M9"/>
      <c r="N9"/>
      <c r="O9"/>
      <c r="P9"/>
      <c r="Q9"/>
      <c r="R9"/>
      <c r="S9"/>
      <c r="V9"/>
      <c r="W9"/>
      <c r="X9"/>
    </row>
    <row r="10" spans="1:24" ht="14.25" customHeight="1">
      <c r="A10" s="188" t="s">
        <v>282</v>
      </c>
      <c r="B10" s="229">
        <f>'Expenditure &amp; Subsidy G-Q'!C35</f>
        <v>30646</v>
      </c>
      <c r="C10" s="223">
        <f>'Expenditure &amp; Subsidy G-Q'!G35</f>
        <v>2892130.06</v>
      </c>
      <c r="D10" s="17">
        <f t="shared" si="0"/>
        <v>94.372187561182542</v>
      </c>
      <c r="E10" s="15">
        <f>'Voted Expenditure &amp; Subsidy G-Q'!C34</f>
        <v>2525632</v>
      </c>
      <c r="F10" s="472">
        <f t="shared" si="1"/>
        <v>82.413104483456237</v>
      </c>
      <c r="G10" s="15">
        <f>'Voted Expenditure &amp; Subsidy G-Q'!K34</f>
        <v>83565</v>
      </c>
      <c r="H10" s="155"/>
      <c r="I10"/>
      <c r="J10"/>
      <c r="K10"/>
      <c r="L10"/>
      <c r="M10"/>
      <c r="N10"/>
      <c r="O10"/>
      <c r="P10"/>
      <c r="Q10"/>
      <c r="R10"/>
      <c r="S10"/>
      <c r="V10"/>
      <c r="W10"/>
      <c r="X10"/>
    </row>
    <row r="11" spans="1:24" ht="14.25" customHeight="1">
      <c r="A11" s="297" t="s">
        <v>536</v>
      </c>
      <c r="B11" s="299">
        <v>10657</v>
      </c>
      <c r="C11" s="223">
        <v>571684.5</v>
      </c>
      <c r="D11" s="17">
        <f t="shared" si="0"/>
        <v>53.644036783334897</v>
      </c>
      <c r="E11" s="403">
        <v>369633</v>
      </c>
      <c r="F11" s="655">
        <f t="shared" si="1"/>
        <v>34.684526602233277</v>
      </c>
      <c r="G11" s="403">
        <v>64316</v>
      </c>
      <c r="H11" s="155"/>
      <c r="I11"/>
      <c r="J11"/>
      <c r="K11"/>
      <c r="L11"/>
      <c r="M11"/>
      <c r="N11"/>
      <c r="O11"/>
      <c r="P11"/>
      <c r="Q11"/>
      <c r="R11"/>
      <c r="S11"/>
      <c r="V11"/>
      <c r="W11"/>
      <c r="X11"/>
    </row>
    <row r="12" spans="1:24" ht="14.25" customHeight="1">
      <c r="A12" s="188" t="s">
        <v>366</v>
      </c>
      <c r="B12" s="299">
        <f>'Expenditure &amp; Subsidy G-Q'!C39</f>
        <v>19808</v>
      </c>
      <c r="C12" s="363">
        <f>'Expenditure &amp; Subsidy G-Q'!G39</f>
        <v>802079.88</v>
      </c>
      <c r="D12" s="17">
        <f t="shared" si="0"/>
        <v>40.492724151857836</v>
      </c>
      <c r="E12" s="15">
        <f>'Voted Expenditure &amp; Subsidy G-Q'!C38</f>
        <v>807500</v>
      </c>
      <c r="F12" s="472">
        <f t="shared" si="1"/>
        <v>40.766357027463648</v>
      </c>
      <c r="G12" s="15">
        <f>'Voted Expenditure &amp; Subsidy G-Q'!K38</f>
        <v>67694</v>
      </c>
      <c r="H12" s="155"/>
      <c r="I12"/>
      <c r="J12"/>
      <c r="K12"/>
      <c r="L12"/>
      <c r="M12"/>
      <c r="N12"/>
      <c r="O12"/>
      <c r="P12"/>
      <c r="Q12"/>
      <c r="R12"/>
      <c r="S12"/>
      <c r="V12"/>
      <c r="W12"/>
      <c r="X12"/>
    </row>
    <row r="13" spans="1:24" ht="14.25" customHeight="1">
      <c r="A13" s="297" t="s">
        <v>283</v>
      </c>
      <c r="B13" s="298">
        <f>SUM('Expenditure &amp; Subsidy G-Q'!C43,'Expenditure &amp; Subsidy A-G'!C43,'Expenditure &amp; Subsidy G-Q'!C52)</f>
        <v>243495</v>
      </c>
      <c r="C13" s="224">
        <f>SUM('Expenditure &amp; Subsidy G-Q'!G43,'Expenditure &amp; Subsidy A-G'!G43,'Expenditure &amp; Subsidy G-Q'!G52)</f>
        <v>13811364.640000001</v>
      </c>
      <c r="D13" s="17">
        <f t="shared" si="0"/>
        <v>56.721348035893961</v>
      </c>
      <c r="E13" s="15">
        <f>SUM('Voted Expenditure &amp; Subsidy G-Q'!C42,'Voted Expenditure &amp; Subsidy A-G'!C41,'Voted Expenditure &amp; Subsidy G-Q'!C51)</f>
        <v>13634596</v>
      </c>
      <c r="F13" s="472">
        <f t="shared" si="1"/>
        <v>55.995383888786215</v>
      </c>
      <c r="G13" s="87">
        <f>SUM('Voted Expenditure &amp; Subsidy G-Q'!K42,'Voted Expenditure &amp; Subsidy A-G'!J41,'Voted Expenditure &amp; Subsidy G-Q'!K51)</f>
        <v>652902</v>
      </c>
      <c r="H13" s="78"/>
      <c r="I13"/>
      <c r="J13"/>
      <c r="K13"/>
      <c r="L13"/>
      <c r="M13"/>
      <c r="N13"/>
      <c r="O13"/>
      <c r="P13"/>
      <c r="Q13"/>
      <c r="R13"/>
      <c r="S13"/>
      <c r="V13"/>
      <c r="W13"/>
      <c r="X13"/>
    </row>
    <row r="14" spans="1:24" ht="14.25" customHeight="1">
      <c r="A14" s="297" t="s">
        <v>284</v>
      </c>
      <c r="B14" s="229">
        <f>'Expenditure &amp; Subsidy G-Q'!C44</f>
        <v>73514</v>
      </c>
      <c r="C14" s="223">
        <f>'Expenditure &amp; Subsidy G-Q'!G44</f>
        <v>4835387.95</v>
      </c>
      <c r="D14" s="17">
        <f t="shared" si="0"/>
        <v>65.775062573115321</v>
      </c>
      <c r="E14" s="15">
        <f>'Voted Expenditure &amp; Subsidy G-Q'!C43</f>
        <v>4247048</v>
      </c>
      <c r="F14" s="472">
        <f t="shared" si="1"/>
        <v>57.771961803193946</v>
      </c>
      <c r="G14" s="15">
        <f>'Voted Expenditure &amp; Subsidy G-Q'!K43</f>
        <v>185417</v>
      </c>
      <c r="H14" s="155"/>
      <c r="I14"/>
      <c r="J14"/>
      <c r="K14"/>
      <c r="L14"/>
      <c r="M14"/>
      <c r="N14"/>
      <c r="O14"/>
      <c r="P14"/>
      <c r="Q14"/>
      <c r="R14"/>
      <c r="S14"/>
      <c r="V14"/>
      <c r="W14"/>
      <c r="X14"/>
    </row>
    <row r="15" spans="1:24" ht="14.25" customHeight="1">
      <c r="A15" s="297" t="s">
        <v>214</v>
      </c>
      <c r="B15" s="229">
        <f>SUM('Expenditure &amp; Subsidy R-Y'!C26,'Expenditure &amp; Subsidy A-G'!C20,'Expenditure &amp; Subsidy A-G'!C38,'Expenditure &amp; Subsidy A-G'!C50)</f>
        <v>14445</v>
      </c>
      <c r="C15" s="223">
        <f>SUM('Expenditure &amp; Subsidy R-Y'!G26,'Expenditure &amp; Subsidy A-G'!G20,'Expenditure &amp; Subsidy A-G'!G38,'Expenditure &amp; Subsidy A-G'!G50)</f>
        <v>1253635.7200000002</v>
      </c>
      <c r="D15" s="17">
        <f t="shared" si="0"/>
        <v>86.786827275874018</v>
      </c>
      <c r="E15" s="15">
        <f>SUM('Voted Expenditure &amp; Subsidy R-Y'!C27,'Voted Expenditure &amp; Subsidy A-G'!C18,'Voted Expenditure &amp; Subsidy A-G'!C36,'Voted Expenditure &amp; Subsidy A-G'!C48)</f>
        <v>1125655</v>
      </c>
      <c r="F15" s="472">
        <f t="shared" si="1"/>
        <v>77.9269643475251</v>
      </c>
      <c r="G15" s="15">
        <f>SUM('Voted Expenditure &amp; Subsidy R-Y'!J27,'Voted Expenditure &amp; Subsidy A-G'!J18,'Voted Expenditure &amp; Subsidy A-G'!J36,'Voted Expenditure &amp; Subsidy A-G'!J48)</f>
        <v>111690</v>
      </c>
      <c r="H15" s="155"/>
      <c r="I15"/>
      <c r="J15"/>
      <c r="K15"/>
      <c r="L15"/>
      <c r="M15"/>
      <c r="N15"/>
      <c r="O15"/>
      <c r="P15"/>
      <c r="Q15"/>
      <c r="R15"/>
      <c r="S15"/>
      <c r="V15"/>
      <c r="W15"/>
      <c r="X15"/>
    </row>
    <row r="16" spans="1:24" ht="14.25" customHeight="1">
      <c r="A16" s="297" t="s">
        <v>429</v>
      </c>
      <c r="B16" s="155">
        <f>'Expenditure &amp; Subsidy G-Q'!C45</f>
        <v>268849</v>
      </c>
      <c r="C16" s="224">
        <f>'Expenditure &amp; Subsidy G-Q'!G45</f>
        <v>18097218.490000002</v>
      </c>
      <c r="D16" s="17">
        <f t="shared" si="0"/>
        <v>67.313690919438059</v>
      </c>
      <c r="E16" s="15">
        <f>'Voted Expenditure &amp; Subsidy G-Q'!C44</f>
        <v>10084916</v>
      </c>
      <c r="F16" s="472">
        <f t="shared" si="1"/>
        <v>37.511450665615271</v>
      </c>
      <c r="G16" s="15">
        <f>'Voted Expenditure &amp; Subsidy G-Q'!K44</f>
        <v>671359</v>
      </c>
      <c r="H16" s="155"/>
      <c r="I16"/>
      <c r="J16"/>
      <c r="K16"/>
      <c r="L16"/>
      <c r="M16"/>
      <c r="N16"/>
      <c r="O16"/>
      <c r="P16"/>
      <c r="Q16"/>
      <c r="R16"/>
      <c r="S16"/>
      <c r="V16"/>
      <c r="W16"/>
      <c r="X16"/>
    </row>
    <row r="17" spans="1:24" ht="14.25" customHeight="1">
      <c r="A17" s="297" t="s">
        <v>345</v>
      </c>
      <c r="B17" s="229">
        <f>'Expenditure &amp; Subsidy G-Q'!C46</f>
        <v>5350</v>
      </c>
      <c r="C17" s="223">
        <f>'Expenditure &amp; Subsidy G-Q'!G46</f>
        <v>175865.86</v>
      </c>
      <c r="D17" s="17">
        <f t="shared" si="0"/>
        <v>32.872123364485979</v>
      </c>
      <c r="E17" s="15">
        <f>'Voted Expenditure &amp; Subsidy G-Q'!C45</f>
        <v>168085</v>
      </c>
      <c r="F17" s="472">
        <f t="shared" si="1"/>
        <v>31.417757009345795</v>
      </c>
      <c r="G17" s="15">
        <f>'Voted Expenditure &amp; Subsidy G-Q'!K45</f>
        <v>27875</v>
      </c>
      <c r="H17" s="155"/>
      <c r="I17"/>
      <c r="J17"/>
      <c r="K17"/>
      <c r="L17"/>
      <c r="M17"/>
      <c r="N17"/>
      <c r="O17"/>
      <c r="P17"/>
      <c r="Q17"/>
      <c r="R17"/>
      <c r="S17"/>
      <c r="V17"/>
      <c r="W17"/>
      <c r="X17"/>
    </row>
    <row r="18" spans="1:24" ht="14.25" customHeight="1">
      <c r="A18" s="297" t="s">
        <v>347</v>
      </c>
      <c r="B18" s="155">
        <f>'Expenditure &amp; Subsidy G-Q'!C48</f>
        <v>15328</v>
      </c>
      <c r="C18" s="224">
        <f>'Expenditure &amp; Subsidy G-Q'!G48</f>
        <v>1006432.78</v>
      </c>
      <c r="D18" s="17">
        <f t="shared" si="0"/>
        <v>65.659758611691018</v>
      </c>
      <c r="E18" s="15">
        <f>'Voted Expenditure &amp; Subsidy G-Q'!C47</f>
        <v>1564845</v>
      </c>
      <c r="F18" s="472">
        <f t="shared" si="1"/>
        <v>102.09061847599165</v>
      </c>
      <c r="G18" s="15">
        <f>'Voted Expenditure &amp; Subsidy G-Q'!K47</f>
        <v>55723</v>
      </c>
      <c r="H18" s="155"/>
      <c r="I18"/>
      <c r="J18"/>
      <c r="K18"/>
      <c r="L18"/>
      <c r="M18"/>
      <c r="N18"/>
      <c r="O18"/>
      <c r="P18"/>
      <c r="Q18"/>
      <c r="R18"/>
      <c r="S18"/>
      <c r="V18"/>
      <c r="W18"/>
      <c r="X18"/>
    </row>
    <row r="19" spans="1:24" ht="14.25" customHeight="1">
      <c r="A19" s="297" t="s">
        <v>436</v>
      </c>
      <c r="B19" s="299">
        <f>'Expenditure &amp; Subsidy G-Q'!C49</f>
        <v>235981</v>
      </c>
      <c r="C19" s="223">
        <f>'Expenditure &amp; Subsidy G-Q'!G49</f>
        <v>13442140.23</v>
      </c>
      <c r="D19" s="17">
        <f t="shared" si="0"/>
        <v>56.962807302282812</v>
      </c>
      <c r="E19" s="15">
        <f>'Voted Expenditure &amp; Subsidy G-Q'!C48</f>
        <v>10193505</v>
      </c>
      <c r="F19" s="472">
        <f t="shared" si="1"/>
        <v>43.196295464465358</v>
      </c>
      <c r="G19" s="15">
        <f>'Voted Expenditure &amp; Subsidy G-Q'!K48</f>
        <v>575219</v>
      </c>
      <c r="H19" s="155"/>
      <c r="I19"/>
      <c r="J19"/>
      <c r="K19"/>
      <c r="L19"/>
      <c r="M19"/>
      <c r="N19"/>
      <c r="O19"/>
      <c r="P19"/>
      <c r="Q19"/>
      <c r="R19"/>
      <c r="S19"/>
      <c r="V19"/>
      <c r="W19"/>
      <c r="X19"/>
    </row>
    <row r="20" spans="1:24" ht="14.25" customHeight="1">
      <c r="A20" s="297" t="s">
        <v>285</v>
      </c>
      <c r="B20" s="229">
        <f>'Expenditure &amp; Subsidy G-Q'!C50</f>
        <v>202076</v>
      </c>
      <c r="C20" s="223">
        <f>'Expenditure &amp; Subsidy G-Q'!G50</f>
        <v>6882269.8000000007</v>
      </c>
      <c r="D20" s="17">
        <f t="shared" si="0"/>
        <v>34.05782873770265</v>
      </c>
      <c r="E20" s="15">
        <f>'Voted Expenditure &amp; Subsidy G-Q'!C49</f>
        <v>6483705</v>
      </c>
      <c r="F20" s="472">
        <f t="shared" si="1"/>
        <v>32.085477741047924</v>
      </c>
      <c r="G20" s="15">
        <f>'Voted Expenditure &amp; Subsidy G-Q'!K49</f>
        <v>494001</v>
      </c>
      <c r="H20" s="155"/>
      <c r="I20"/>
      <c r="J20"/>
      <c r="K20"/>
      <c r="L20"/>
      <c r="M20"/>
      <c r="N20"/>
      <c r="O20"/>
      <c r="P20"/>
      <c r="Q20"/>
      <c r="R20"/>
      <c r="S20"/>
      <c r="V20"/>
      <c r="W20"/>
      <c r="X20"/>
    </row>
    <row r="21" spans="1:24" ht="14.25" customHeight="1">
      <c r="A21" s="297" t="s">
        <v>6</v>
      </c>
      <c r="B21" s="229">
        <f>'Expenditure &amp; Subsidy G-Q'!C51</f>
        <v>78967</v>
      </c>
      <c r="C21" s="223">
        <f>'Expenditure &amp; Subsidy G-Q'!G51</f>
        <v>2878501</v>
      </c>
      <c r="D21" s="17">
        <f t="shared" si="0"/>
        <v>36.451948282193825</v>
      </c>
      <c r="E21" s="15">
        <f>'Voted Expenditure &amp; Subsidy G-Q'!C50</f>
        <v>2876877</v>
      </c>
      <c r="F21" s="472">
        <f t="shared" si="1"/>
        <v>36.431382729494601</v>
      </c>
      <c r="G21" s="15">
        <f>'Voted Expenditure &amp; Subsidy G-Q'!K50</f>
        <v>218429</v>
      </c>
      <c r="H21" s="155"/>
      <c r="I21"/>
      <c r="J21"/>
      <c r="K21"/>
      <c r="L21"/>
      <c r="M21"/>
      <c r="N21"/>
      <c r="O21"/>
      <c r="P21"/>
      <c r="Q21"/>
      <c r="R21"/>
      <c r="S21"/>
      <c r="V21"/>
      <c r="W21"/>
      <c r="X21"/>
    </row>
    <row r="22" spans="1:24" ht="14.25" customHeight="1">
      <c r="A22" s="297" t="s">
        <v>439</v>
      </c>
      <c r="B22" s="229">
        <f>'Expenditure &amp; Subsidy G-Q'!C53</f>
        <v>57334</v>
      </c>
      <c r="C22" s="223">
        <f>'Expenditure &amp; Subsidy G-Q'!G53</f>
        <v>2060513.6800000002</v>
      </c>
      <c r="D22" s="17">
        <f t="shared" si="0"/>
        <v>35.938774200300003</v>
      </c>
      <c r="E22" s="15">
        <f>'Voted Expenditure &amp; Subsidy G-Q'!C52</f>
        <v>2269680</v>
      </c>
      <c r="F22" s="472">
        <f t="shared" si="1"/>
        <v>39.5869815467262</v>
      </c>
      <c r="G22" s="15">
        <f>'Voted Expenditure &amp; Subsidy G-Q'!K52</f>
        <v>189512</v>
      </c>
      <c r="H22" s="155"/>
      <c r="I22"/>
      <c r="J22"/>
      <c r="K22"/>
      <c r="L22"/>
      <c r="M22"/>
      <c r="N22"/>
      <c r="O22"/>
      <c r="P22"/>
      <c r="Q22"/>
      <c r="R22"/>
      <c r="S22"/>
      <c r="V22"/>
      <c r="W22"/>
      <c r="X22"/>
    </row>
    <row r="23" spans="1:24" ht="14.25" customHeight="1">
      <c r="A23" s="297" t="s">
        <v>286</v>
      </c>
      <c r="B23" s="229">
        <f>'Expenditure &amp; Subsidy R-Y'!C5</f>
        <v>147408</v>
      </c>
      <c r="C23" s="223">
        <f>'Expenditure &amp; Subsidy R-Y'!G5</f>
        <v>9747278</v>
      </c>
      <c r="D23" s="17">
        <f t="shared" si="0"/>
        <v>66.124484424183223</v>
      </c>
      <c r="E23" s="15">
        <f>'Voted Expenditure &amp; Subsidy R-Y'!C6</f>
        <v>9143430</v>
      </c>
      <c r="F23" s="472">
        <f t="shared" si="1"/>
        <v>62.028044610875938</v>
      </c>
      <c r="G23" s="15">
        <f>'Voted Expenditure &amp; Subsidy R-Y'!J6</f>
        <v>362696</v>
      </c>
      <c r="H23" s="155"/>
      <c r="I23"/>
      <c r="J23"/>
      <c r="K23"/>
      <c r="L23"/>
      <c r="M23"/>
      <c r="N23"/>
      <c r="O23"/>
      <c r="P23"/>
      <c r="Q23"/>
      <c r="R23"/>
      <c r="S23"/>
      <c r="V23"/>
      <c r="W23"/>
      <c r="X23"/>
    </row>
    <row r="24" spans="1:24" ht="14.25" customHeight="1">
      <c r="A24" s="297" t="s">
        <v>215</v>
      </c>
      <c r="B24" s="229">
        <f>SUM('Expenditure &amp; Subsidy G-Q'!C26,'Expenditure &amp; Subsidy A-G'!C9,'Expenditure &amp; Subsidy A-G'!C25,'Expenditure &amp; Subsidy R-Y'!C19)</f>
        <v>214838</v>
      </c>
      <c r="C24" s="223">
        <f>SUM('Expenditure &amp; Subsidy G-Q'!G26,'Expenditure &amp; Subsidy A-G'!G9,'Expenditure &amp; Subsidy A-G'!G25,'Expenditure &amp; Subsidy R-Y'!G19)</f>
        <v>10301788.789999999</v>
      </c>
      <c r="D24" s="17">
        <f t="shared" si="0"/>
        <v>47.951427540751631</v>
      </c>
      <c r="E24" s="15">
        <f>SUM('Voted Expenditure &amp; Subsidy G-Q'!C25,'Voted Expenditure &amp; Subsidy A-G'!C7,'Voted Expenditure &amp; Subsidy A-G'!C23,'Voted Expenditure &amp; Subsidy R-Y'!C20)</f>
        <v>9915165</v>
      </c>
      <c r="F24" s="472">
        <f t="shared" si="1"/>
        <v>46.151821372382912</v>
      </c>
      <c r="G24" s="15">
        <f>SUM('Voted Expenditure &amp; Subsidy G-Q'!K25,'Voted Expenditure &amp; Subsidy A-G'!J7,'Voted Expenditure &amp; Subsidy A-G'!J23,'Voted Expenditure &amp; Subsidy R-Y'!J20)</f>
        <v>628411</v>
      </c>
      <c r="H24" s="155"/>
      <c r="I24"/>
      <c r="J24"/>
      <c r="K24"/>
      <c r="L24"/>
      <c r="M24"/>
      <c r="N24"/>
      <c r="O24"/>
      <c r="P24"/>
      <c r="Q24"/>
      <c r="R24"/>
      <c r="S24"/>
      <c r="V24"/>
      <c r="W24"/>
      <c r="X24"/>
    </row>
    <row r="25" spans="1:24" ht="14.25" customHeight="1">
      <c r="A25" s="297" t="s">
        <v>216</v>
      </c>
      <c r="B25" s="298">
        <f>SUM('Expenditure &amp; Subsidy R-Y'!C6,'Expenditure &amp; Subsidy G-Q'!C21)</f>
        <v>32968</v>
      </c>
      <c r="C25" s="224">
        <f>SUM('Expenditure &amp; Subsidy R-Y'!G6,'Expenditure &amp; Subsidy G-Q'!G21)</f>
        <v>1222203.47</v>
      </c>
      <c r="D25" s="17">
        <f t="shared" si="0"/>
        <v>37.07241779907789</v>
      </c>
      <c r="E25" s="15">
        <f>SUM('Voted Expenditure &amp; Subsidy R-Y'!C7,'Voted Expenditure &amp; Subsidy G-Q'!C20)</f>
        <v>1068608</v>
      </c>
      <c r="F25" s="472">
        <f t="shared" si="1"/>
        <v>32.413491870905119</v>
      </c>
      <c r="G25" s="15">
        <f>SUM('Voted Expenditure &amp; Subsidy R-Y'!J7,'Voted Expenditure &amp; Subsidy G-Q'!K20)</f>
        <v>140959</v>
      </c>
      <c r="H25" s="155"/>
      <c r="I25"/>
      <c r="J25"/>
      <c r="K25"/>
      <c r="L25"/>
      <c r="M25"/>
      <c r="N25"/>
      <c r="O25"/>
      <c r="P25"/>
      <c r="Q25"/>
      <c r="R25"/>
      <c r="S25"/>
      <c r="V25"/>
      <c r="W25"/>
      <c r="X25"/>
    </row>
    <row r="26" spans="1:24" ht="14.25" customHeight="1">
      <c r="A26" s="297" t="s">
        <v>395</v>
      </c>
      <c r="B26" s="229">
        <f>SUM('Expenditure &amp; Subsidy R-Y'!C23,'Expenditure &amp; Subsidy A-G'!C17,'Expenditure &amp; Subsidy A-G'!C37,'Expenditure &amp; Subsidy A-G'!C39,'Expenditure &amp; Subsidy A-G'!C47,'Expenditure &amp; Subsidy A-G'!C53,'Expenditure &amp; Subsidy G-Q'!C17,'Expenditure &amp; Subsidy G-Q'!C30,'Expenditure &amp; Subsidy R-Y'!C12,'Expenditure &amp; Subsidy R-Y'!C17)</f>
        <v>139508</v>
      </c>
      <c r="C26" s="223">
        <f>SUM('Expenditure &amp; Subsidy R-Y'!G23,'Expenditure &amp; Subsidy A-G'!G17,'Expenditure &amp; Subsidy A-G'!G37,'Expenditure &amp; Subsidy A-G'!G39,'Expenditure &amp; Subsidy A-G'!G47,'Expenditure &amp; Subsidy A-G'!G53,'Expenditure &amp; Subsidy G-Q'!G17,'Expenditure &amp; Subsidy G-Q'!G30,'Expenditure &amp; Subsidy R-Y'!G12,'Expenditure &amp; Subsidy R-Y'!G17)</f>
        <v>6145807.0600000005</v>
      </c>
      <c r="D26" s="17">
        <f t="shared" si="0"/>
        <v>44.053438225764836</v>
      </c>
      <c r="E26" s="15">
        <f>SUM('Voted Expenditure &amp; Subsidy R-Y'!C24,'Voted Expenditure &amp; Subsidy A-G'!C15,'Voted Expenditure &amp; Subsidy A-G'!C35,'Voted Expenditure &amp; Subsidy A-G'!C37,'Voted Expenditure &amp; Subsidy A-G'!C45,'Voted Expenditure &amp; Subsidy A-G'!C51,'Voted Expenditure &amp; Subsidy G-Q'!C16,'Voted Expenditure &amp; Subsidy G-Q'!C29,'Voted Expenditure &amp; Subsidy R-Y'!C13,'Voted Expenditure &amp; Subsidy R-Y'!C18)</f>
        <v>5890496</v>
      </c>
      <c r="F26" s="472">
        <f t="shared" si="1"/>
        <v>42.223356366659978</v>
      </c>
      <c r="G26" s="15">
        <f>SUM('Voted Expenditure &amp; Subsidy R-Y'!J24,'Voted Expenditure &amp; Subsidy A-G'!J15,'Voted Expenditure &amp; Subsidy A-G'!J35,'Voted Expenditure &amp; Subsidy A-G'!J45,'Voted Expenditure &amp; Subsidy A-G'!J51,'Voted Expenditure &amp; Subsidy G-Q'!K16,'Voted Expenditure &amp; Subsidy G-Q'!K29,'Voted Expenditure &amp; Subsidy R-Y'!J13,'Voted Expenditure &amp; Subsidy R-Y'!J18,'Voted Expenditure &amp; Subsidy A-G'!J37)</f>
        <v>608852</v>
      </c>
      <c r="H26" s="155"/>
      <c r="I26"/>
      <c r="J26"/>
      <c r="K26"/>
      <c r="L26"/>
      <c r="M26"/>
      <c r="N26"/>
      <c r="O26"/>
      <c r="P26"/>
      <c r="Q26"/>
      <c r="R26"/>
      <c r="S26"/>
      <c r="V26"/>
      <c r="W26"/>
      <c r="X26"/>
    </row>
    <row r="27" spans="1:24" ht="14.25" customHeight="1">
      <c r="A27" s="297" t="s">
        <v>287</v>
      </c>
      <c r="B27" s="155">
        <f>SUM('Expenditure &amp; Subsidy R-Y'!C7,'Expenditure &amp; Subsidy G-Q'!C14)</f>
        <v>134387</v>
      </c>
      <c r="C27" s="224">
        <f>SUM('Expenditure &amp; Subsidy R-Y'!G7,'Expenditure &amp; Subsidy G-Q'!G14)</f>
        <v>7506420.9700000007</v>
      </c>
      <c r="D27" s="17">
        <f t="shared" si="0"/>
        <v>55.856749313549678</v>
      </c>
      <c r="E27" s="15">
        <f>SUM('Voted Expenditure &amp; Subsidy R-Y'!C8,'Voted Expenditure &amp; Subsidy G-Q'!C13)</f>
        <v>7155490</v>
      </c>
      <c r="F27" s="472">
        <f t="shared" si="1"/>
        <v>53.2454032012025</v>
      </c>
      <c r="G27" s="15">
        <f>SUM('Voted Expenditure &amp; Subsidy R-Y'!J8,'Voted Expenditure &amp; Subsidy G-Q'!K13)</f>
        <v>343342</v>
      </c>
      <c r="H27" s="155"/>
      <c r="I27"/>
      <c r="J27"/>
      <c r="K27"/>
      <c r="L27"/>
      <c r="M27"/>
      <c r="N27"/>
      <c r="O27"/>
      <c r="P27"/>
      <c r="Q27"/>
      <c r="R27"/>
      <c r="S27"/>
      <c r="V27"/>
      <c r="W27"/>
      <c r="X27"/>
    </row>
    <row r="28" spans="1:24" ht="14.25" customHeight="1">
      <c r="A28" s="188" t="s">
        <v>288</v>
      </c>
      <c r="B28" s="298">
        <f>'Expenditure &amp; Subsidy R-Y'!C8</f>
        <v>70734</v>
      </c>
      <c r="C28" s="224">
        <f>'Expenditure &amp; Subsidy R-Y'!G8</f>
        <v>2245925.17</v>
      </c>
      <c r="D28" s="17">
        <f t="shared" si="0"/>
        <v>31.751705968841009</v>
      </c>
      <c r="E28" s="15">
        <f>'Voted Expenditure &amp; Subsidy R-Y'!C9</f>
        <v>2483205</v>
      </c>
      <c r="F28" s="472">
        <f t="shared" si="1"/>
        <v>35.106243107982017</v>
      </c>
      <c r="G28" s="15">
        <f>'Voted Expenditure &amp; Subsidy R-Y'!J9</f>
        <v>190314</v>
      </c>
      <c r="H28" s="155"/>
      <c r="I28"/>
      <c r="J28"/>
      <c r="K28"/>
      <c r="L28"/>
      <c r="M28"/>
      <c r="N28"/>
      <c r="O28"/>
      <c r="P28"/>
      <c r="Q28"/>
      <c r="R28"/>
      <c r="S28"/>
      <c r="V28"/>
      <c r="W28"/>
      <c r="X28"/>
    </row>
    <row r="29" spans="1:24" ht="14.25" customHeight="1">
      <c r="A29" s="188" t="s">
        <v>195</v>
      </c>
      <c r="B29" s="298">
        <f>'Expenditure &amp; Subsidy R-Y'!C9</f>
        <v>101462</v>
      </c>
      <c r="C29" s="224">
        <f>'Expenditure &amp; Subsidy R-Y'!G9</f>
        <v>3589493.16</v>
      </c>
      <c r="D29" s="17">
        <f t="shared" si="0"/>
        <v>35.377709487295739</v>
      </c>
      <c r="E29" s="15">
        <f>'Voted Expenditure &amp; Subsidy R-Y'!C10</f>
        <v>2523765</v>
      </c>
      <c r="F29" s="472">
        <f t="shared" si="1"/>
        <v>24.873992233545565</v>
      </c>
      <c r="G29" s="15">
        <f>'Voted Expenditure &amp; Subsidy R-Y'!J10</f>
        <v>287693</v>
      </c>
      <c r="H29" s="155"/>
      <c r="I29"/>
      <c r="J29"/>
      <c r="K29"/>
      <c r="L29"/>
      <c r="M29"/>
      <c r="N29"/>
      <c r="O29"/>
      <c r="P29"/>
      <c r="Q29"/>
      <c r="R29"/>
      <c r="S29"/>
      <c r="V29"/>
      <c r="W29"/>
      <c r="X29"/>
    </row>
    <row r="30" spans="1:24" ht="14.25" customHeight="1">
      <c r="A30" s="188" t="s">
        <v>196</v>
      </c>
      <c r="B30" s="229">
        <f>'Expenditure &amp; Subsidy R-Y'!C10</f>
        <v>24061</v>
      </c>
      <c r="C30" s="223">
        <f>'Expenditure &amp; Subsidy R-Y'!G10</f>
        <v>1950993</v>
      </c>
      <c r="D30" s="17">
        <f t="shared" si="0"/>
        <v>81.085283238435636</v>
      </c>
      <c r="E30" s="15">
        <f>'Voted Expenditure &amp; Subsidy R-Y'!C11</f>
        <v>1581515</v>
      </c>
      <c r="F30" s="472">
        <f t="shared" si="1"/>
        <v>65.729396118199574</v>
      </c>
      <c r="G30" s="15">
        <f>'Voted Expenditure &amp; Subsidy R-Y'!J11</f>
        <v>74992</v>
      </c>
      <c r="H30" s="155"/>
      <c r="I30"/>
      <c r="J30"/>
      <c r="K30"/>
      <c r="L30"/>
      <c r="M30"/>
      <c r="N30"/>
      <c r="O30"/>
      <c r="P30"/>
      <c r="Q30"/>
      <c r="R30"/>
      <c r="S30"/>
      <c r="V30"/>
      <c r="W30"/>
      <c r="X30"/>
    </row>
    <row r="31" spans="1:24" ht="14.25" customHeight="1">
      <c r="A31" s="188" t="s">
        <v>431</v>
      </c>
      <c r="B31" s="155">
        <f>'Expenditure &amp; Subsidy R-Y'!C11</f>
        <v>20880</v>
      </c>
      <c r="C31" s="177">
        <f>'Expenditure &amp; Subsidy R-Y'!G11</f>
        <v>762413.09</v>
      </c>
      <c r="D31" s="17">
        <f t="shared" si="0"/>
        <v>36.514036877394638</v>
      </c>
      <c r="E31" s="15">
        <f>'Voted Expenditure &amp; Subsidy R-Y'!C12</f>
        <v>1241090</v>
      </c>
      <c r="F31" s="472">
        <f t="shared" si="1"/>
        <v>59.439176245210732</v>
      </c>
      <c r="G31" s="15">
        <f>'Voted Expenditure &amp; Subsidy R-Y'!J12</f>
        <v>104130</v>
      </c>
      <c r="H31" s="155"/>
      <c r="I31"/>
      <c r="J31"/>
      <c r="K31"/>
      <c r="L31"/>
      <c r="M31"/>
      <c r="N31"/>
      <c r="O31"/>
      <c r="P31"/>
      <c r="Q31"/>
      <c r="R31"/>
      <c r="S31"/>
      <c r="V31"/>
      <c r="W31"/>
      <c r="X31"/>
    </row>
    <row r="32" spans="1:24" ht="14.25" customHeight="1">
      <c r="A32" s="188" t="s">
        <v>289</v>
      </c>
      <c r="B32" s="229">
        <f>'Expenditure &amp; Subsidy R-Y'!C13</f>
        <v>40963</v>
      </c>
      <c r="C32" s="223">
        <f>'Expenditure &amp; Subsidy R-Y'!G13</f>
        <v>1669963.9700000002</v>
      </c>
      <c r="D32" s="17">
        <f t="shared" si="0"/>
        <v>40.767618826746094</v>
      </c>
      <c r="E32" s="15">
        <f>'Voted Expenditure &amp; Subsidy R-Y'!C14</f>
        <v>1814250</v>
      </c>
      <c r="F32" s="472">
        <f t="shared" si="1"/>
        <v>44.289968996411396</v>
      </c>
      <c r="G32" s="15">
        <f>'Voted Expenditure &amp; Subsidy R-Y'!J14</f>
        <v>112971</v>
      </c>
      <c r="H32" s="155"/>
      <c r="I32"/>
      <c r="J32"/>
      <c r="K32"/>
      <c r="L32"/>
      <c r="M32"/>
      <c r="N32"/>
      <c r="O32"/>
      <c r="P32"/>
      <c r="Q32"/>
      <c r="R32"/>
      <c r="S32"/>
      <c r="V32"/>
      <c r="W32"/>
      <c r="X32"/>
    </row>
    <row r="33" spans="1:28" ht="14.25" customHeight="1">
      <c r="A33" s="188" t="s">
        <v>290</v>
      </c>
      <c r="B33" s="229">
        <f>'Expenditure &amp; Subsidy R-Y'!C14</f>
        <v>227312</v>
      </c>
      <c r="C33" s="223">
        <f>'Expenditure &amp; Subsidy R-Y'!G14</f>
        <v>9149097.8300000001</v>
      </c>
      <c r="D33" s="17">
        <f t="shared" si="0"/>
        <v>40.24907541176885</v>
      </c>
      <c r="E33" s="15">
        <f>'Voted Expenditure &amp; Subsidy R-Y'!C15</f>
        <v>7357631</v>
      </c>
      <c r="F33" s="472">
        <f t="shared" si="1"/>
        <v>32.367983212500882</v>
      </c>
      <c r="G33" s="15">
        <f>'Voted Expenditure &amp; Subsidy R-Y'!J15</f>
        <v>554233</v>
      </c>
      <c r="H33" s="155"/>
      <c r="I33"/>
      <c r="J33"/>
      <c r="K33"/>
      <c r="L33"/>
      <c r="M33"/>
      <c r="N33"/>
      <c r="O33"/>
      <c r="P33"/>
      <c r="Q33"/>
      <c r="R33"/>
      <c r="S33"/>
      <c r="V33"/>
      <c r="W33"/>
      <c r="X33"/>
    </row>
    <row r="34" spans="1:28" ht="14.25" customHeight="1">
      <c r="A34" s="188" t="s">
        <v>121</v>
      </c>
      <c r="B34" s="229">
        <f>'Expenditure &amp; Subsidy R-Y'!C15</f>
        <v>210931</v>
      </c>
      <c r="C34" s="223">
        <f>'Expenditure &amp; Subsidy R-Y'!G15</f>
        <v>15457818.52</v>
      </c>
      <c r="D34" s="17">
        <f t="shared" si="0"/>
        <v>73.283768246488179</v>
      </c>
      <c r="E34" s="15">
        <f>'Voted Expenditure &amp; Subsidy R-Y'!C16</f>
        <v>11987735</v>
      </c>
      <c r="F34" s="472">
        <f t="shared" si="1"/>
        <v>56.832494986512174</v>
      </c>
      <c r="G34" s="15">
        <f>'Voted Expenditure &amp; Subsidy R-Y'!J16</f>
        <v>526260</v>
      </c>
      <c r="H34" s="155"/>
      <c r="I34"/>
      <c r="J34"/>
      <c r="K34"/>
      <c r="L34"/>
      <c r="M34"/>
      <c r="N34"/>
      <c r="O34"/>
      <c r="P34"/>
      <c r="Q34"/>
      <c r="R34"/>
      <c r="S34"/>
      <c r="V34"/>
      <c r="W34"/>
      <c r="X34"/>
    </row>
    <row r="35" spans="1:28" s="152" customFormat="1" ht="14.25" customHeight="1">
      <c r="A35" s="188" t="s">
        <v>198</v>
      </c>
      <c r="B35" s="155">
        <f>'Expenditure &amp; Subsidy R-Y'!C18</f>
        <v>7038</v>
      </c>
      <c r="C35" s="224">
        <f>'Expenditure &amp; Subsidy R-Y'!G18</f>
        <v>447609.88</v>
      </c>
      <c r="D35" s="17">
        <f t="shared" si="0"/>
        <v>63.599016766126738</v>
      </c>
      <c r="E35" s="15">
        <f>'Voted Expenditure &amp; Subsidy R-Y'!C19</f>
        <v>474399</v>
      </c>
      <c r="F35" s="472">
        <f t="shared" si="1"/>
        <v>67.405370843989772</v>
      </c>
      <c r="G35" s="15">
        <f>'Voted Expenditure &amp; Subsidy R-Y'!J19</f>
        <v>36056</v>
      </c>
      <c r="H35" s="155"/>
      <c r="I35"/>
      <c r="J35"/>
      <c r="K35"/>
      <c r="L35"/>
      <c r="M35"/>
      <c r="N35"/>
      <c r="O35"/>
      <c r="P35"/>
      <c r="Q35"/>
      <c r="R35"/>
      <c r="S35"/>
      <c r="T35"/>
      <c r="U35"/>
      <c r="V35"/>
      <c r="W35"/>
      <c r="X35"/>
      <c r="Y35"/>
      <c r="Z35"/>
      <c r="AA35"/>
      <c r="AB35"/>
    </row>
    <row r="36" spans="1:28" ht="14.25" customHeight="1">
      <c r="A36" s="188" t="s">
        <v>388</v>
      </c>
      <c r="B36" s="229">
        <f>'Expenditure &amp; Subsidy G-Q'!C38</f>
        <v>17414</v>
      </c>
      <c r="C36" s="223">
        <f>'Expenditure &amp; Subsidy G-Q'!G38</f>
        <v>872814</v>
      </c>
      <c r="D36" s="17">
        <f t="shared" si="0"/>
        <v>50.121396577466406</v>
      </c>
      <c r="E36" s="15">
        <f>'Voted Expenditure &amp; Subsidy G-Q'!C37</f>
        <v>651272</v>
      </c>
      <c r="F36" s="472">
        <f t="shared" si="1"/>
        <v>37.399333869300563</v>
      </c>
      <c r="G36" s="15">
        <f>'Voted Expenditure &amp; Subsidy G-Q'!K37</f>
        <v>65836</v>
      </c>
      <c r="H36" s="155"/>
      <c r="I36"/>
      <c r="J36"/>
      <c r="K36"/>
      <c r="L36"/>
      <c r="M36"/>
      <c r="N36"/>
      <c r="O36"/>
      <c r="P36"/>
      <c r="Q36"/>
      <c r="R36"/>
      <c r="S36"/>
      <c r="V36"/>
      <c r="W36"/>
      <c r="X36"/>
    </row>
    <row r="37" spans="1:28" ht="14.25" customHeight="1">
      <c r="A37" s="188" t="s">
        <v>387</v>
      </c>
      <c r="B37" s="229">
        <f>'Expenditure &amp; Subsidy R-Y'!C20</f>
        <v>14522</v>
      </c>
      <c r="C37" s="223">
        <f>'Expenditure &amp; Subsidy R-Y'!G20</f>
        <v>587462.36</v>
      </c>
      <c r="D37" s="17">
        <f t="shared" si="0"/>
        <v>40.453268144883623</v>
      </c>
      <c r="E37" s="15">
        <f>'Voted Expenditure &amp; Subsidy R-Y'!C21</f>
        <v>635780</v>
      </c>
      <c r="F37" s="472">
        <f t="shared" si="1"/>
        <v>43.780471009502826</v>
      </c>
      <c r="G37" s="15">
        <f>'Voted Expenditure &amp; Subsidy R-Y'!J21</f>
        <v>81657</v>
      </c>
      <c r="H37" s="155"/>
      <c r="I37"/>
      <c r="J37"/>
      <c r="K37"/>
      <c r="L37"/>
      <c r="M37"/>
      <c r="N37"/>
      <c r="O37"/>
      <c r="P37"/>
      <c r="Q37"/>
      <c r="R37"/>
      <c r="S37"/>
      <c r="V37"/>
      <c r="W37"/>
      <c r="X37"/>
    </row>
    <row r="38" spans="1:28" ht="14.25" customHeight="1">
      <c r="A38" s="188" t="s">
        <v>101</v>
      </c>
      <c r="B38" s="299">
        <f>'Expenditure &amp; Subsidy R-Y'!C21</f>
        <v>7794</v>
      </c>
      <c r="C38" s="223">
        <f>'Expenditure &amp; Subsidy R-Y'!G21</f>
        <v>389622.48</v>
      </c>
      <c r="D38" s="17">
        <f t="shared" si="0"/>
        <v>49.990053887605846</v>
      </c>
      <c r="E38" s="15">
        <f>'Voted Expenditure &amp; Subsidy R-Y'!C22</f>
        <v>408873</v>
      </c>
      <c r="F38" s="472">
        <f t="shared" si="1"/>
        <v>52.459969207082374</v>
      </c>
      <c r="G38" s="15">
        <f>'Voted Expenditure &amp; Subsidy R-Y'!J22</f>
        <v>51250</v>
      </c>
      <c r="H38" s="155"/>
      <c r="I38"/>
      <c r="J38"/>
      <c r="K38"/>
      <c r="L38"/>
      <c r="M38"/>
      <c r="N38"/>
      <c r="O38"/>
      <c r="P38"/>
      <c r="Q38"/>
      <c r="R38"/>
      <c r="S38"/>
      <c r="V38"/>
      <c r="W38"/>
      <c r="X38"/>
    </row>
    <row r="39" spans="1:28" ht="14.25" customHeight="1">
      <c r="A39" s="188" t="s">
        <v>292</v>
      </c>
      <c r="B39" s="229">
        <f>'Expenditure &amp; Subsidy R-Y'!C28</f>
        <v>73366</v>
      </c>
      <c r="C39" s="223">
        <f>'Expenditure &amp; Subsidy R-Y'!G28</f>
        <v>5441144.7999999998</v>
      </c>
      <c r="D39" s="17">
        <f t="shared" si="0"/>
        <v>74.16439222528146</v>
      </c>
      <c r="E39" s="15">
        <f>'Voted Expenditure &amp; Subsidy R-Y'!C29</f>
        <v>5941888</v>
      </c>
      <c r="F39" s="472">
        <f t="shared" si="1"/>
        <v>80.989668238693667</v>
      </c>
      <c r="G39" s="15">
        <f>'Voted Expenditure &amp; Subsidy R-Y'!J29</f>
        <v>184946</v>
      </c>
      <c r="H39" s="155"/>
      <c r="I39"/>
      <c r="J39"/>
      <c r="K39"/>
      <c r="L39"/>
      <c r="M39"/>
      <c r="N39"/>
      <c r="O39"/>
      <c r="P39"/>
      <c r="Q39"/>
      <c r="R39"/>
      <c r="S39"/>
      <c r="V39"/>
      <c r="W39"/>
      <c r="X39"/>
    </row>
    <row r="40" spans="1:28" ht="14.25" customHeight="1">
      <c r="A40" s="188" t="s">
        <v>206</v>
      </c>
      <c r="B40" s="298">
        <f>'Expenditure &amp; Subsidy R-Y'!C30</f>
        <v>6962</v>
      </c>
      <c r="C40" s="224">
        <f>'Expenditure &amp; Subsidy R-Y'!G30</f>
        <v>506956.29000000004</v>
      </c>
      <c r="D40" s="17">
        <f t="shared" si="0"/>
        <v>72.817622809537497</v>
      </c>
      <c r="E40" s="15">
        <f>'Voted Expenditure &amp; Subsidy R-Y'!C31</f>
        <v>441000</v>
      </c>
      <c r="F40" s="472">
        <f t="shared" si="1"/>
        <v>63.343866704969834</v>
      </c>
      <c r="G40" s="15">
        <f>'Voted Expenditure &amp; Subsidy R-Y'!J31</f>
        <v>38360</v>
      </c>
      <c r="H40" s="155"/>
      <c r="I40"/>
      <c r="J40"/>
      <c r="K40"/>
      <c r="L40"/>
      <c r="M40"/>
      <c r="N40"/>
      <c r="O40"/>
      <c r="P40"/>
      <c r="Q40"/>
      <c r="R40"/>
      <c r="S40"/>
      <c r="V40"/>
      <c r="W40"/>
      <c r="X40"/>
    </row>
    <row r="41" spans="1:28" ht="14.25" customHeight="1">
      <c r="A41" s="297" t="s">
        <v>218</v>
      </c>
      <c r="B41" s="298">
        <f>SUM('Expenditure &amp; Subsidy A-G'!C54,'Expenditure &amp; Subsidy A-G'!C31,'Expenditure &amp; Subsidy G-Q'!C10,'Expenditure &amp; Subsidy G-Q'!C37,'Expenditure &amp; Subsidy G-Q'!C41)</f>
        <v>41824</v>
      </c>
      <c r="C41" s="224">
        <f>SUM('Expenditure &amp; Subsidy A-G'!G54,'Expenditure &amp; Subsidy A-G'!G31,'Expenditure &amp; Subsidy G-Q'!G10,'Expenditure &amp; Subsidy G-Q'!G37,'Expenditure &amp; Subsidy G-Q'!G41)</f>
        <v>2752611.7800000003</v>
      </c>
      <c r="D41" s="17">
        <f t="shared" si="0"/>
        <v>65.814168420045917</v>
      </c>
      <c r="E41" s="15">
        <f>SUM('Voted Expenditure &amp; Subsidy A-G'!C52,'Voted Expenditure &amp; Subsidy A-G'!C29,'Voted Expenditure &amp; Subsidy G-Q'!C9,'Voted Expenditure &amp; Subsidy G-Q'!C36,'Voted Expenditure &amp; Subsidy G-Q'!C40)</f>
        <v>2307353</v>
      </c>
      <c r="F41" s="472">
        <f t="shared" si="1"/>
        <v>55.168157039020656</v>
      </c>
      <c r="G41" s="15">
        <f>SUM('Voted Expenditure &amp; Subsidy A-G'!J52,'Voted Expenditure &amp; Subsidy A-G'!J29,'Voted Expenditure &amp; Subsidy G-Q'!K9,'Voted Expenditure &amp; Subsidy G-Q'!K36,'Voted Expenditure &amp; Subsidy G-Q'!K40)</f>
        <v>216126</v>
      </c>
      <c r="H41" s="155"/>
      <c r="I41"/>
      <c r="J41"/>
      <c r="K41"/>
      <c r="L41"/>
      <c r="M41"/>
      <c r="N41"/>
      <c r="O41"/>
      <c r="P41"/>
      <c r="Q41"/>
      <c r="R41"/>
      <c r="S41"/>
      <c r="V41"/>
      <c r="W41"/>
      <c r="X41"/>
    </row>
    <row r="42" spans="1:28" ht="14.25" customHeight="1">
      <c r="A42" s="188" t="s">
        <v>293</v>
      </c>
      <c r="B42" s="298">
        <f>'Expenditure &amp; Subsidy R-Y'!C31</f>
        <v>77833</v>
      </c>
      <c r="C42" s="224">
        <f>'Expenditure &amp; Subsidy R-Y'!G31</f>
        <v>6415191.29</v>
      </c>
      <c r="D42" s="17">
        <f t="shared" si="0"/>
        <v>82.422510888697602</v>
      </c>
      <c r="E42" s="15">
        <f>'Voted Expenditure &amp; Subsidy R-Y'!C32</f>
        <v>6353410</v>
      </c>
      <c r="F42" s="472">
        <f t="shared" si="1"/>
        <v>81.628743592049645</v>
      </c>
      <c r="G42" s="15">
        <f>'Voted Expenditure &amp; Subsidy R-Y'!J32</f>
        <v>195702</v>
      </c>
      <c r="H42" s="155"/>
      <c r="I42"/>
      <c r="J42"/>
      <c r="K42"/>
      <c r="L42"/>
      <c r="M42"/>
      <c r="N42"/>
      <c r="O42"/>
      <c r="P42"/>
      <c r="Q42"/>
      <c r="R42"/>
      <c r="S42"/>
      <c r="V42"/>
      <c r="W42"/>
      <c r="X42"/>
    </row>
    <row r="43" spans="1:28" ht="14.25" customHeight="1">
      <c r="A43" s="188" t="s">
        <v>207</v>
      </c>
      <c r="B43" s="229">
        <f>'Expenditure &amp; Subsidy R-Y'!C32</f>
        <v>48845</v>
      </c>
      <c r="C43" s="223">
        <f>'Expenditure &amp; Subsidy R-Y'!G32</f>
        <v>1857920.3</v>
      </c>
      <c r="D43" s="17">
        <f t="shared" si="0"/>
        <v>38.037062135326032</v>
      </c>
      <c r="E43" s="15">
        <f>'Voted Expenditure &amp; Subsidy R-Y'!C33</f>
        <v>1750789</v>
      </c>
      <c r="F43" s="472">
        <f t="shared" si="1"/>
        <v>35.84377111270345</v>
      </c>
      <c r="G43" s="15">
        <f>'Voted Expenditure &amp; Subsidy R-Y'!J33</f>
        <v>135352</v>
      </c>
      <c r="H43" s="155"/>
      <c r="I43"/>
      <c r="J43"/>
      <c r="K43"/>
      <c r="L43"/>
      <c r="M43"/>
      <c r="N43"/>
      <c r="O43"/>
      <c r="P43"/>
      <c r="Q43"/>
      <c r="R43"/>
      <c r="S43"/>
      <c r="V43"/>
      <c r="W43"/>
      <c r="X43"/>
    </row>
    <row r="44" spans="1:28" ht="14.25" customHeight="1">
      <c r="A44" s="188" t="s">
        <v>294</v>
      </c>
      <c r="B44" s="229">
        <f>'Expenditure &amp; Subsidy R-Y'!C33</f>
        <v>49109</v>
      </c>
      <c r="C44" s="223">
        <f>'Expenditure &amp; Subsidy R-Y'!G33</f>
        <v>3944350.2300000004</v>
      </c>
      <c r="D44" s="17">
        <f t="shared" si="0"/>
        <v>80.318276283369656</v>
      </c>
      <c r="E44" s="15">
        <f>'Voted Expenditure &amp; Subsidy R-Y'!C34</f>
        <v>1321369</v>
      </c>
      <c r="F44" s="472">
        <f t="shared" si="1"/>
        <v>26.906860249648741</v>
      </c>
      <c r="G44" s="15">
        <f>'Voted Expenditure &amp; Subsidy R-Y'!J34</f>
        <v>136396</v>
      </c>
      <c r="H44" s="155"/>
      <c r="I44"/>
      <c r="J44"/>
      <c r="K44"/>
      <c r="L44"/>
      <c r="M44"/>
      <c r="N44"/>
      <c r="O44"/>
      <c r="P44"/>
      <c r="Q44"/>
      <c r="R44"/>
      <c r="S44"/>
      <c r="V44"/>
      <c r="W44"/>
      <c r="X44"/>
    </row>
    <row r="45" spans="1:28" ht="14.25" customHeight="1">
      <c r="A45" s="188" t="s">
        <v>295</v>
      </c>
      <c r="B45" s="229">
        <f>'Expenditure &amp; Subsidy R-Y'!C34</f>
        <v>211213</v>
      </c>
      <c r="C45" s="223">
        <f>'Expenditure &amp; Subsidy R-Y'!G34</f>
        <v>12841936</v>
      </c>
      <c r="D45" s="17">
        <f t="shared" si="0"/>
        <v>60.800878733790057</v>
      </c>
      <c r="E45" s="15">
        <f>'Voted Expenditure &amp; Subsidy R-Y'!C35</f>
        <v>12989493</v>
      </c>
      <c r="F45" s="472">
        <f t="shared" si="1"/>
        <v>61.499495769673267</v>
      </c>
      <c r="G45" s="15">
        <f>'Voted Expenditure &amp; Subsidy R-Y'!J35</f>
        <v>516092</v>
      </c>
      <c r="H45" s="155"/>
      <c r="I45"/>
      <c r="J45"/>
      <c r="K45"/>
      <c r="L45"/>
      <c r="M45"/>
      <c r="N45"/>
      <c r="O45"/>
      <c r="P45"/>
      <c r="Q45"/>
      <c r="R45"/>
      <c r="S45"/>
      <c r="V45"/>
      <c r="W45"/>
      <c r="X45"/>
    </row>
    <row r="46" spans="1:28" ht="14.25" customHeight="1">
      <c r="A46" s="188" t="s">
        <v>296</v>
      </c>
      <c r="B46" s="229">
        <f>'Expenditure &amp; Subsidy R-Y'!C35</f>
        <v>59860</v>
      </c>
      <c r="C46" s="223">
        <f>'Expenditure &amp; Subsidy R-Y'!G35</f>
        <v>5985271.1500000004</v>
      </c>
      <c r="D46" s="17">
        <f t="shared" si="0"/>
        <v>99.987824089542272</v>
      </c>
      <c r="E46" s="15">
        <f>'Voted Expenditure &amp; Subsidy R-Y'!C36</f>
        <v>5556327</v>
      </c>
      <c r="F46" s="472">
        <f t="shared" si="1"/>
        <v>92.822034747744738</v>
      </c>
      <c r="G46" s="15">
        <f>'Voted Expenditure &amp; Subsidy R-Y'!J36</f>
        <v>152123</v>
      </c>
      <c r="H46" s="155"/>
      <c r="I46"/>
      <c r="J46"/>
      <c r="K46"/>
      <c r="L46"/>
      <c r="M46"/>
      <c r="N46"/>
      <c r="O46"/>
      <c r="P46"/>
      <c r="Q46"/>
      <c r="R46"/>
      <c r="S46"/>
      <c r="V46"/>
      <c r="W46"/>
      <c r="X46"/>
    </row>
    <row r="47" spans="1:28" ht="14.25" customHeight="1">
      <c r="A47" s="188" t="s">
        <v>365</v>
      </c>
      <c r="B47" s="155">
        <f>'Expenditure &amp; Subsidy R-Y'!C36</f>
        <v>16870</v>
      </c>
      <c r="C47" s="177">
        <f>'Expenditure &amp; Subsidy R-Y'!G36</f>
        <v>591585.34</v>
      </c>
      <c r="D47" s="17">
        <f t="shared" si="0"/>
        <v>35.06729934795495</v>
      </c>
      <c r="E47" s="15">
        <f>'Voted Expenditure &amp; Subsidy R-Y'!C37</f>
        <v>472645</v>
      </c>
      <c r="F47" s="472">
        <f t="shared" si="1"/>
        <v>28.016893894487257</v>
      </c>
      <c r="G47" s="15">
        <f>'Voted Expenditure &amp; Subsidy R-Y'!J37</f>
        <v>66437</v>
      </c>
      <c r="H47" s="155"/>
      <c r="I47"/>
      <c r="J47"/>
      <c r="K47"/>
      <c r="L47"/>
      <c r="M47"/>
      <c r="N47"/>
      <c r="O47"/>
      <c r="P47"/>
      <c r="Q47"/>
      <c r="R47"/>
      <c r="S47"/>
      <c r="V47"/>
      <c r="W47"/>
      <c r="X47"/>
    </row>
    <row r="48" spans="1:28" ht="10.5" customHeight="1">
      <c r="A48" s="188"/>
      <c r="B48" s="155"/>
      <c r="D48" s="17"/>
      <c r="E48" s="211"/>
      <c r="G48" s="155"/>
      <c r="H48" s="155"/>
      <c r="I48"/>
      <c r="J48"/>
      <c r="K48"/>
      <c r="L48"/>
      <c r="M48"/>
      <c r="N48"/>
      <c r="O48"/>
      <c r="P48"/>
      <c r="Q48"/>
      <c r="R48"/>
      <c r="S48"/>
      <c r="V48"/>
      <c r="W48"/>
      <c r="X48"/>
    </row>
    <row r="49" spans="1:24" ht="14.25" customHeight="1">
      <c r="A49" s="85" t="s">
        <v>249</v>
      </c>
      <c r="B49" s="613">
        <f>MEDIAN(B5:B47,'Exp &amp; Subsidy by Library A-L'!B5:B51)</f>
        <v>54471.5</v>
      </c>
      <c r="C49" s="613">
        <f>MEDIAN(C5:C47,'Exp &amp; Subsidy by Library A-L'!C5:C51)</f>
        <v>2743709.17</v>
      </c>
      <c r="D49" s="624">
        <f>MEDIAN(D5:D47,'Exp &amp; Subsidy by Library A-L'!D5:D51)</f>
        <v>51.101132540127963</v>
      </c>
      <c r="E49" s="613">
        <f>MEDIAN(E5:E47,'Exp &amp; Subsidy by Library A-L'!E5:E51)</f>
        <v>2288516.5</v>
      </c>
      <c r="F49" s="624">
        <f>MEDIAN(F5:F47,'Exp &amp; Subsidy by Library A-L'!F5:F51)</f>
        <v>45.220895184397151</v>
      </c>
      <c r="G49" s="613">
        <f>MEDIAN(G5:G47,'Exp &amp; Subsidy by Library A-L'!G5:G51)</f>
        <v>156615.5</v>
      </c>
      <c r="H49" s="155"/>
      <c r="I49"/>
      <c r="J49"/>
      <c r="K49"/>
      <c r="L49"/>
      <c r="M49"/>
      <c r="N49"/>
      <c r="O49"/>
      <c r="P49"/>
      <c r="Q49"/>
      <c r="R49"/>
      <c r="S49"/>
      <c r="V49"/>
      <c r="W49"/>
      <c r="X49"/>
    </row>
    <row r="50" spans="1:24" ht="14.25" customHeight="1">
      <c r="A50" s="85" t="s">
        <v>248</v>
      </c>
      <c r="B50" s="613">
        <f>AVERAGE(B5:B47,'Exp &amp; Subsidy by Library A-L'!B5:B51)</f>
        <v>85819.666666666672</v>
      </c>
      <c r="C50" s="613">
        <f>AVERAGE(C5:C47,'Exp &amp; Subsidy by Library A-L'!C5:C51)</f>
        <v>4469480.1064444445</v>
      </c>
      <c r="D50" s="624">
        <f>AVERAGE(C51/B51)</f>
        <v>52.07990522503907</v>
      </c>
      <c r="E50" s="613">
        <f>AVERAGE(E5:E47,'Exp &amp; Subsidy by Library A-L'!E5:E51)</f>
        <v>3904240.0777777778</v>
      </c>
      <c r="F50" s="624">
        <f>AVERAGE(E51/B51)</f>
        <v>45.49353579922758</v>
      </c>
      <c r="G50" s="613">
        <f>AVERAGE(G5:G47,'Exp &amp; Subsidy by Library A-L'!G5:G51)</f>
        <v>240508.92222222223</v>
      </c>
      <c r="H50" s="155"/>
      <c r="I50"/>
      <c r="J50"/>
      <c r="K50"/>
      <c r="L50"/>
      <c r="M50"/>
      <c r="N50"/>
      <c r="O50"/>
      <c r="P50"/>
      <c r="Q50"/>
      <c r="R50"/>
      <c r="S50"/>
      <c r="V50"/>
      <c r="W50"/>
      <c r="X50"/>
    </row>
    <row r="51" spans="1:24" ht="14.25" customHeight="1">
      <c r="A51" s="9" t="s">
        <v>222</v>
      </c>
      <c r="B51" s="613">
        <f>SUM(B5:B47,'Exp &amp; Subsidy by Library A-L'!B5:B51)</f>
        <v>7723770</v>
      </c>
      <c r="C51" s="613">
        <f>SUM(C5:C47,'Exp &amp; Subsidy by Library A-L'!C5:C51)</f>
        <v>402253209.58000004</v>
      </c>
      <c r="D51" s="613"/>
      <c r="E51" s="613">
        <f>SUM(E5:E47,'Exp &amp; Subsidy by Library A-L'!E5:E51)</f>
        <v>351381607</v>
      </c>
      <c r="F51" s="613"/>
      <c r="G51" s="613">
        <f>SUM(G5:G47,'Exp &amp; Subsidy by Library A-L'!G5:G51)</f>
        <v>21645803</v>
      </c>
      <c r="H51" s="155"/>
      <c r="I51"/>
      <c r="J51"/>
      <c r="K51"/>
      <c r="L51"/>
      <c r="M51"/>
      <c r="N51"/>
      <c r="O51"/>
      <c r="P51"/>
      <c r="Q51"/>
      <c r="R51"/>
      <c r="S51"/>
      <c r="V51"/>
      <c r="W51"/>
      <c r="X51"/>
    </row>
    <row r="52" spans="1:24" ht="14.25" customHeight="1">
      <c r="A52" s="312" t="s">
        <v>442</v>
      </c>
      <c r="B52" s="229"/>
      <c r="C52" s="223"/>
      <c r="D52" s="17"/>
      <c r="E52" s="211"/>
      <c r="G52" s="155"/>
      <c r="H52" s="155"/>
      <c r="I52"/>
      <c r="J52"/>
      <c r="K52"/>
      <c r="L52"/>
      <c r="M52"/>
      <c r="N52"/>
      <c r="O52"/>
      <c r="P52"/>
      <c r="Q52"/>
      <c r="R52"/>
      <c r="S52"/>
      <c r="V52"/>
      <c r="W52"/>
      <c r="X52"/>
    </row>
    <row r="53" spans="1:24" ht="37.5" customHeight="1">
      <c r="A53" s="679" t="s">
        <v>537</v>
      </c>
      <c r="B53" s="679"/>
      <c r="C53" s="679"/>
      <c r="D53" s="679"/>
      <c r="E53" s="679"/>
      <c r="F53" s="679"/>
      <c r="G53" s="679"/>
      <c r="H53" s="623"/>
      <c r="I53" s="623"/>
      <c r="J53"/>
      <c r="K53"/>
      <c r="L53"/>
      <c r="M53"/>
      <c r="N53"/>
      <c r="O53"/>
      <c r="P53"/>
      <c r="Q53"/>
      <c r="R53"/>
      <c r="S53"/>
      <c r="V53"/>
      <c r="W53"/>
      <c r="X53"/>
    </row>
    <row r="54" spans="1:24" ht="14.25" customHeight="1">
      <c r="B54" s="229"/>
      <c r="C54" s="189"/>
      <c r="D54" s="17"/>
      <c r="E54" s="211"/>
      <c r="G54" s="211"/>
      <c r="H54" s="211"/>
      <c r="I54"/>
      <c r="J54"/>
      <c r="K54"/>
      <c r="L54"/>
      <c r="M54"/>
      <c r="N54"/>
      <c r="O54"/>
      <c r="P54"/>
      <c r="Q54"/>
      <c r="R54"/>
      <c r="S54"/>
      <c r="V54"/>
      <c r="W54"/>
      <c r="X54"/>
    </row>
    <row r="55" spans="1:24" ht="14.25" customHeight="1">
      <c r="A55" s="297"/>
      <c r="B55" s="229"/>
      <c r="C55" s="189"/>
      <c r="D55" s="17"/>
      <c r="E55" s="211"/>
      <c r="G55" s="211"/>
      <c r="H55" s="211"/>
      <c r="I55"/>
      <c r="J55"/>
      <c r="K55"/>
      <c r="L55"/>
      <c r="M55"/>
      <c r="N55"/>
      <c r="O55"/>
      <c r="P55"/>
      <c r="Q55"/>
      <c r="R55"/>
      <c r="S55"/>
      <c r="V55"/>
      <c r="W55"/>
      <c r="X55"/>
    </row>
    <row r="56" spans="1:24" ht="14.25" customHeight="1">
      <c r="A56" s="469"/>
      <c r="C56" s="189"/>
      <c r="D56" s="17"/>
      <c r="E56" s="211"/>
      <c r="G56" s="211"/>
      <c r="H56" s="211"/>
      <c r="I56"/>
      <c r="J56"/>
      <c r="K56"/>
      <c r="L56"/>
      <c r="M56"/>
      <c r="N56"/>
      <c r="O56"/>
      <c r="P56"/>
      <c r="Q56"/>
      <c r="R56"/>
      <c r="S56"/>
      <c r="V56"/>
      <c r="W56"/>
      <c r="X56"/>
    </row>
    <row r="57" spans="1:24" ht="14.25" customHeight="1">
      <c r="A57" s="136"/>
      <c r="C57" s="189"/>
      <c r="D57" s="17"/>
      <c r="E57" s="211"/>
      <c r="G57" s="211"/>
      <c r="H57" s="211"/>
      <c r="I57"/>
      <c r="J57"/>
      <c r="K57"/>
      <c r="L57"/>
      <c r="M57"/>
      <c r="N57"/>
      <c r="O57"/>
      <c r="P57"/>
      <c r="Q57"/>
      <c r="R57"/>
      <c r="S57"/>
      <c r="V57"/>
      <c r="W57"/>
      <c r="X57"/>
    </row>
    <row r="58" spans="1:24" ht="14.25" customHeight="1">
      <c r="A58" s="85"/>
      <c r="B58" s="214"/>
      <c r="C58" s="225"/>
      <c r="D58" s="91"/>
      <c r="E58" s="214"/>
      <c r="F58" s="91"/>
      <c r="G58" s="214"/>
      <c r="H58" s="214"/>
      <c r="I58"/>
      <c r="J58"/>
      <c r="K58"/>
      <c r="L58"/>
      <c r="M58"/>
      <c r="N58"/>
      <c r="O58"/>
      <c r="P58"/>
      <c r="Q58"/>
      <c r="R58"/>
      <c r="S58"/>
      <c r="V58"/>
      <c r="W58"/>
      <c r="X58"/>
    </row>
    <row r="59" spans="1:24" ht="14.25" customHeight="1">
      <c r="A59" s="85"/>
      <c r="B59" s="214"/>
      <c r="C59" s="225"/>
      <c r="D59" s="91"/>
      <c r="E59" s="214"/>
      <c r="F59" s="91"/>
      <c r="G59" s="214"/>
      <c r="H59" s="214"/>
      <c r="I59"/>
      <c r="J59"/>
      <c r="K59"/>
      <c r="L59"/>
      <c r="M59"/>
      <c r="N59"/>
      <c r="O59"/>
      <c r="P59"/>
      <c r="Q59"/>
      <c r="R59"/>
      <c r="S59"/>
      <c r="V59"/>
      <c r="W59"/>
      <c r="X59"/>
    </row>
    <row r="60" spans="1:24" ht="14.25" customHeight="1">
      <c r="A60" s="9"/>
      <c r="B60" s="214"/>
      <c r="C60" s="225"/>
      <c r="D60" s="214"/>
      <c r="E60" s="214"/>
      <c r="F60" s="214"/>
      <c r="G60" s="214"/>
      <c r="H60" s="214"/>
      <c r="I60"/>
      <c r="J60"/>
      <c r="K60"/>
      <c r="L60"/>
      <c r="M60"/>
      <c r="N60"/>
      <c r="O60"/>
      <c r="P60"/>
      <c r="Q60"/>
      <c r="R60"/>
      <c r="S60"/>
      <c r="V60"/>
      <c r="W60"/>
      <c r="X60"/>
    </row>
    <row r="61" spans="1:24" ht="14.25" customHeight="1">
      <c r="A61" t="s">
        <v>221</v>
      </c>
      <c r="I61"/>
      <c r="J61"/>
      <c r="K61"/>
      <c r="L61"/>
      <c r="M61"/>
      <c r="N61"/>
      <c r="O61"/>
      <c r="P61"/>
      <c r="Q61"/>
      <c r="R61"/>
      <c r="S61"/>
      <c r="V61"/>
      <c r="W61"/>
      <c r="X61"/>
    </row>
    <row r="62" spans="1:24" ht="14.25" customHeight="1">
      <c r="I62"/>
      <c r="J62"/>
      <c r="K62"/>
      <c r="L62"/>
      <c r="M62"/>
      <c r="N62"/>
      <c r="O62"/>
      <c r="P62"/>
      <c r="Q62"/>
      <c r="R62"/>
      <c r="S62"/>
      <c r="V62"/>
      <c r="W62"/>
      <c r="X62"/>
    </row>
    <row r="63" spans="1:24" ht="14.25" customHeight="1">
      <c r="I63"/>
      <c r="J63"/>
      <c r="K63"/>
      <c r="L63"/>
      <c r="M63"/>
      <c r="N63"/>
      <c r="O63"/>
      <c r="P63"/>
      <c r="Q63"/>
      <c r="R63"/>
      <c r="S63"/>
      <c r="V63"/>
      <c r="W63"/>
      <c r="X63"/>
    </row>
    <row r="64" spans="1:24" ht="14.25" customHeight="1">
      <c r="A64" s="188"/>
      <c r="B64" s="17"/>
      <c r="I64"/>
      <c r="J64"/>
      <c r="K64"/>
      <c r="L64"/>
      <c r="M64"/>
      <c r="N64"/>
      <c r="O64"/>
      <c r="P64"/>
      <c r="Q64"/>
      <c r="R64"/>
      <c r="S64"/>
      <c r="V64"/>
      <c r="W64"/>
      <c r="X64"/>
    </row>
    <row r="65" spans="1:24" ht="14.25" customHeight="1">
      <c r="A65" s="188"/>
      <c r="B65" s="17"/>
      <c r="I65"/>
      <c r="J65"/>
      <c r="K65"/>
      <c r="L65"/>
      <c r="M65"/>
      <c r="N65"/>
      <c r="O65"/>
      <c r="P65"/>
      <c r="Q65"/>
      <c r="R65"/>
      <c r="S65"/>
      <c r="V65"/>
      <c r="W65"/>
      <c r="X65"/>
    </row>
    <row r="66" spans="1:24" ht="14.25" customHeight="1">
      <c r="A66" s="4"/>
      <c r="B66" s="17"/>
      <c r="I66"/>
      <c r="J66"/>
      <c r="K66"/>
      <c r="L66"/>
      <c r="M66"/>
      <c r="N66"/>
      <c r="O66"/>
      <c r="P66"/>
      <c r="Q66"/>
      <c r="R66"/>
      <c r="S66"/>
      <c r="V66"/>
      <c r="W66"/>
      <c r="X66"/>
    </row>
    <row r="67" spans="1:24" ht="14.25" customHeight="1">
      <c r="I67"/>
      <c r="J67"/>
      <c r="K67"/>
      <c r="L67"/>
      <c r="M67"/>
      <c r="N67"/>
      <c r="O67"/>
      <c r="P67"/>
      <c r="Q67"/>
      <c r="R67"/>
      <c r="S67"/>
      <c r="V67"/>
      <c r="W67"/>
      <c r="X67"/>
    </row>
    <row r="68" spans="1:24" ht="14.25" customHeight="1">
      <c r="I68"/>
      <c r="J68"/>
      <c r="K68"/>
      <c r="L68"/>
      <c r="M68"/>
      <c r="N68"/>
      <c r="O68"/>
      <c r="P68"/>
      <c r="Q68"/>
      <c r="R68"/>
      <c r="S68"/>
      <c r="V68"/>
      <c r="W68"/>
      <c r="X68"/>
    </row>
    <row r="69" spans="1:24" ht="14.25" customHeight="1">
      <c r="I69"/>
      <c r="J69"/>
      <c r="K69"/>
      <c r="L69"/>
      <c r="M69"/>
      <c r="N69"/>
      <c r="O69"/>
      <c r="P69"/>
      <c r="Q69"/>
      <c r="R69"/>
      <c r="S69"/>
      <c r="V69"/>
      <c r="W69"/>
      <c r="X69"/>
    </row>
    <row r="70" spans="1:24" ht="14.25" customHeight="1">
      <c r="I70"/>
      <c r="J70"/>
      <c r="K70"/>
      <c r="L70"/>
      <c r="M70"/>
      <c r="N70"/>
      <c r="O70"/>
      <c r="P70"/>
      <c r="Q70"/>
      <c r="R70"/>
      <c r="S70"/>
      <c r="V70"/>
      <c r="W70"/>
      <c r="X70"/>
    </row>
    <row r="71" spans="1:24" ht="14.25" customHeight="1">
      <c r="I71"/>
      <c r="J71"/>
      <c r="K71"/>
      <c r="L71"/>
      <c r="M71"/>
      <c r="N71"/>
      <c r="O71"/>
      <c r="P71"/>
      <c r="Q71"/>
      <c r="R71"/>
      <c r="S71"/>
      <c r="V71"/>
      <c r="W71"/>
      <c r="X71"/>
    </row>
    <row r="72" spans="1:24" ht="14.25" customHeight="1">
      <c r="I72"/>
      <c r="J72"/>
      <c r="K72"/>
      <c r="L72"/>
      <c r="M72"/>
      <c r="N72"/>
      <c r="O72"/>
      <c r="P72"/>
      <c r="Q72"/>
      <c r="R72"/>
      <c r="S72"/>
      <c r="V72"/>
      <c r="W72"/>
      <c r="X72"/>
    </row>
    <row r="73" spans="1:24" ht="14.25" customHeight="1">
      <c r="I73"/>
      <c r="J73"/>
      <c r="K73"/>
      <c r="L73"/>
      <c r="M73"/>
      <c r="N73"/>
      <c r="O73"/>
      <c r="P73"/>
      <c r="Q73"/>
      <c r="R73"/>
      <c r="S73"/>
      <c r="V73"/>
      <c r="W73"/>
      <c r="X73"/>
    </row>
    <row r="74" spans="1:24" ht="14.25" customHeight="1">
      <c r="I74"/>
      <c r="J74"/>
      <c r="K74"/>
      <c r="L74"/>
      <c r="M74"/>
      <c r="N74"/>
      <c r="O74"/>
      <c r="P74"/>
      <c r="Q74"/>
      <c r="R74"/>
      <c r="S74"/>
      <c r="V74"/>
      <c r="W74"/>
      <c r="X74"/>
    </row>
    <row r="75" spans="1:24" ht="14.25" customHeight="1">
      <c r="I75"/>
      <c r="J75"/>
      <c r="K75"/>
      <c r="L75"/>
      <c r="M75"/>
      <c r="N75"/>
      <c r="O75"/>
      <c r="P75"/>
      <c r="Q75"/>
      <c r="R75"/>
      <c r="S75"/>
      <c r="V75"/>
      <c r="W75"/>
      <c r="X75"/>
    </row>
    <row r="76" spans="1:24" ht="14.25" customHeight="1">
      <c r="I76"/>
      <c r="J76"/>
      <c r="K76"/>
      <c r="L76"/>
      <c r="M76"/>
      <c r="N76"/>
      <c r="O76"/>
      <c r="P76"/>
      <c r="Q76"/>
      <c r="R76"/>
      <c r="S76"/>
      <c r="V76"/>
      <c r="W76"/>
      <c r="X76"/>
    </row>
    <row r="77" spans="1:24" ht="14.25" customHeight="1">
      <c r="I77"/>
      <c r="J77"/>
      <c r="K77"/>
      <c r="L77"/>
      <c r="M77"/>
      <c r="N77"/>
      <c r="O77"/>
      <c r="P77"/>
      <c r="Q77"/>
      <c r="R77"/>
      <c r="S77"/>
      <c r="V77"/>
      <c r="W77"/>
      <c r="X77"/>
    </row>
    <row r="78" spans="1:24" ht="14.25" customHeight="1">
      <c r="I78"/>
      <c r="J78"/>
      <c r="K78"/>
      <c r="L78"/>
      <c r="M78"/>
      <c r="N78"/>
      <c r="O78"/>
      <c r="P78"/>
      <c r="Q78"/>
      <c r="R78"/>
      <c r="S78"/>
      <c r="V78"/>
      <c r="W78"/>
      <c r="X78"/>
    </row>
    <row r="79" spans="1:24" ht="14.25" customHeight="1">
      <c r="I79"/>
      <c r="J79"/>
      <c r="K79"/>
      <c r="L79"/>
      <c r="M79"/>
      <c r="N79"/>
      <c r="O79"/>
      <c r="P79"/>
      <c r="Q79"/>
      <c r="R79"/>
      <c r="S79"/>
      <c r="V79"/>
      <c r="W79"/>
      <c r="X79"/>
    </row>
    <row r="80" spans="1:24" ht="14.25" customHeight="1">
      <c r="I80"/>
      <c r="J80"/>
      <c r="K80"/>
      <c r="L80"/>
      <c r="M80"/>
      <c r="N80"/>
      <c r="O80"/>
      <c r="P80"/>
      <c r="Q80"/>
      <c r="R80"/>
      <c r="S80"/>
      <c r="V80"/>
      <c r="W80"/>
      <c r="X80"/>
    </row>
    <row r="81" spans="9:24" ht="14.25" customHeight="1">
      <c r="I81"/>
      <c r="J81"/>
      <c r="K81"/>
      <c r="L81"/>
      <c r="M81"/>
      <c r="N81"/>
      <c r="O81"/>
      <c r="P81"/>
      <c r="Q81"/>
      <c r="R81"/>
      <c r="S81"/>
      <c r="V81"/>
      <c r="W81"/>
      <c r="X81"/>
    </row>
    <row r="82" spans="9:24" ht="14.25" customHeight="1">
      <c r="I82"/>
      <c r="J82"/>
      <c r="K82"/>
      <c r="L82"/>
      <c r="M82"/>
      <c r="N82"/>
      <c r="O82"/>
      <c r="P82"/>
      <c r="Q82"/>
      <c r="R82"/>
      <c r="S82"/>
      <c r="V82"/>
      <c r="W82"/>
      <c r="X82"/>
    </row>
    <row r="83" spans="9:24" ht="14.25" customHeight="1">
      <c r="I83"/>
      <c r="J83"/>
      <c r="K83"/>
      <c r="L83"/>
      <c r="M83"/>
      <c r="N83"/>
      <c r="O83"/>
      <c r="P83"/>
      <c r="Q83"/>
      <c r="R83"/>
      <c r="S83"/>
      <c r="V83"/>
      <c r="W83"/>
      <c r="X83"/>
    </row>
    <row r="84" spans="9:24" ht="14.25" customHeight="1">
      <c r="I84"/>
      <c r="J84"/>
      <c r="K84"/>
      <c r="L84"/>
      <c r="M84"/>
      <c r="N84"/>
      <c r="O84"/>
      <c r="P84"/>
      <c r="Q84"/>
      <c r="R84"/>
      <c r="S84"/>
      <c r="V84"/>
      <c r="W84"/>
      <c r="X84"/>
    </row>
    <row r="85" spans="9:24" ht="14.25" customHeight="1">
      <c r="I85"/>
      <c r="J85"/>
      <c r="K85"/>
      <c r="L85"/>
      <c r="M85"/>
      <c r="N85"/>
      <c r="O85"/>
      <c r="P85"/>
      <c r="Q85"/>
      <c r="R85"/>
      <c r="S85"/>
      <c r="V85"/>
      <c r="W85"/>
      <c r="X85"/>
    </row>
    <row r="86" spans="9:24" ht="14.25" customHeight="1">
      <c r="I86"/>
      <c r="J86"/>
      <c r="K86"/>
      <c r="L86"/>
      <c r="M86"/>
      <c r="N86"/>
      <c r="O86"/>
      <c r="P86"/>
      <c r="Q86"/>
      <c r="R86"/>
      <c r="S86"/>
      <c r="V86"/>
      <c r="W86"/>
      <c r="X86"/>
    </row>
    <row r="87" spans="9:24" ht="14.25" customHeight="1">
      <c r="I87"/>
      <c r="J87"/>
      <c r="K87"/>
      <c r="L87"/>
      <c r="M87"/>
      <c r="N87"/>
      <c r="O87"/>
      <c r="P87"/>
      <c r="Q87"/>
      <c r="R87"/>
      <c r="S87"/>
      <c r="V87"/>
      <c r="W87"/>
      <c r="X87"/>
    </row>
    <row r="88" spans="9:24" ht="14.25" customHeight="1">
      <c r="I88"/>
      <c r="J88"/>
      <c r="K88"/>
      <c r="L88"/>
      <c r="M88"/>
      <c r="N88"/>
      <c r="O88"/>
      <c r="P88"/>
      <c r="Q88"/>
      <c r="R88"/>
      <c r="S88"/>
      <c r="V88"/>
      <c r="W88"/>
      <c r="X88"/>
    </row>
    <row r="89" spans="9:24" ht="14.25" customHeight="1">
      <c r="I89"/>
      <c r="J89"/>
      <c r="K89"/>
      <c r="L89"/>
      <c r="M89"/>
      <c r="N89"/>
      <c r="O89"/>
      <c r="P89"/>
      <c r="Q89"/>
      <c r="R89"/>
      <c r="S89"/>
      <c r="V89"/>
      <c r="W89"/>
      <c r="X89"/>
    </row>
    <row r="90" spans="9:24" ht="14.25" customHeight="1">
      <c r="I90"/>
      <c r="J90"/>
      <c r="K90"/>
      <c r="L90"/>
      <c r="M90"/>
      <c r="N90"/>
      <c r="O90"/>
      <c r="P90"/>
      <c r="Q90"/>
      <c r="R90"/>
      <c r="S90"/>
      <c r="V90"/>
      <c r="W90"/>
      <c r="X90"/>
    </row>
    <row r="91" spans="9:24" ht="14.25" customHeight="1">
      <c r="I91"/>
      <c r="J91"/>
      <c r="K91"/>
      <c r="L91"/>
      <c r="M91"/>
      <c r="N91"/>
      <c r="O91"/>
      <c r="P91"/>
      <c r="Q91"/>
      <c r="R91"/>
      <c r="S91"/>
      <c r="V91"/>
      <c r="W91"/>
      <c r="X91"/>
    </row>
    <row r="92" spans="9:24" ht="14.25" customHeight="1">
      <c r="I92"/>
      <c r="J92"/>
      <c r="K92"/>
      <c r="L92"/>
      <c r="M92"/>
      <c r="N92"/>
      <c r="O92"/>
      <c r="P92"/>
      <c r="Q92"/>
      <c r="R92"/>
      <c r="S92"/>
      <c r="V92"/>
      <c r="W92"/>
      <c r="X92"/>
    </row>
    <row r="93" spans="9:24" ht="14.25" customHeight="1">
      <c r="I93"/>
      <c r="J93"/>
      <c r="K93"/>
      <c r="L93"/>
      <c r="M93"/>
      <c r="N93"/>
      <c r="O93"/>
      <c r="P93"/>
      <c r="Q93"/>
      <c r="R93"/>
      <c r="S93"/>
      <c r="V93"/>
      <c r="W93"/>
      <c r="X93"/>
    </row>
    <row r="94" spans="9:24" ht="14.25" customHeight="1">
      <c r="I94"/>
      <c r="J94"/>
      <c r="K94"/>
      <c r="L94"/>
      <c r="M94"/>
      <c r="N94"/>
      <c r="O94"/>
      <c r="P94"/>
      <c r="Q94"/>
      <c r="R94"/>
      <c r="S94"/>
      <c r="V94"/>
      <c r="W94"/>
      <c r="X94"/>
    </row>
    <row r="95" spans="9:24" ht="14.25" customHeight="1">
      <c r="I95"/>
      <c r="J95"/>
      <c r="K95"/>
      <c r="L95"/>
      <c r="M95"/>
      <c r="N95"/>
      <c r="O95"/>
      <c r="P95"/>
      <c r="Q95"/>
      <c r="R95"/>
      <c r="S95"/>
      <c r="V95"/>
      <c r="W95"/>
      <c r="X95"/>
    </row>
    <row r="96" spans="9:24" ht="14.25" customHeight="1">
      <c r="I96"/>
      <c r="J96"/>
      <c r="K96"/>
      <c r="L96"/>
      <c r="M96"/>
      <c r="N96"/>
      <c r="O96"/>
      <c r="P96"/>
      <c r="Q96"/>
      <c r="R96"/>
      <c r="S96"/>
      <c r="V96"/>
      <c r="W96"/>
      <c r="X96"/>
    </row>
    <row r="97" spans="9:24" ht="14.25" customHeight="1">
      <c r="I97"/>
      <c r="J97"/>
      <c r="K97"/>
      <c r="L97"/>
      <c r="M97"/>
      <c r="N97"/>
      <c r="O97"/>
      <c r="P97"/>
      <c r="Q97"/>
      <c r="R97"/>
      <c r="S97"/>
      <c r="V97"/>
      <c r="W97"/>
      <c r="X97"/>
    </row>
    <row r="98" spans="9:24" ht="14.25" customHeight="1">
      <c r="I98"/>
      <c r="J98"/>
      <c r="K98"/>
      <c r="L98"/>
      <c r="M98"/>
      <c r="N98"/>
      <c r="O98"/>
      <c r="P98"/>
      <c r="Q98"/>
      <c r="R98"/>
      <c r="S98"/>
      <c r="V98"/>
      <c r="W98"/>
      <c r="X98"/>
    </row>
    <row r="99" spans="9:24" ht="14.25" customHeight="1">
      <c r="I99"/>
      <c r="J99"/>
      <c r="K99"/>
      <c r="L99"/>
      <c r="M99"/>
      <c r="N99"/>
      <c r="O99"/>
      <c r="P99"/>
      <c r="Q99"/>
      <c r="R99"/>
      <c r="S99"/>
      <c r="V99"/>
      <c r="W99"/>
      <c r="X99"/>
    </row>
    <row r="100" spans="9:24" ht="14.25" customHeight="1">
      <c r="I100"/>
      <c r="J100"/>
      <c r="K100"/>
      <c r="L100"/>
      <c r="M100"/>
      <c r="N100"/>
      <c r="O100"/>
      <c r="P100"/>
      <c r="Q100"/>
      <c r="R100"/>
      <c r="S100"/>
      <c r="V100"/>
      <c r="W100"/>
      <c r="X100"/>
    </row>
    <row r="101" spans="9:24" ht="14.25" customHeight="1">
      <c r="I101"/>
      <c r="J101"/>
      <c r="K101"/>
      <c r="L101"/>
      <c r="M101"/>
      <c r="N101"/>
      <c r="O101"/>
      <c r="P101"/>
      <c r="Q101"/>
      <c r="R101"/>
      <c r="S101"/>
      <c r="V101"/>
      <c r="W101"/>
      <c r="X101"/>
    </row>
    <row r="102" spans="9:24" ht="14.25" customHeight="1">
      <c r="I102"/>
      <c r="J102"/>
      <c r="K102"/>
      <c r="L102"/>
      <c r="M102"/>
      <c r="N102"/>
      <c r="O102"/>
      <c r="P102"/>
      <c r="Q102"/>
      <c r="R102"/>
      <c r="S102"/>
      <c r="V102"/>
      <c r="W102"/>
      <c r="X102"/>
    </row>
    <row r="103" spans="9:24" ht="14.25" customHeight="1">
      <c r="I103"/>
      <c r="J103"/>
      <c r="K103"/>
      <c r="L103"/>
      <c r="M103"/>
      <c r="N103"/>
      <c r="O103"/>
      <c r="P103"/>
      <c r="Q103"/>
      <c r="R103"/>
      <c r="S103"/>
      <c r="V103"/>
      <c r="W103"/>
      <c r="X103"/>
    </row>
    <row r="104" spans="9:24" ht="14.25" customHeight="1">
      <c r="M104"/>
      <c r="N104"/>
      <c r="O104"/>
      <c r="P104"/>
      <c r="Q104"/>
      <c r="R104"/>
      <c r="S104"/>
      <c r="V104"/>
      <c r="W104"/>
      <c r="X104"/>
    </row>
    <row r="105" spans="9:24" ht="14.25" customHeight="1">
      <c r="M105"/>
      <c r="N105"/>
      <c r="O105"/>
      <c r="P105"/>
      <c r="Q105"/>
      <c r="R105"/>
      <c r="S105"/>
      <c r="V105"/>
      <c r="W105"/>
      <c r="X105"/>
    </row>
    <row r="106" spans="9:24" ht="14.25" customHeight="1">
      <c r="M106"/>
      <c r="N106"/>
      <c r="O106"/>
      <c r="P106"/>
      <c r="Q106"/>
      <c r="R106"/>
      <c r="S106"/>
      <c r="V106"/>
      <c r="W106"/>
      <c r="X106"/>
    </row>
    <row r="107" spans="9:24" ht="14.25" customHeight="1">
      <c r="M107"/>
      <c r="N107"/>
      <c r="O107"/>
      <c r="P107"/>
      <c r="Q107"/>
      <c r="R107"/>
      <c r="S107"/>
      <c r="V107"/>
      <c r="W107"/>
      <c r="X107"/>
    </row>
    <row r="108" spans="9:24" ht="14.25" customHeight="1">
      <c r="M108"/>
      <c r="N108"/>
      <c r="O108"/>
      <c r="P108"/>
      <c r="Q108"/>
      <c r="R108"/>
      <c r="S108"/>
      <c r="V108"/>
      <c r="W108"/>
      <c r="X108"/>
    </row>
    <row r="109" spans="9:24" ht="14.25" customHeight="1">
      <c r="M109"/>
      <c r="N109"/>
      <c r="O109"/>
      <c r="P109"/>
      <c r="Q109"/>
      <c r="R109"/>
      <c r="S109"/>
      <c r="V109"/>
      <c r="W109"/>
      <c r="X109"/>
    </row>
    <row r="110" spans="9:24" ht="14.25" customHeight="1">
      <c r="M110"/>
      <c r="N110"/>
      <c r="O110"/>
      <c r="P110"/>
      <c r="Q110"/>
      <c r="R110"/>
      <c r="S110"/>
      <c r="V110"/>
      <c r="W110"/>
      <c r="X110"/>
    </row>
    <row r="111" spans="9:24" ht="14.25" customHeight="1">
      <c r="M111"/>
      <c r="N111"/>
      <c r="O111"/>
      <c r="P111"/>
      <c r="Q111"/>
      <c r="R111"/>
      <c r="S111"/>
      <c r="V111"/>
      <c r="W111"/>
      <c r="X111"/>
    </row>
    <row r="112" spans="9:24" ht="14.25" customHeight="1">
      <c r="M112"/>
      <c r="N112"/>
      <c r="O112"/>
      <c r="P112"/>
      <c r="Q112"/>
      <c r="R112"/>
      <c r="S112"/>
      <c r="V112"/>
      <c r="W112"/>
      <c r="X112"/>
    </row>
    <row r="113" spans="13:24" ht="14.25" customHeight="1">
      <c r="M113"/>
      <c r="N113"/>
      <c r="O113"/>
      <c r="P113"/>
      <c r="Q113"/>
      <c r="R113"/>
      <c r="S113"/>
      <c r="V113"/>
      <c r="W113"/>
      <c r="X113"/>
    </row>
    <row r="114" spans="13:24" ht="14.25" customHeight="1">
      <c r="M114"/>
      <c r="N114"/>
      <c r="O114"/>
      <c r="P114"/>
      <c r="Q114"/>
      <c r="R114"/>
      <c r="S114"/>
      <c r="V114"/>
      <c r="W114"/>
      <c r="X114"/>
    </row>
    <row r="115" spans="13:24" ht="14.25" customHeight="1">
      <c r="M115"/>
      <c r="N115"/>
      <c r="O115"/>
      <c r="P115"/>
      <c r="Q115"/>
      <c r="R115"/>
      <c r="S115"/>
      <c r="V115"/>
      <c r="W115"/>
      <c r="X115"/>
    </row>
    <row r="116" spans="13:24" ht="14.25" customHeight="1">
      <c r="M116"/>
      <c r="N116"/>
      <c r="O116"/>
      <c r="P116"/>
      <c r="Q116"/>
      <c r="R116"/>
      <c r="S116"/>
      <c r="V116"/>
      <c r="W116"/>
      <c r="X116"/>
    </row>
    <row r="117" spans="13:24" ht="14.25" customHeight="1">
      <c r="M117"/>
      <c r="N117"/>
      <c r="O117"/>
      <c r="P117"/>
      <c r="Q117"/>
      <c r="R117"/>
      <c r="S117"/>
      <c r="V117"/>
      <c r="W117"/>
      <c r="X117"/>
    </row>
    <row r="118" spans="13:24" ht="14.25" customHeight="1">
      <c r="M118"/>
      <c r="N118"/>
      <c r="O118"/>
      <c r="P118"/>
      <c r="Q118"/>
      <c r="R118"/>
      <c r="S118"/>
      <c r="V118"/>
      <c r="W118"/>
      <c r="X118"/>
    </row>
    <row r="119" spans="13:24" ht="14.25" customHeight="1">
      <c r="M119"/>
      <c r="N119"/>
      <c r="O119"/>
      <c r="P119"/>
      <c r="Q119"/>
      <c r="R119"/>
      <c r="S119"/>
      <c r="V119"/>
      <c r="W119"/>
      <c r="X119"/>
    </row>
    <row r="120" spans="13:24" ht="14.25" customHeight="1">
      <c r="M120"/>
      <c r="N120"/>
      <c r="O120"/>
      <c r="P120"/>
      <c r="Q120"/>
      <c r="R120"/>
      <c r="S120"/>
      <c r="V120"/>
      <c r="W120"/>
      <c r="X120"/>
    </row>
    <row r="121" spans="13:24" ht="14.25" customHeight="1">
      <c r="M121"/>
      <c r="N121"/>
      <c r="O121"/>
      <c r="P121"/>
      <c r="Q121"/>
      <c r="R121"/>
      <c r="S121"/>
      <c r="V121"/>
      <c r="W121"/>
      <c r="X121"/>
    </row>
    <row r="122" spans="13:24" ht="14.25" customHeight="1">
      <c r="M122"/>
      <c r="N122"/>
      <c r="O122"/>
      <c r="P122"/>
      <c r="Q122"/>
      <c r="R122"/>
      <c r="S122"/>
      <c r="V122"/>
      <c r="W122"/>
      <c r="X122"/>
    </row>
    <row r="123" spans="13:24" ht="14.25" customHeight="1">
      <c r="M123"/>
      <c r="N123"/>
      <c r="O123"/>
      <c r="P123"/>
      <c r="Q123"/>
      <c r="R123"/>
      <c r="S123"/>
      <c r="V123"/>
      <c r="W123"/>
      <c r="X123"/>
    </row>
    <row r="124" spans="13:24" ht="14.25" customHeight="1">
      <c r="M124"/>
      <c r="N124"/>
      <c r="O124"/>
      <c r="P124"/>
      <c r="Q124"/>
      <c r="R124"/>
      <c r="S124"/>
      <c r="V124"/>
      <c r="W124"/>
      <c r="X124"/>
    </row>
    <row r="125" spans="13:24" ht="14.25" customHeight="1">
      <c r="M125"/>
      <c r="N125"/>
      <c r="O125"/>
      <c r="P125"/>
      <c r="Q125"/>
      <c r="R125"/>
      <c r="S125"/>
      <c r="V125"/>
      <c r="W125"/>
      <c r="X125"/>
    </row>
    <row r="126" spans="13:24" ht="14.25" customHeight="1">
      <c r="M126"/>
      <c r="N126"/>
      <c r="O126"/>
      <c r="P126"/>
      <c r="Q126"/>
      <c r="R126"/>
      <c r="S126"/>
      <c r="V126"/>
      <c r="W126"/>
      <c r="X126"/>
    </row>
    <row r="127" spans="13:24" ht="14.25" customHeight="1">
      <c r="M127"/>
      <c r="N127"/>
      <c r="O127"/>
      <c r="P127"/>
      <c r="Q127"/>
      <c r="R127"/>
      <c r="S127"/>
      <c r="V127"/>
      <c r="W127"/>
      <c r="X127"/>
    </row>
    <row r="128" spans="13:24" ht="14.25" customHeight="1">
      <c r="M128"/>
      <c r="N128"/>
      <c r="O128"/>
      <c r="P128"/>
      <c r="Q128"/>
      <c r="R128"/>
      <c r="S128"/>
      <c r="V128"/>
      <c r="W128"/>
      <c r="X128"/>
    </row>
    <row r="129" spans="13:24" ht="14.25" customHeight="1">
      <c r="M129"/>
      <c r="N129"/>
      <c r="O129"/>
      <c r="P129"/>
      <c r="Q129"/>
      <c r="R129"/>
      <c r="S129"/>
      <c r="V129"/>
      <c r="W129"/>
      <c r="X129"/>
    </row>
    <row r="130" spans="13:24" ht="14.25" customHeight="1">
      <c r="M130"/>
      <c r="N130"/>
      <c r="O130"/>
      <c r="P130"/>
      <c r="Q130"/>
      <c r="R130"/>
      <c r="S130"/>
      <c r="V130"/>
      <c r="W130"/>
      <c r="X130"/>
    </row>
    <row r="131" spans="13:24" ht="14.25" customHeight="1">
      <c r="M131"/>
      <c r="N131"/>
      <c r="O131"/>
      <c r="P131"/>
      <c r="Q131"/>
      <c r="R131"/>
      <c r="S131"/>
      <c r="V131"/>
      <c r="W131"/>
      <c r="X131"/>
    </row>
    <row r="132" spans="13:24" ht="14.25" customHeight="1">
      <c r="M132"/>
      <c r="N132"/>
      <c r="O132"/>
      <c r="P132"/>
      <c r="Q132"/>
      <c r="R132"/>
      <c r="S132"/>
      <c r="V132"/>
      <c r="W132"/>
      <c r="X132"/>
    </row>
    <row r="133" spans="13:24" ht="14.25" customHeight="1">
      <c r="M133"/>
      <c r="N133"/>
      <c r="O133"/>
      <c r="P133"/>
      <c r="Q133"/>
      <c r="R133"/>
      <c r="S133"/>
      <c r="V133"/>
      <c r="W133"/>
      <c r="X133"/>
    </row>
    <row r="134" spans="13:24" ht="14.25" customHeight="1">
      <c r="M134"/>
      <c r="N134"/>
      <c r="O134"/>
      <c r="P134"/>
      <c r="Q134"/>
      <c r="R134"/>
      <c r="S134"/>
      <c r="V134"/>
      <c r="W134"/>
      <c r="X134"/>
    </row>
    <row r="135" spans="13:24" ht="14.25" customHeight="1">
      <c r="M135"/>
      <c r="N135"/>
      <c r="O135"/>
      <c r="P135"/>
      <c r="Q135"/>
      <c r="R135"/>
      <c r="S135"/>
      <c r="V135"/>
      <c r="W135"/>
      <c r="X135"/>
    </row>
    <row r="136" spans="13:24" ht="14.25" customHeight="1">
      <c r="M136"/>
      <c r="N136"/>
      <c r="O136"/>
      <c r="P136"/>
      <c r="Q136"/>
      <c r="R136"/>
      <c r="S136"/>
      <c r="V136"/>
      <c r="W136"/>
      <c r="X136"/>
    </row>
    <row r="137" spans="13:24" ht="14.25" customHeight="1">
      <c r="M137"/>
      <c r="N137"/>
      <c r="O137"/>
      <c r="P137"/>
      <c r="Q137"/>
      <c r="R137"/>
      <c r="S137"/>
      <c r="V137"/>
      <c r="W137"/>
      <c r="X137"/>
    </row>
    <row r="138" spans="13:24" ht="14.25" customHeight="1">
      <c r="M138"/>
      <c r="N138"/>
      <c r="O138"/>
      <c r="P138"/>
      <c r="Q138"/>
      <c r="R138"/>
      <c r="S138"/>
      <c r="V138"/>
      <c r="W138"/>
      <c r="X138"/>
    </row>
    <row r="139" spans="13:24" ht="14.25" customHeight="1">
      <c r="M139"/>
      <c r="N139"/>
      <c r="O139"/>
      <c r="P139"/>
      <c r="Q139"/>
      <c r="R139"/>
      <c r="S139"/>
      <c r="V139"/>
      <c r="W139"/>
      <c r="X139"/>
    </row>
    <row r="140" spans="13:24" ht="14.25" customHeight="1">
      <c r="M140"/>
      <c r="N140"/>
      <c r="O140"/>
      <c r="P140"/>
      <c r="Q140"/>
      <c r="R140"/>
      <c r="S140"/>
      <c r="V140"/>
      <c r="W140"/>
      <c r="X140"/>
    </row>
    <row r="141" spans="13:24" ht="14.25" customHeight="1">
      <c r="M141"/>
      <c r="N141"/>
      <c r="O141"/>
      <c r="P141"/>
      <c r="Q141"/>
      <c r="R141"/>
      <c r="S141"/>
      <c r="V141"/>
      <c r="W141"/>
      <c r="X141"/>
    </row>
    <row r="142" spans="13:24" ht="14.25" customHeight="1">
      <c r="M142"/>
      <c r="N142"/>
      <c r="O142"/>
      <c r="P142"/>
      <c r="Q142"/>
      <c r="R142"/>
      <c r="S142"/>
      <c r="V142"/>
      <c r="W142"/>
      <c r="X142"/>
    </row>
    <row r="143" spans="13:24" ht="14.25" customHeight="1">
      <c r="M143"/>
      <c r="N143"/>
      <c r="O143"/>
      <c r="P143"/>
      <c r="Q143"/>
      <c r="R143"/>
      <c r="S143"/>
      <c r="V143"/>
      <c r="W143"/>
      <c r="X143"/>
    </row>
    <row r="144" spans="13:24" ht="14.25" customHeight="1">
      <c r="M144"/>
      <c r="N144"/>
      <c r="O144"/>
      <c r="P144"/>
      <c r="Q144"/>
      <c r="R144"/>
      <c r="S144"/>
      <c r="V144"/>
      <c r="W144"/>
      <c r="X144"/>
    </row>
    <row r="145" spans="13:24" ht="14.25" customHeight="1">
      <c r="M145"/>
      <c r="N145"/>
      <c r="O145"/>
      <c r="P145"/>
      <c r="Q145"/>
      <c r="R145"/>
      <c r="S145"/>
      <c r="V145"/>
      <c r="W145"/>
      <c r="X145"/>
    </row>
    <row r="146" spans="13:24" ht="14.25" customHeight="1">
      <c r="M146"/>
      <c r="N146"/>
      <c r="O146"/>
      <c r="P146"/>
      <c r="Q146"/>
      <c r="R146"/>
      <c r="S146"/>
      <c r="V146"/>
      <c r="W146"/>
      <c r="X146"/>
    </row>
    <row r="147" spans="13:24" ht="14.25" customHeight="1">
      <c r="M147"/>
      <c r="N147"/>
      <c r="O147"/>
      <c r="P147"/>
      <c r="Q147"/>
      <c r="R147"/>
      <c r="S147"/>
      <c r="V147"/>
      <c r="W147"/>
      <c r="X147"/>
    </row>
    <row r="148" spans="13:24" ht="14.25" customHeight="1">
      <c r="M148"/>
      <c r="N148"/>
      <c r="O148"/>
      <c r="P148"/>
      <c r="Q148"/>
      <c r="R148"/>
      <c r="S148"/>
      <c r="V148"/>
      <c r="W148"/>
      <c r="X148"/>
    </row>
    <row r="149" spans="13:24" ht="14.25" customHeight="1">
      <c r="M149"/>
      <c r="N149"/>
      <c r="O149"/>
      <c r="P149"/>
      <c r="Q149"/>
      <c r="R149"/>
      <c r="S149"/>
      <c r="V149"/>
      <c r="W149"/>
      <c r="X149"/>
    </row>
    <row r="150" spans="13:24" ht="14.25" customHeight="1">
      <c r="M150"/>
      <c r="N150"/>
      <c r="O150"/>
      <c r="P150"/>
      <c r="Q150"/>
      <c r="R150"/>
      <c r="S150"/>
      <c r="V150"/>
      <c r="W150"/>
      <c r="X150"/>
    </row>
    <row r="151" spans="13:24" ht="14.25" customHeight="1">
      <c r="M151"/>
      <c r="N151"/>
      <c r="O151"/>
      <c r="P151"/>
      <c r="Q151"/>
      <c r="R151"/>
      <c r="S151"/>
      <c r="V151"/>
      <c r="W151"/>
      <c r="X151"/>
    </row>
    <row r="152" spans="13:24" ht="14.25" customHeight="1">
      <c r="M152"/>
      <c r="N152"/>
      <c r="O152"/>
      <c r="P152"/>
      <c r="Q152"/>
      <c r="R152"/>
      <c r="S152"/>
      <c r="V152"/>
      <c r="W152"/>
      <c r="X152"/>
    </row>
    <row r="153" spans="13:24" ht="14.25" customHeight="1">
      <c r="M153"/>
      <c r="N153"/>
      <c r="O153"/>
      <c r="P153"/>
      <c r="Q153"/>
      <c r="R153"/>
      <c r="S153"/>
      <c r="V153"/>
      <c r="W153"/>
      <c r="X153"/>
    </row>
    <row r="154" spans="13:24" ht="14.25" customHeight="1">
      <c r="M154"/>
      <c r="N154"/>
      <c r="O154"/>
      <c r="P154"/>
      <c r="Q154"/>
      <c r="R154"/>
      <c r="S154"/>
      <c r="V154"/>
      <c r="W154"/>
      <c r="X154"/>
    </row>
    <row r="155" spans="13:24" ht="14.25" customHeight="1">
      <c r="M155"/>
      <c r="N155"/>
      <c r="O155"/>
      <c r="P155"/>
      <c r="Q155"/>
      <c r="R155"/>
      <c r="S155"/>
      <c r="V155"/>
      <c r="W155"/>
      <c r="X155"/>
    </row>
    <row r="156" spans="13:24" ht="14.25" customHeight="1">
      <c r="M156"/>
      <c r="N156"/>
      <c r="O156"/>
      <c r="P156"/>
      <c r="Q156"/>
      <c r="R156"/>
      <c r="S156"/>
      <c r="V156"/>
      <c r="W156"/>
      <c r="X156"/>
    </row>
    <row r="157" spans="13:24" ht="14.25" customHeight="1">
      <c r="M157"/>
      <c r="N157"/>
      <c r="O157"/>
      <c r="P157"/>
      <c r="Q157"/>
      <c r="R157"/>
      <c r="S157"/>
      <c r="V157"/>
      <c r="W157"/>
      <c r="X157"/>
    </row>
    <row r="158" spans="13:24" ht="14.25" customHeight="1">
      <c r="M158"/>
      <c r="N158"/>
      <c r="O158"/>
      <c r="P158"/>
      <c r="Q158"/>
      <c r="R158"/>
      <c r="S158"/>
      <c r="V158"/>
      <c r="W158"/>
      <c r="X158"/>
    </row>
    <row r="159" spans="13:24" ht="14.25" customHeight="1">
      <c r="M159"/>
      <c r="N159"/>
      <c r="O159"/>
      <c r="P159"/>
      <c r="Q159"/>
      <c r="R159"/>
      <c r="S159"/>
      <c r="V159"/>
      <c r="W159"/>
      <c r="X159"/>
    </row>
    <row r="160" spans="13:24" ht="14.25" customHeight="1">
      <c r="M160"/>
      <c r="N160"/>
      <c r="O160"/>
      <c r="P160"/>
      <c r="Q160"/>
      <c r="R160"/>
      <c r="S160"/>
      <c r="V160"/>
      <c r="W160"/>
      <c r="X160"/>
    </row>
    <row r="161" spans="13:24" ht="14.25" customHeight="1">
      <c r="M161"/>
      <c r="N161"/>
      <c r="O161"/>
      <c r="P161"/>
      <c r="Q161"/>
      <c r="R161"/>
      <c r="S161"/>
      <c r="V161"/>
      <c r="W161"/>
      <c r="X161"/>
    </row>
    <row r="162" spans="13:24" ht="14.25" customHeight="1">
      <c r="M162"/>
      <c r="N162"/>
      <c r="O162"/>
      <c r="P162"/>
      <c r="Q162"/>
      <c r="R162"/>
      <c r="S162"/>
      <c r="V162"/>
      <c r="W162"/>
      <c r="X162"/>
    </row>
    <row r="163" spans="13:24" ht="14.25" customHeight="1">
      <c r="M163"/>
      <c r="N163"/>
      <c r="O163"/>
      <c r="P163"/>
      <c r="Q163"/>
      <c r="R163"/>
      <c r="S163"/>
      <c r="V163"/>
      <c r="W163"/>
      <c r="X163"/>
    </row>
    <row r="164" spans="13:24" ht="14.25" customHeight="1">
      <c r="M164"/>
      <c r="N164"/>
      <c r="O164"/>
      <c r="P164"/>
      <c r="Q164"/>
      <c r="R164"/>
      <c r="S164"/>
      <c r="V164"/>
      <c r="W164"/>
      <c r="X164"/>
    </row>
    <row r="165" spans="13:24" ht="14.25" customHeight="1">
      <c r="M165"/>
      <c r="N165"/>
      <c r="O165"/>
      <c r="P165"/>
      <c r="Q165"/>
      <c r="R165"/>
      <c r="S165"/>
      <c r="V165"/>
      <c r="W165"/>
      <c r="X165"/>
    </row>
    <row r="166" spans="13:24" ht="14.25" customHeight="1">
      <c r="M166"/>
      <c r="N166"/>
      <c r="O166"/>
      <c r="P166"/>
      <c r="Q166"/>
      <c r="R166"/>
      <c r="S166"/>
      <c r="V166"/>
      <c r="W166"/>
      <c r="X166"/>
    </row>
    <row r="167" spans="13:24" ht="14.25" customHeight="1">
      <c r="M167"/>
      <c r="N167"/>
      <c r="O167"/>
      <c r="P167"/>
      <c r="Q167"/>
      <c r="R167"/>
      <c r="S167"/>
      <c r="V167"/>
      <c r="W167"/>
      <c r="X167"/>
    </row>
    <row r="168" spans="13:24" ht="14.25" customHeight="1">
      <c r="M168"/>
      <c r="N168"/>
      <c r="O168"/>
      <c r="P168"/>
      <c r="Q168"/>
      <c r="R168"/>
      <c r="S168"/>
      <c r="V168"/>
      <c r="W168"/>
      <c r="X168"/>
    </row>
    <row r="169" spans="13:24" ht="14.25" customHeight="1">
      <c r="M169"/>
      <c r="N169"/>
      <c r="O169"/>
      <c r="P169"/>
      <c r="Q169"/>
      <c r="R169"/>
      <c r="S169"/>
      <c r="V169"/>
      <c r="W169"/>
      <c r="X169"/>
    </row>
    <row r="170" spans="13:24" ht="14.25" customHeight="1">
      <c r="M170"/>
      <c r="N170"/>
      <c r="O170"/>
      <c r="P170"/>
      <c r="Q170"/>
      <c r="R170"/>
      <c r="S170"/>
      <c r="V170"/>
      <c r="W170"/>
      <c r="X170"/>
    </row>
    <row r="171" spans="13:24" ht="14.25" customHeight="1">
      <c r="M171"/>
      <c r="N171"/>
      <c r="O171"/>
      <c r="P171"/>
      <c r="Q171"/>
      <c r="R171"/>
      <c r="S171"/>
      <c r="V171"/>
      <c r="W171"/>
      <c r="X171"/>
    </row>
    <row r="172" spans="13:24" ht="14.25" customHeight="1">
      <c r="M172"/>
      <c r="N172"/>
      <c r="O172"/>
      <c r="P172"/>
      <c r="Q172"/>
      <c r="R172"/>
      <c r="S172"/>
      <c r="V172"/>
      <c r="W172"/>
      <c r="X172"/>
    </row>
    <row r="173" spans="13:24" ht="14.25" customHeight="1">
      <c r="M173"/>
      <c r="N173"/>
      <c r="O173"/>
      <c r="P173"/>
      <c r="Q173"/>
      <c r="R173"/>
      <c r="S173"/>
      <c r="V173"/>
      <c r="W173"/>
      <c r="X173"/>
    </row>
    <row r="174" spans="13:24" ht="14.25" customHeight="1">
      <c r="M174"/>
      <c r="N174"/>
      <c r="O174"/>
      <c r="P174"/>
      <c r="Q174"/>
      <c r="R174"/>
      <c r="S174"/>
      <c r="V174"/>
      <c r="W174"/>
      <c r="X174"/>
    </row>
    <row r="175" spans="13:24" ht="14.25" customHeight="1">
      <c r="M175"/>
      <c r="N175"/>
      <c r="O175"/>
      <c r="P175"/>
      <c r="Q175"/>
      <c r="R175"/>
      <c r="S175"/>
      <c r="V175"/>
      <c r="W175"/>
      <c r="X175"/>
    </row>
    <row r="176" spans="13:24" ht="14.25" customHeight="1">
      <c r="M176"/>
      <c r="N176"/>
      <c r="O176"/>
      <c r="P176"/>
      <c r="Q176"/>
      <c r="R176"/>
      <c r="S176"/>
      <c r="V176"/>
      <c r="W176"/>
      <c r="X176"/>
    </row>
    <row r="177" spans="13:24" ht="14.25" customHeight="1">
      <c r="M177"/>
      <c r="N177"/>
      <c r="O177"/>
      <c r="P177"/>
      <c r="Q177"/>
      <c r="R177"/>
      <c r="S177"/>
      <c r="V177"/>
      <c r="W177"/>
      <c r="X177"/>
    </row>
    <row r="178" spans="13:24" ht="14.25" customHeight="1">
      <c r="M178"/>
      <c r="N178"/>
      <c r="O178"/>
      <c r="P178"/>
      <c r="Q178"/>
      <c r="R178"/>
      <c r="S178"/>
      <c r="V178"/>
      <c r="W178"/>
      <c r="X178"/>
    </row>
    <row r="179" spans="13:24" ht="14.25" customHeight="1">
      <c r="M179"/>
      <c r="N179"/>
      <c r="O179"/>
      <c r="P179"/>
      <c r="Q179"/>
      <c r="R179"/>
      <c r="S179"/>
      <c r="V179"/>
      <c r="W179"/>
      <c r="X179"/>
    </row>
    <row r="180" spans="13:24" ht="14.25" customHeight="1">
      <c r="M180"/>
      <c r="N180"/>
      <c r="O180"/>
      <c r="P180"/>
      <c r="Q180"/>
      <c r="R180"/>
      <c r="S180"/>
      <c r="V180"/>
      <c r="W180"/>
      <c r="X180"/>
    </row>
    <row r="181" spans="13:24" ht="14.25" customHeight="1">
      <c r="M181"/>
      <c r="N181"/>
      <c r="O181"/>
      <c r="P181"/>
      <c r="Q181"/>
      <c r="R181"/>
      <c r="S181"/>
      <c r="V181"/>
      <c r="W181"/>
      <c r="X181"/>
    </row>
    <row r="182" spans="13:24" ht="14.25" customHeight="1">
      <c r="M182"/>
      <c r="N182"/>
      <c r="O182"/>
      <c r="P182"/>
      <c r="Q182"/>
      <c r="R182"/>
      <c r="S182"/>
      <c r="V182"/>
      <c r="W182"/>
      <c r="X182"/>
    </row>
    <row r="183" spans="13:24" ht="14.25" customHeight="1">
      <c r="M183"/>
      <c r="N183"/>
      <c r="O183"/>
      <c r="P183"/>
      <c r="Q183"/>
      <c r="R183"/>
      <c r="S183"/>
      <c r="V183"/>
      <c r="W183"/>
      <c r="X183"/>
    </row>
    <row r="184" spans="13:24" ht="14.25" customHeight="1">
      <c r="M184"/>
      <c r="N184"/>
      <c r="O184"/>
      <c r="P184"/>
      <c r="Q184"/>
      <c r="R184"/>
      <c r="S184"/>
      <c r="V184"/>
      <c r="W184"/>
      <c r="X184"/>
    </row>
    <row r="185" spans="13:24" ht="14.25" customHeight="1">
      <c r="M185"/>
      <c r="N185"/>
      <c r="O185"/>
      <c r="P185"/>
      <c r="Q185"/>
      <c r="R185"/>
      <c r="S185"/>
      <c r="V185"/>
      <c r="W185"/>
      <c r="X185"/>
    </row>
    <row r="186" spans="13:24" ht="14.25" customHeight="1">
      <c r="M186"/>
      <c r="N186"/>
      <c r="O186"/>
      <c r="P186"/>
      <c r="Q186"/>
      <c r="R186"/>
      <c r="S186"/>
      <c r="V186"/>
      <c r="W186"/>
      <c r="X186"/>
    </row>
    <row r="187" spans="13:24" ht="14.25" customHeight="1">
      <c r="M187"/>
      <c r="N187"/>
      <c r="O187"/>
      <c r="P187"/>
      <c r="Q187"/>
      <c r="R187"/>
      <c r="S187"/>
      <c r="V187"/>
      <c r="W187"/>
      <c r="X187"/>
    </row>
    <row r="188" spans="13:24" ht="14.25" customHeight="1">
      <c r="M188"/>
      <c r="N188"/>
      <c r="O188"/>
      <c r="P188"/>
      <c r="Q188"/>
      <c r="R188"/>
      <c r="S188"/>
      <c r="V188"/>
      <c r="W188"/>
      <c r="X188"/>
    </row>
    <row r="189" spans="13:24" ht="14.25" customHeight="1">
      <c r="M189"/>
      <c r="N189"/>
      <c r="O189"/>
      <c r="P189"/>
      <c r="Q189"/>
      <c r="R189"/>
      <c r="S189"/>
      <c r="V189"/>
      <c r="W189"/>
      <c r="X189"/>
    </row>
    <row r="190" spans="13:24" ht="14.25" customHeight="1">
      <c r="M190"/>
      <c r="N190"/>
      <c r="O190"/>
      <c r="P190"/>
      <c r="Q190"/>
      <c r="R190"/>
      <c r="S190"/>
      <c r="V190"/>
      <c r="W190"/>
      <c r="X190"/>
    </row>
    <row r="191" spans="13:24" ht="14.25" customHeight="1">
      <c r="M191"/>
      <c r="N191"/>
      <c r="O191"/>
      <c r="P191"/>
      <c r="Q191"/>
      <c r="R191"/>
      <c r="S191"/>
      <c r="V191"/>
      <c r="W191"/>
      <c r="X191"/>
    </row>
    <row r="192" spans="13:24" ht="14.25" customHeight="1">
      <c r="M192"/>
      <c r="N192"/>
      <c r="O192"/>
      <c r="P192"/>
      <c r="Q192"/>
      <c r="R192"/>
      <c r="S192"/>
      <c r="V192"/>
      <c r="W192"/>
      <c r="X192"/>
    </row>
    <row r="193" spans="13:24" ht="14.25" customHeight="1">
      <c r="M193"/>
      <c r="N193"/>
      <c r="O193"/>
      <c r="P193"/>
      <c r="Q193"/>
      <c r="R193"/>
      <c r="S193"/>
      <c r="V193"/>
      <c r="W193"/>
      <c r="X193"/>
    </row>
    <row r="194" spans="13:24" ht="14.25" customHeight="1">
      <c r="M194"/>
      <c r="N194"/>
      <c r="O194"/>
      <c r="P194"/>
      <c r="Q194"/>
      <c r="R194"/>
      <c r="S194"/>
      <c r="V194"/>
      <c r="W194"/>
      <c r="X194"/>
    </row>
    <row r="195" spans="13:24" ht="14.25" customHeight="1">
      <c r="M195"/>
      <c r="N195"/>
      <c r="O195"/>
      <c r="P195"/>
      <c r="Q195"/>
      <c r="R195"/>
      <c r="S195"/>
      <c r="V195"/>
      <c r="W195"/>
      <c r="X195"/>
    </row>
    <row r="196" spans="13:24" ht="14.25" customHeight="1">
      <c r="M196"/>
      <c r="N196"/>
      <c r="O196"/>
      <c r="P196"/>
      <c r="Q196"/>
      <c r="R196"/>
      <c r="S196"/>
      <c r="V196"/>
      <c r="W196"/>
      <c r="X196"/>
    </row>
    <row r="197" spans="13:24" ht="14.25" customHeight="1">
      <c r="M197"/>
      <c r="N197"/>
      <c r="O197"/>
      <c r="P197"/>
      <c r="Q197"/>
      <c r="R197"/>
      <c r="S197"/>
      <c r="V197"/>
      <c r="W197"/>
      <c r="X197"/>
    </row>
    <row r="198" spans="13:24" ht="14.25" customHeight="1">
      <c r="M198"/>
      <c r="N198"/>
      <c r="O198"/>
      <c r="P198"/>
      <c r="Q198"/>
      <c r="R198"/>
      <c r="S198"/>
      <c r="V198"/>
      <c r="W198"/>
      <c r="X198"/>
    </row>
    <row r="199" spans="13:24" ht="14.25" customHeight="1">
      <c r="M199"/>
      <c r="N199"/>
      <c r="O199"/>
      <c r="P199"/>
      <c r="Q199"/>
      <c r="R199"/>
      <c r="S199"/>
      <c r="V199"/>
      <c r="W199"/>
      <c r="X199"/>
    </row>
    <row r="200" spans="13:24" ht="14.25" customHeight="1">
      <c r="M200"/>
      <c r="N200"/>
      <c r="O200"/>
      <c r="P200"/>
      <c r="Q200"/>
      <c r="R200"/>
      <c r="S200"/>
      <c r="V200"/>
      <c r="W200"/>
      <c r="X200"/>
    </row>
    <row r="201" spans="13:24" ht="14.25" customHeight="1">
      <c r="M201"/>
      <c r="N201"/>
      <c r="O201"/>
      <c r="P201"/>
      <c r="Q201"/>
      <c r="R201"/>
      <c r="S201"/>
      <c r="V201"/>
      <c r="W201"/>
      <c r="X201"/>
    </row>
    <row r="202" spans="13:24" ht="14.25" customHeight="1">
      <c r="M202"/>
      <c r="N202"/>
      <c r="O202"/>
      <c r="P202"/>
      <c r="Q202"/>
      <c r="R202"/>
      <c r="S202"/>
      <c r="V202"/>
      <c r="W202"/>
      <c r="X202"/>
    </row>
    <row r="203" spans="13:24" ht="14.25" customHeight="1">
      <c r="M203"/>
      <c r="N203"/>
      <c r="O203"/>
      <c r="P203"/>
      <c r="Q203"/>
      <c r="R203"/>
      <c r="S203"/>
      <c r="V203"/>
      <c r="W203"/>
      <c r="X203"/>
    </row>
    <row r="204" spans="13:24" ht="14.25" customHeight="1">
      <c r="M204"/>
      <c r="N204"/>
      <c r="O204"/>
      <c r="P204"/>
      <c r="Q204"/>
      <c r="R204"/>
      <c r="S204"/>
      <c r="V204"/>
      <c r="W204"/>
      <c r="X204"/>
    </row>
    <row r="205" spans="13:24" ht="14.25" customHeight="1">
      <c r="M205"/>
      <c r="N205"/>
      <c r="O205"/>
      <c r="P205"/>
      <c r="Q205"/>
      <c r="R205"/>
      <c r="S205"/>
      <c r="V205"/>
      <c r="W205"/>
      <c r="X205"/>
    </row>
    <row r="206" spans="13:24" ht="14.25" customHeight="1">
      <c r="M206"/>
      <c r="N206"/>
      <c r="O206"/>
      <c r="P206"/>
      <c r="Q206"/>
      <c r="R206"/>
      <c r="S206"/>
      <c r="V206"/>
      <c r="W206"/>
      <c r="X206"/>
    </row>
    <row r="207" spans="13:24" ht="14.25" customHeight="1">
      <c r="M207"/>
      <c r="N207"/>
      <c r="O207"/>
      <c r="P207"/>
      <c r="Q207"/>
      <c r="R207"/>
      <c r="S207"/>
      <c r="V207"/>
      <c r="W207"/>
      <c r="X207"/>
    </row>
    <row r="208" spans="13:24" ht="14.25" customHeight="1">
      <c r="M208"/>
      <c r="N208"/>
      <c r="O208"/>
      <c r="P208"/>
      <c r="Q208"/>
      <c r="R208"/>
      <c r="S208"/>
      <c r="V208"/>
      <c r="W208"/>
      <c r="X208"/>
    </row>
    <row r="209" spans="13:24" ht="14.25" customHeight="1">
      <c r="M209"/>
      <c r="N209"/>
      <c r="O209"/>
      <c r="P209"/>
      <c r="Q209"/>
      <c r="R209"/>
      <c r="S209"/>
      <c r="V209"/>
      <c r="W209"/>
      <c r="X209"/>
    </row>
    <row r="210" spans="13:24" ht="14.25" customHeight="1">
      <c r="M210"/>
      <c r="N210"/>
      <c r="O210"/>
      <c r="P210"/>
      <c r="Q210"/>
      <c r="R210"/>
      <c r="S210"/>
      <c r="V210"/>
      <c r="W210"/>
      <c r="X210"/>
    </row>
    <row r="211" spans="13:24" ht="14.25" customHeight="1">
      <c r="M211"/>
      <c r="N211"/>
      <c r="O211"/>
      <c r="P211"/>
      <c r="Q211"/>
      <c r="R211"/>
      <c r="S211"/>
      <c r="V211"/>
      <c r="W211"/>
      <c r="X211"/>
    </row>
    <row r="212" spans="13:24" ht="14.25" customHeight="1">
      <c r="M212"/>
      <c r="N212"/>
      <c r="O212"/>
      <c r="P212"/>
      <c r="Q212"/>
      <c r="R212"/>
      <c r="S212"/>
      <c r="V212"/>
      <c r="W212"/>
      <c r="X212"/>
    </row>
    <row r="213" spans="13:24" ht="14.25" customHeight="1">
      <c r="M213"/>
      <c r="N213"/>
      <c r="O213"/>
      <c r="P213"/>
      <c r="Q213"/>
      <c r="R213"/>
      <c r="S213"/>
      <c r="V213"/>
      <c r="W213"/>
      <c r="X213"/>
    </row>
    <row r="214" spans="13:24" ht="14.25" customHeight="1">
      <c r="M214"/>
      <c r="N214"/>
      <c r="O214"/>
      <c r="P214"/>
      <c r="Q214"/>
      <c r="R214"/>
      <c r="S214"/>
      <c r="V214"/>
      <c r="W214"/>
      <c r="X214"/>
    </row>
    <row r="215" spans="13:24" ht="14.25" customHeight="1">
      <c r="M215"/>
      <c r="N215"/>
      <c r="O215"/>
      <c r="P215"/>
      <c r="Q215"/>
      <c r="R215"/>
      <c r="S215"/>
      <c r="V215"/>
      <c r="W215"/>
      <c r="X215"/>
    </row>
    <row r="216" spans="13:24" ht="14.25" customHeight="1">
      <c r="M216"/>
      <c r="N216"/>
      <c r="O216"/>
      <c r="P216"/>
      <c r="Q216"/>
      <c r="R216"/>
      <c r="S216"/>
      <c r="V216"/>
      <c r="W216"/>
      <c r="X216"/>
    </row>
    <row r="217" spans="13:24" ht="14.25" customHeight="1">
      <c r="M217"/>
      <c r="N217"/>
      <c r="O217"/>
      <c r="P217"/>
      <c r="Q217"/>
      <c r="R217"/>
      <c r="S217"/>
      <c r="V217"/>
      <c r="W217"/>
      <c r="X217"/>
    </row>
    <row r="218" spans="13:24" ht="14.25" customHeight="1">
      <c r="M218"/>
      <c r="N218"/>
      <c r="O218"/>
      <c r="P218"/>
      <c r="Q218"/>
      <c r="R218"/>
      <c r="S218"/>
      <c r="V218"/>
      <c r="W218"/>
      <c r="X218"/>
    </row>
    <row r="219" spans="13:24" ht="14.25" customHeight="1">
      <c r="M219"/>
      <c r="N219"/>
      <c r="O219"/>
      <c r="P219"/>
      <c r="Q219"/>
      <c r="R219"/>
      <c r="S219"/>
      <c r="V219"/>
      <c r="W219"/>
      <c r="X219"/>
    </row>
    <row r="220" spans="13:24" ht="14.25" customHeight="1">
      <c r="M220"/>
      <c r="N220"/>
      <c r="O220"/>
      <c r="P220"/>
      <c r="Q220"/>
      <c r="R220"/>
      <c r="S220"/>
      <c r="V220"/>
      <c r="W220"/>
      <c r="X220"/>
    </row>
    <row r="221" spans="13:24" ht="14.25" customHeight="1">
      <c r="M221"/>
      <c r="N221"/>
      <c r="O221"/>
      <c r="P221"/>
      <c r="Q221"/>
      <c r="R221"/>
      <c r="S221"/>
      <c r="V221"/>
      <c r="W221"/>
      <c r="X221"/>
    </row>
    <row r="222" spans="13:24" ht="14.25" customHeight="1">
      <c r="M222"/>
      <c r="N222"/>
      <c r="O222"/>
      <c r="P222"/>
      <c r="Q222"/>
      <c r="R222"/>
      <c r="S222"/>
      <c r="V222"/>
      <c r="W222"/>
      <c r="X222"/>
    </row>
    <row r="223" spans="13:24" ht="14.25" customHeight="1">
      <c r="M223"/>
      <c r="N223"/>
      <c r="O223"/>
      <c r="P223"/>
      <c r="Q223"/>
      <c r="R223"/>
      <c r="S223"/>
      <c r="V223"/>
      <c r="W223"/>
      <c r="X223"/>
    </row>
    <row r="224" spans="13:24" ht="14.25" customHeight="1">
      <c r="M224"/>
      <c r="N224"/>
      <c r="O224"/>
      <c r="P224"/>
      <c r="Q224"/>
      <c r="R224"/>
      <c r="S224"/>
      <c r="V224"/>
      <c r="W224"/>
      <c r="X224"/>
    </row>
    <row r="225" spans="13:24" ht="14.25" customHeight="1">
      <c r="M225"/>
      <c r="N225"/>
      <c r="O225"/>
      <c r="P225"/>
      <c r="Q225"/>
      <c r="R225"/>
      <c r="S225"/>
      <c r="V225"/>
      <c r="W225"/>
      <c r="X225"/>
    </row>
    <row r="226" spans="13:24" ht="14.25" customHeight="1">
      <c r="M226"/>
      <c r="N226"/>
      <c r="O226"/>
      <c r="P226"/>
      <c r="Q226"/>
      <c r="R226"/>
      <c r="S226"/>
      <c r="V226"/>
      <c r="W226"/>
      <c r="X226"/>
    </row>
    <row r="227" spans="13:24" ht="14.25" customHeight="1">
      <c r="M227"/>
      <c r="N227"/>
      <c r="O227"/>
      <c r="P227"/>
      <c r="Q227"/>
      <c r="R227"/>
      <c r="S227"/>
      <c r="V227"/>
      <c r="W227"/>
      <c r="X227"/>
    </row>
    <row r="228" spans="13:24" ht="14.25" customHeight="1">
      <c r="M228"/>
      <c r="N228"/>
      <c r="O228"/>
      <c r="P228"/>
      <c r="Q228"/>
      <c r="R228"/>
      <c r="S228"/>
      <c r="V228"/>
      <c r="W228"/>
      <c r="X228"/>
    </row>
    <row r="229" spans="13:24" ht="14.25" customHeight="1">
      <c r="M229"/>
      <c r="N229"/>
      <c r="O229"/>
      <c r="P229"/>
      <c r="Q229"/>
      <c r="R229"/>
      <c r="S229"/>
      <c r="V229"/>
      <c r="W229"/>
      <c r="X229"/>
    </row>
    <row r="230" spans="13:24" ht="14.25" customHeight="1">
      <c r="M230"/>
      <c r="N230"/>
      <c r="O230"/>
      <c r="P230"/>
      <c r="Q230"/>
      <c r="R230"/>
      <c r="S230"/>
      <c r="V230"/>
      <c r="W230"/>
      <c r="X230"/>
    </row>
    <row r="231" spans="13:24" ht="14.25" customHeight="1">
      <c r="M231"/>
      <c r="N231"/>
      <c r="O231"/>
      <c r="P231"/>
      <c r="Q231"/>
      <c r="R231"/>
      <c r="S231"/>
      <c r="V231"/>
      <c r="W231"/>
      <c r="X231"/>
    </row>
    <row r="232" spans="13:24" ht="14.25" customHeight="1">
      <c r="M232"/>
      <c r="N232"/>
      <c r="O232"/>
      <c r="P232"/>
      <c r="Q232"/>
      <c r="R232"/>
      <c r="S232"/>
      <c r="V232"/>
      <c r="W232"/>
      <c r="X232"/>
    </row>
    <row r="233" spans="13:24" ht="14.25" customHeight="1">
      <c r="M233"/>
      <c r="N233"/>
      <c r="O233"/>
      <c r="P233"/>
      <c r="Q233"/>
      <c r="R233"/>
      <c r="S233"/>
      <c r="V233"/>
      <c r="W233"/>
      <c r="X233"/>
    </row>
    <row r="234" spans="13:24" ht="14.25" customHeight="1">
      <c r="M234"/>
      <c r="N234"/>
      <c r="O234"/>
      <c r="P234"/>
      <c r="Q234"/>
      <c r="R234"/>
      <c r="S234"/>
      <c r="V234"/>
      <c r="W234"/>
      <c r="X234"/>
    </row>
    <row r="235" spans="13:24" ht="14.25" customHeight="1">
      <c r="M235"/>
      <c r="N235"/>
      <c r="O235"/>
      <c r="P235"/>
      <c r="Q235"/>
      <c r="R235"/>
      <c r="S235"/>
      <c r="V235"/>
      <c r="W235"/>
      <c r="X235"/>
    </row>
    <row r="236" spans="13:24" ht="14.25" customHeight="1">
      <c r="M236"/>
      <c r="N236"/>
      <c r="O236"/>
      <c r="P236"/>
      <c r="Q236"/>
      <c r="R236"/>
      <c r="S236"/>
      <c r="V236"/>
      <c r="W236"/>
      <c r="X236"/>
    </row>
    <row r="237" spans="13:24" ht="14.25" customHeight="1">
      <c r="M237"/>
      <c r="N237"/>
      <c r="O237"/>
      <c r="P237"/>
      <c r="Q237"/>
      <c r="R237"/>
      <c r="S237"/>
      <c r="V237"/>
      <c r="W237"/>
      <c r="X237"/>
    </row>
    <row r="238" spans="13:24" ht="14.25" customHeight="1">
      <c r="M238"/>
      <c r="N238"/>
      <c r="O238"/>
      <c r="P238"/>
      <c r="Q238"/>
      <c r="R238"/>
      <c r="S238"/>
      <c r="V238"/>
      <c r="W238"/>
      <c r="X238"/>
    </row>
    <row r="239" spans="13:24" ht="14.25" customHeight="1">
      <c r="M239"/>
      <c r="N239"/>
      <c r="O239"/>
      <c r="P239"/>
      <c r="Q239"/>
      <c r="R239"/>
      <c r="S239"/>
      <c r="V239"/>
      <c r="W239"/>
      <c r="X239"/>
    </row>
    <row r="240" spans="13:24" ht="14.25" customHeight="1">
      <c r="M240"/>
      <c r="N240"/>
      <c r="O240"/>
      <c r="P240"/>
      <c r="Q240"/>
      <c r="R240"/>
      <c r="S240"/>
      <c r="V240"/>
      <c r="W240"/>
      <c r="X240"/>
    </row>
    <row r="241" spans="13:24" ht="14.25" customHeight="1">
      <c r="M241"/>
      <c r="N241"/>
      <c r="O241"/>
      <c r="P241"/>
      <c r="Q241"/>
      <c r="R241"/>
      <c r="S241"/>
      <c r="V241"/>
      <c r="W241"/>
      <c r="X241"/>
    </row>
    <row r="242" spans="13:24" ht="14.25" customHeight="1">
      <c r="M242"/>
      <c r="N242"/>
      <c r="O242"/>
      <c r="P242"/>
      <c r="Q242"/>
      <c r="R242"/>
      <c r="S242"/>
      <c r="V242"/>
      <c r="W242"/>
      <c r="X242"/>
    </row>
    <row r="243" spans="13:24" ht="14.25" customHeight="1">
      <c r="M243"/>
      <c r="N243"/>
      <c r="O243"/>
      <c r="P243"/>
      <c r="Q243"/>
      <c r="R243"/>
      <c r="S243"/>
      <c r="V243"/>
      <c r="W243"/>
      <c r="X243"/>
    </row>
    <row r="244" spans="13:24" ht="14.25" customHeight="1">
      <c r="M244"/>
      <c r="N244"/>
      <c r="O244"/>
      <c r="P244"/>
      <c r="Q244"/>
      <c r="R244"/>
      <c r="S244"/>
      <c r="V244"/>
      <c r="W244"/>
      <c r="X244"/>
    </row>
    <row r="245" spans="13:24" ht="14.25" customHeight="1">
      <c r="M245"/>
      <c r="N245"/>
      <c r="O245"/>
      <c r="P245"/>
      <c r="Q245"/>
      <c r="R245"/>
      <c r="S245"/>
      <c r="V245"/>
      <c r="W245"/>
      <c r="X245"/>
    </row>
    <row r="246" spans="13:24" ht="14.25" customHeight="1">
      <c r="M246"/>
      <c r="N246"/>
      <c r="O246"/>
      <c r="P246"/>
      <c r="Q246"/>
      <c r="R246"/>
      <c r="S246"/>
      <c r="V246"/>
      <c r="W246"/>
      <c r="X246"/>
    </row>
    <row r="247" spans="13:24" ht="14.25" customHeight="1">
      <c r="M247"/>
      <c r="N247"/>
      <c r="O247"/>
      <c r="P247"/>
      <c r="Q247"/>
      <c r="R247"/>
      <c r="S247"/>
      <c r="V247"/>
      <c r="W247"/>
      <c r="X247"/>
    </row>
    <row r="248" spans="13:24" ht="14.25" customHeight="1">
      <c r="M248"/>
      <c r="N248"/>
      <c r="O248"/>
      <c r="P248"/>
      <c r="Q248"/>
      <c r="R248"/>
      <c r="S248"/>
      <c r="V248"/>
      <c r="W248"/>
      <c r="X248"/>
    </row>
    <row r="249" spans="13:24" ht="14.25" customHeight="1">
      <c r="M249"/>
      <c r="N249"/>
      <c r="O249"/>
      <c r="P249"/>
      <c r="Q249"/>
      <c r="R249"/>
      <c r="S249"/>
      <c r="V249"/>
      <c r="W249"/>
      <c r="X249"/>
    </row>
    <row r="250" spans="13:24" ht="14.25" customHeight="1">
      <c r="M250"/>
      <c r="N250"/>
      <c r="O250"/>
      <c r="P250"/>
      <c r="Q250"/>
      <c r="R250"/>
      <c r="S250"/>
      <c r="V250"/>
      <c r="W250"/>
      <c r="X250"/>
    </row>
    <row r="251" spans="13:24" ht="14.25" customHeight="1">
      <c r="M251"/>
      <c r="N251"/>
      <c r="O251"/>
      <c r="P251"/>
      <c r="Q251"/>
      <c r="R251"/>
      <c r="S251"/>
      <c r="V251"/>
      <c r="W251"/>
      <c r="X251"/>
    </row>
    <row r="252" spans="13:24" ht="14.25" customHeight="1">
      <c r="M252"/>
      <c r="N252"/>
      <c r="O252"/>
      <c r="P252"/>
      <c r="Q252"/>
      <c r="R252"/>
      <c r="S252"/>
      <c r="V252"/>
      <c r="W252"/>
      <c r="X252"/>
    </row>
    <row r="253" spans="13:24" ht="14.25" customHeight="1">
      <c r="M253"/>
      <c r="N253"/>
      <c r="O253"/>
      <c r="P253"/>
      <c r="Q253"/>
      <c r="R253"/>
      <c r="S253"/>
      <c r="V253"/>
      <c r="W253"/>
      <c r="X253"/>
    </row>
    <row r="254" spans="13:24" ht="14.25" customHeight="1">
      <c r="M254"/>
      <c r="N254"/>
      <c r="O254"/>
      <c r="P254"/>
      <c r="Q254"/>
      <c r="R254"/>
      <c r="S254"/>
      <c r="V254"/>
      <c r="W254"/>
      <c r="X254"/>
    </row>
    <row r="255" spans="13:24" ht="14.25" customHeight="1">
      <c r="M255"/>
      <c r="N255"/>
      <c r="O255"/>
      <c r="P255"/>
      <c r="Q255"/>
      <c r="R255"/>
      <c r="S255"/>
      <c r="V255"/>
      <c r="W255"/>
      <c r="X255"/>
    </row>
    <row r="256" spans="13:24" ht="14.25" customHeight="1">
      <c r="M256"/>
      <c r="N256"/>
      <c r="O256"/>
      <c r="P256"/>
      <c r="Q256"/>
      <c r="R256"/>
      <c r="S256"/>
      <c r="V256"/>
      <c r="W256"/>
      <c r="X256"/>
    </row>
    <row r="257" spans="13:24" ht="14.25" customHeight="1">
      <c r="M257"/>
      <c r="N257"/>
      <c r="O257"/>
      <c r="P257"/>
      <c r="Q257"/>
      <c r="R257"/>
      <c r="S257"/>
      <c r="V257"/>
      <c r="W257"/>
      <c r="X257"/>
    </row>
    <row r="258" spans="13:24" ht="14.25" customHeight="1">
      <c r="M258"/>
      <c r="N258"/>
      <c r="O258"/>
      <c r="P258"/>
      <c r="Q258"/>
      <c r="R258"/>
      <c r="S258"/>
      <c r="V258"/>
      <c r="W258"/>
      <c r="X258"/>
    </row>
    <row r="259" spans="13:24" ht="14.25" customHeight="1">
      <c r="M259"/>
      <c r="N259"/>
      <c r="O259"/>
      <c r="P259"/>
      <c r="Q259"/>
      <c r="R259"/>
      <c r="S259"/>
      <c r="V259"/>
      <c r="W259"/>
      <c r="X259"/>
    </row>
    <row r="260" spans="13:24" ht="14.25" customHeight="1">
      <c r="M260"/>
      <c r="N260"/>
      <c r="O260"/>
      <c r="P260"/>
      <c r="Q260"/>
      <c r="R260"/>
      <c r="S260"/>
      <c r="V260"/>
      <c r="W260"/>
      <c r="X260"/>
    </row>
  </sheetData>
  <mergeCells count="1">
    <mergeCell ref="A53:G53"/>
  </mergeCells>
  <phoneticPr fontId="29" type="noConversion"/>
  <pageMargins left="0.59055118110236227" right="0.59055118110236227"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357"/>
  <sheetViews>
    <sheetView workbookViewId="0">
      <pane ySplit="3" topLeftCell="A4" activePane="bottomLeft" state="frozen"/>
      <selection activeCell="M48" sqref="M48"/>
      <selection pane="bottomLeft" activeCell="P51" sqref="P51"/>
    </sheetView>
  </sheetViews>
  <sheetFormatPr defaultColWidth="8.85546875" defaultRowHeight="14.25" customHeight="1"/>
  <cols>
    <col min="1" max="1" width="17.5703125" customWidth="1"/>
    <col min="2" max="2" width="10.140625" customWidth="1"/>
    <col min="3" max="3" width="13" customWidth="1"/>
    <col min="4" max="4" width="11.140625" customWidth="1"/>
    <col min="5" max="5" width="9.7109375" customWidth="1"/>
    <col min="6" max="6" width="11.28515625" customWidth="1"/>
    <col min="7" max="7" width="15" customWidth="1"/>
    <col min="8" max="8" width="10.85546875" bestFit="1" customWidth="1"/>
    <col min="9" max="9" width="14" bestFit="1" customWidth="1"/>
    <col min="10" max="10" width="8.85546875" customWidth="1"/>
    <col min="11" max="11" width="28.85546875" bestFit="1" customWidth="1"/>
    <col min="12" max="12" width="14" customWidth="1"/>
    <col min="13" max="13" width="16" customWidth="1"/>
    <col min="14" max="14" width="11.28515625" customWidth="1"/>
    <col min="15" max="16" width="19.42578125" bestFit="1" customWidth="1"/>
    <col min="17" max="17" width="19.42578125" style="99" bestFit="1" customWidth="1"/>
    <col min="18" max="18" width="16.7109375" style="464" customWidth="1"/>
    <col min="21" max="21" width="12.85546875" bestFit="1" customWidth="1"/>
  </cols>
  <sheetData>
    <row r="1" spans="1:21" ht="16.5" customHeight="1">
      <c r="A1" s="12" t="s">
        <v>0</v>
      </c>
    </row>
    <row r="2" spans="1:21" ht="9" customHeight="1"/>
    <row r="3" spans="1:21" ht="73.5" customHeight="1">
      <c r="B3" s="340" t="s">
        <v>389</v>
      </c>
      <c r="C3" s="340" t="s">
        <v>390</v>
      </c>
      <c r="D3" s="340" t="s">
        <v>391</v>
      </c>
      <c r="E3" s="340" t="s">
        <v>392</v>
      </c>
      <c r="F3" s="340" t="s">
        <v>393</v>
      </c>
      <c r="G3" s="340" t="s">
        <v>394</v>
      </c>
      <c r="H3" s="340" t="s">
        <v>245</v>
      </c>
      <c r="K3" s="241"/>
      <c r="L3" s="340"/>
      <c r="M3" s="340"/>
      <c r="N3" s="340"/>
      <c r="O3" s="340"/>
      <c r="P3" s="340"/>
      <c r="Q3" s="340"/>
      <c r="R3" s="340"/>
      <c r="U3" s="340"/>
    </row>
    <row r="4" spans="1:21" ht="13.5" customHeight="1">
      <c r="A4" s="4" t="s">
        <v>297</v>
      </c>
      <c r="B4" s="303">
        <v>140000</v>
      </c>
      <c r="C4" s="303">
        <v>39000</v>
      </c>
      <c r="D4" s="303">
        <v>19000</v>
      </c>
      <c r="E4" s="303"/>
      <c r="F4" s="303">
        <v>17211</v>
      </c>
      <c r="G4" s="303">
        <v>17211</v>
      </c>
      <c r="H4" s="409">
        <f>SUM(B4:G4)</f>
        <v>232422</v>
      </c>
      <c r="I4" s="467"/>
      <c r="K4" s="389"/>
      <c r="L4" s="410"/>
      <c r="M4" s="410"/>
      <c r="N4" s="410"/>
      <c r="O4" s="410"/>
      <c r="P4" s="397"/>
      <c r="Q4" s="498"/>
      <c r="R4" s="11"/>
      <c r="U4" s="597"/>
    </row>
    <row r="5" spans="1:21" ht="13.5" customHeight="1">
      <c r="A5" s="4" t="s">
        <v>418</v>
      </c>
      <c r="B5" s="303">
        <v>171246</v>
      </c>
      <c r="C5" s="303">
        <v>69583</v>
      </c>
      <c r="D5" s="303">
        <v>22756</v>
      </c>
      <c r="E5" s="303">
        <v>37989</v>
      </c>
      <c r="F5" s="303">
        <v>3061</v>
      </c>
      <c r="G5" s="303">
        <v>67771</v>
      </c>
      <c r="H5" s="409">
        <f t="shared" ref="H5:H50" si="0">SUM(B5:G5)</f>
        <v>372406</v>
      </c>
      <c r="I5" s="467"/>
      <c r="K5" s="402"/>
      <c r="L5" s="150"/>
      <c r="M5" s="150"/>
      <c r="N5" s="150"/>
      <c r="O5" s="150"/>
      <c r="P5" s="150"/>
      <c r="Q5" s="510"/>
      <c r="R5" s="11"/>
    </row>
    <row r="6" spans="1:21" ht="13.5" customHeight="1">
      <c r="A6" s="4" t="s">
        <v>300</v>
      </c>
      <c r="B6" s="303">
        <v>5629</v>
      </c>
      <c r="C6" s="303"/>
      <c r="D6" s="303"/>
      <c r="E6" s="303"/>
      <c r="F6" s="303"/>
      <c r="G6" s="303"/>
      <c r="H6" s="409">
        <f t="shared" si="0"/>
        <v>5629</v>
      </c>
      <c r="I6" s="467"/>
      <c r="K6" s="66"/>
      <c r="L6" s="150"/>
      <c r="M6" s="150"/>
      <c r="N6" s="150"/>
      <c r="O6" s="150"/>
      <c r="P6" s="150"/>
      <c r="Q6" s="150"/>
      <c r="R6" s="11"/>
    </row>
    <row r="7" spans="1:21" ht="13.5" customHeight="1">
      <c r="A7" s="4" t="s">
        <v>120</v>
      </c>
      <c r="B7" s="303">
        <v>117330.57</v>
      </c>
      <c r="C7" s="303">
        <v>43308.54</v>
      </c>
      <c r="D7" s="303">
        <v>15008.81</v>
      </c>
      <c r="E7" s="303">
        <v>1246.2</v>
      </c>
      <c r="F7" s="303">
        <v>66871.89</v>
      </c>
      <c r="G7" s="303">
        <v>640.04999999999995</v>
      </c>
      <c r="H7" s="409">
        <f t="shared" si="0"/>
        <v>244406.06</v>
      </c>
      <c r="I7" s="467"/>
      <c r="K7" s="66"/>
      <c r="L7" s="149"/>
      <c r="M7" s="149"/>
      <c r="N7" s="149"/>
      <c r="O7" s="149"/>
      <c r="P7" s="149"/>
      <c r="Q7" s="149"/>
      <c r="R7" s="11"/>
    </row>
    <row r="8" spans="1:21" ht="13.5" customHeight="1">
      <c r="A8" s="4" t="s">
        <v>437</v>
      </c>
      <c r="B8" s="303">
        <v>460866</v>
      </c>
      <c r="C8" s="303">
        <v>142684</v>
      </c>
      <c r="D8" s="303">
        <v>88512</v>
      </c>
      <c r="E8" s="303">
        <v>65507</v>
      </c>
      <c r="F8" s="303">
        <v>36318</v>
      </c>
      <c r="G8" s="303">
        <v>26359</v>
      </c>
      <c r="H8" s="409">
        <f t="shared" si="0"/>
        <v>820246</v>
      </c>
      <c r="I8" s="467"/>
      <c r="K8" s="63"/>
      <c r="L8" s="105"/>
      <c r="M8" s="105"/>
      <c r="N8" s="105"/>
      <c r="O8" s="105"/>
      <c r="P8" s="394"/>
      <c r="Q8" s="149"/>
      <c r="R8" s="412"/>
    </row>
    <row r="9" spans="1:21" ht="13.5" customHeight="1">
      <c r="A9" s="145" t="s">
        <v>302</v>
      </c>
      <c r="B9" s="427">
        <v>66946</v>
      </c>
      <c r="C9" s="427">
        <v>27102</v>
      </c>
      <c r="D9" s="427">
        <v>10158</v>
      </c>
      <c r="E9" s="427"/>
      <c r="F9" s="427"/>
      <c r="G9" s="427">
        <v>11000</v>
      </c>
      <c r="H9" s="409">
        <f t="shared" si="0"/>
        <v>115206</v>
      </c>
      <c r="I9" s="467"/>
      <c r="K9" s="241"/>
      <c r="L9" s="340"/>
      <c r="M9" s="340"/>
      <c r="N9" s="340"/>
      <c r="O9" s="340"/>
      <c r="P9" s="340"/>
      <c r="Q9" s="340"/>
      <c r="R9" s="340"/>
    </row>
    <row r="10" spans="1:21" ht="13.5" customHeight="1">
      <c r="A10" s="145" t="s">
        <v>305</v>
      </c>
      <c r="B10" s="303">
        <v>25607.67</v>
      </c>
      <c r="C10" s="303">
        <v>8515.7900000000009</v>
      </c>
      <c r="D10" s="303">
        <v>6800.38</v>
      </c>
      <c r="E10" s="303"/>
      <c r="F10" s="303">
        <v>4670.92</v>
      </c>
      <c r="G10" s="303"/>
      <c r="H10" s="409">
        <f t="shared" si="0"/>
        <v>45594.759999999995</v>
      </c>
      <c r="I10" s="467"/>
      <c r="K10" s="486"/>
      <c r="L10" s="410"/>
      <c r="M10" s="410"/>
      <c r="N10" s="410"/>
      <c r="O10" s="410"/>
      <c r="P10" s="410"/>
      <c r="Q10" s="410"/>
    </row>
    <row r="11" spans="1:21" ht="13.5" customHeight="1">
      <c r="A11" s="4" t="s">
        <v>400</v>
      </c>
      <c r="B11" s="303">
        <v>97590.47</v>
      </c>
      <c r="C11" s="303"/>
      <c r="D11" s="303">
        <v>4579</v>
      </c>
      <c r="E11" s="303">
        <v>9263.66</v>
      </c>
      <c r="F11" s="303"/>
      <c r="G11" s="303">
        <v>21646.03</v>
      </c>
      <c r="H11" s="409">
        <f t="shared" si="0"/>
        <v>133079.16</v>
      </c>
      <c r="I11" s="467"/>
      <c r="K11" s="471"/>
      <c r="L11" s="150"/>
      <c r="M11" s="150"/>
      <c r="N11" s="150"/>
      <c r="O11" s="150"/>
      <c r="P11" s="150"/>
      <c r="Q11" s="150"/>
    </row>
    <row r="12" spans="1:21" ht="13.5" customHeight="1">
      <c r="A12" s="4" t="s">
        <v>136</v>
      </c>
      <c r="B12" s="303">
        <v>461443</v>
      </c>
      <c r="C12" s="303">
        <v>121801</v>
      </c>
      <c r="D12" s="303">
        <v>169380</v>
      </c>
      <c r="E12" s="303">
        <v>27599</v>
      </c>
      <c r="F12" s="303"/>
      <c r="G12" s="303"/>
      <c r="H12" s="409">
        <f t="shared" si="0"/>
        <v>780223</v>
      </c>
      <c r="I12" s="467"/>
      <c r="K12" s="471"/>
      <c r="L12" s="150"/>
      <c r="M12" s="150"/>
      <c r="N12" s="150"/>
      <c r="O12" s="150"/>
      <c r="P12" s="150"/>
      <c r="Q12" s="150"/>
      <c r="R12" s="621"/>
    </row>
    <row r="13" spans="1:21" ht="13.5" customHeight="1">
      <c r="A13" s="4" t="s">
        <v>137</v>
      </c>
      <c r="B13" s="16">
        <v>226129.88</v>
      </c>
      <c r="C13" s="16">
        <v>57784.45</v>
      </c>
      <c r="D13" s="16">
        <v>32731.35</v>
      </c>
      <c r="E13" s="16"/>
      <c r="F13" s="16">
        <v>58018.78</v>
      </c>
      <c r="G13" s="16">
        <v>27268.71</v>
      </c>
      <c r="H13" s="409">
        <f t="shared" si="0"/>
        <v>401933.17</v>
      </c>
      <c r="I13" s="467"/>
      <c r="K13" s="368"/>
      <c r="L13" s="401"/>
      <c r="M13" s="401"/>
      <c r="N13" s="401"/>
      <c r="O13" s="401"/>
      <c r="P13" s="401"/>
      <c r="Q13" s="401"/>
      <c r="R13" s="371"/>
    </row>
    <row r="14" spans="1:21" ht="13.5" customHeight="1">
      <c r="A14" s="4" t="s">
        <v>308</v>
      </c>
      <c r="B14" s="303">
        <v>15374.66</v>
      </c>
      <c r="C14" s="303"/>
      <c r="D14" s="303">
        <v>3470.33</v>
      </c>
      <c r="E14" s="303"/>
      <c r="F14" s="303">
        <v>12154.9</v>
      </c>
      <c r="G14" s="303"/>
      <c r="H14" s="409">
        <f t="shared" si="0"/>
        <v>30999.89</v>
      </c>
      <c r="I14" s="467"/>
      <c r="K14" s="368"/>
      <c r="L14" s="401"/>
      <c r="M14" s="401"/>
      <c r="N14" s="401"/>
      <c r="O14" s="401"/>
      <c r="P14" s="479"/>
      <c r="Q14" s="479"/>
      <c r="R14" s="371"/>
    </row>
    <row r="15" spans="1:21" ht="13.5" customHeight="1">
      <c r="A15" s="145" t="s">
        <v>77</v>
      </c>
      <c r="B15" s="427">
        <v>5553.61</v>
      </c>
      <c r="C15" s="427"/>
      <c r="D15" s="303">
        <v>3585.85</v>
      </c>
      <c r="E15" s="303"/>
      <c r="F15" s="303"/>
      <c r="G15" s="303">
        <v>9429</v>
      </c>
      <c r="H15" s="409">
        <f t="shared" si="0"/>
        <v>18568.46</v>
      </c>
      <c r="I15" s="467"/>
      <c r="K15" s="486"/>
      <c r="L15" s="410"/>
      <c r="M15" s="410"/>
      <c r="N15" s="410"/>
      <c r="O15" s="410"/>
      <c r="P15" s="398"/>
      <c r="Q15" s="497"/>
    </row>
    <row r="16" spans="1:21" ht="13.5" customHeight="1">
      <c r="A16" s="4" t="s">
        <v>263</v>
      </c>
      <c r="B16" s="303">
        <v>104541.68</v>
      </c>
      <c r="C16" s="303">
        <v>28614.59</v>
      </c>
      <c r="D16" s="303">
        <v>19688.349999999999</v>
      </c>
      <c r="E16" s="303"/>
      <c r="F16" s="303"/>
      <c r="G16" s="303">
        <v>26790.07</v>
      </c>
      <c r="H16" s="409">
        <f t="shared" si="0"/>
        <v>179634.69</v>
      </c>
      <c r="I16" s="467"/>
      <c r="K16" s="72"/>
      <c r="L16" s="150"/>
      <c r="M16" s="150"/>
      <c r="N16" s="150"/>
      <c r="O16" s="150"/>
      <c r="P16" s="150"/>
      <c r="Q16" s="150"/>
    </row>
    <row r="17" spans="1:18" ht="13.5" customHeight="1">
      <c r="A17" s="4" t="s">
        <v>264</v>
      </c>
      <c r="B17" s="303">
        <v>185315.58</v>
      </c>
      <c r="C17" s="303">
        <v>49807.44</v>
      </c>
      <c r="D17" s="303"/>
      <c r="E17" s="303">
        <v>636</v>
      </c>
      <c r="F17" s="303"/>
      <c r="G17" s="303">
        <v>8000</v>
      </c>
      <c r="H17" s="409">
        <f t="shared" si="0"/>
        <v>243759.02</v>
      </c>
      <c r="I17" s="467"/>
      <c r="K17" s="433"/>
      <c r="L17" s="150"/>
      <c r="M17" s="150"/>
      <c r="N17" s="150"/>
      <c r="O17" s="150"/>
      <c r="P17" s="150"/>
      <c r="Q17" s="150"/>
    </row>
    <row r="18" spans="1:18" ht="13.5" customHeight="1">
      <c r="A18" s="4" t="s">
        <v>78</v>
      </c>
      <c r="B18" s="303">
        <v>232930.69</v>
      </c>
      <c r="C18" s="303">
        <v>40994.699999999997</v>
      </c>
      <c r="D18" s="303">
        <v>84631.41</v>
      </c>
      <c r="E18" s="303">
        <v>23516.81</v>
      </c>
      <c r="F18" s="303">
        <v>62399.87</v>
      </c>
      <c r="G18" s="303">
        <v>36382.26</v>
      </c>
      <c r="H18" s="409">
        <f t="shared" si="0"/>
        <v>480855.74000000005</v>
      </c>
      <c r="I18" s="467"/>
      <c r="K18" s="72"/>
      <c r="L18" s="150"/>
      <c r="M18" s="150"/>
      <c r="N18" s="150"/>
      <c r="O18" s="150"/>
      <c r="P18" s="150"/>
      <c r="Q18" s="150"/>
    </row>
    <row r="19" spans="1:18" ht="13.5" customHeight="1">
      <c r="A19" s="4" t="s">
        <v>130</v>
      </c>
      <c r="B19" s="303">
        <v>268952.03000000003</v>
      </c>
      <c r="C19" s="303">
        <v>58540.17</v>
      </c>
      <c r="D19" s="303">
        <v>15311.09</v>
      </c>
      <c r="E19" s="303"/>
      <c r="F19" s="303">
        <v>44764.05</v>
      </c>
      <c r="G19" s="303">
        <v>24914.09</v>
      </c>
      <c r="H19" s="409">
        <f t="shared" si="0"/>
        <v>412481.43000000005</v>
      </c>
      <c r="I19" s="467"/>
      <c r="K19" s="72"/>
      <c r="L19" s="150"/>
      <c r="M19" s="150"/>
      <c r="N19" s="150"/>
      <c r="O19" s="150"/>
      <c r="P19" s="150"/>
      <c r="Q19" s="144"/>
    </row>
    <row r="20" spans="1:18" ht="13.5" customHeight="1">
      <c r="A20" s="4" t="s">
        <v>435</v>
      </c>
      <c r="B20" s="303">
        <v>493266</v>
      </c>
      <c r="C20" s="303">
        <v>91461</v>
      </c>
      <c r="D20" s="303">
        <v>180587</v>
      </c>
      <c r="E20" s="303"/>
      <c r="F20" s="303"/>
      <c r="G20" s="303"/>
      <c r="H20" s="409">
        <f t="shared" si="0"/>
        <v>765314</v>
      </c>
      <c r="I20" s="467"/>
      <c r="K20" s="72"/>
      <c r="L20" s="150"/>
      <c r="M20" s="150"/>
      <c r="N20" s="150"/>
      <c r="O20" s="150"/>
      <c r="P20" s="150"/>
      <c r="Q20" s="150"/>
    </row>
    <row r="21" spans="1:18" ht="13.5" customHeight="1">
      <c r="A21" s="4" t="s">
        <v>420</v>
      </c>
      <c r="B21" s="303">
        <v>873661.15</v>
      </c>
      <c r="C21" s="303"/>
      <c r="D21" s="303"/>
      <c r="E21" s="303"/>
      <c r="F21" s="303">
        <v>86692.81</v>
      </c>
      <c r="G21" s="303">
        <v>168336.16</v>
      </c>
      <c r="H21" s="409">
        <f t="shared" si="0"/>
        <v>1128690.1199999999</v>
      </c>
      <c r="I21" s="467"/>
      <c r="K21" s="72"/>
      <c r="L21" s="150"/>
      <c r="M21" s="150"/>
      <c r="N21" s="150"/>
      <c r="O21" s="150"/>
      <c r="P21" s="150"/>
      <c r="Q21" s="150"/>
    </row>
    <row r="22" spans="1:18" ht="13.5" customHeight="1">
      <c r="A22" s="145" t="s">
        <v>535</v>
      </c>
      <c r="B22" s="427">
        <v>36563</v>
      </c>
      <c r="C22" s="427">
        <v>7497</v>
      </c>
      <c r="D22" s="427">
        <v>6373</v>
      </c>
      <c r="E22" s="427">
        <v>550</v>
      </c>
      <c r="F22" s="427"/>
      <c r="G22" s="427">
        <v>5161</v>
      </c>
      <c r="H22" s="499">
        <f t="shared" si="0"/>
        <v>56144</v>
      </c>
      <c r="I22" s="467"/>
      <c r="K22" s="368"/>
      <c r="L22" s="401"/>
      <c r="M22" s="401"/>
      <c r="N22" s="401"/>
      <c r="O22" s="401"/>
      <c r="P22" s="479"/>
      <c r="Q22" s="479"/>
      <c r="R22" s="371"/>
    </row>
    <row r="23" spans="1:18" ht="13.5" customHeight="1">
      <c r="A23" s="4" t="s">
        <v>360</v>
      </c>
      <c r="B23" s="303">
        <v>275773</v>
      </c>
      <c r="C23" s="303">
        <v>90311</v>
      </c>
      <c r="D23" s="303">
        <v>22412</v>
      </c>
      <c r="E23" s="303"/>
      <c r="F23" s="303">
        <v>14136</v>
      </c>
      <c r="G23" s="303">
        <v>37517</v>
      </c>
      <c r="H23" s="409">
        <f t="shared" si="0"/>
        <v>440149</v>
      </c>
      <c r="I23" s="467"/>
      <c r="K23" s="71"/>
      <c r="L23" s="150"/>
      <c r="M23" s="150"/>
      <c r="N23" s="150"/>
      <c r="O23" s="150"/>
      <c r="P23" s="393"/>
      <c r="Q23" s="404"/>
    </row>
    <row r="24" spans="1:18" ht="13.5" customHeight="1">
      <c r="A24" s="4" t="s">
        <v>131</v>
      </c>
      <c r="B24" s="303">
        <v>502605</v>
      </c>
      <c r="C24" s="303"/>
      <c r="D24" s="303">
        <v>22136</v>
      </c>
      <c r="E24" s="303"/>
      <c r="F24" s="303">
        <v>63591</v>
      </c>
      <c r="G24" s="303"/>
      <c r="H24" s="409">
        <f t="shared" si="0"/>
        <v>588332</v>
      </c>
      <c r="I24" s="467"/>
      <c r="K24" s="70"/>
      <c r="L24" s="410"/>
      <c r="M24" s="410"/>
      <c r="N24" s="410"/>
      <c r="O24" s="410"/>
      <c r="P24" s="618"/>
      <c r="Q24" s="492"/>
    </row>
    <row r="25" spans="1:18" ht="13.5" customHeight="1">
      <c r="A25" s="4" t="s">
        <v>79</v>
      </c>
      <c r="B25" s="149">
        <v>185339.34</v>
      </c>
      <c r="C25" s="303">
        <v>41277.449999999997</v>
      </c>
      <c r="D25" s="303">
        <v>13815.37</v>
      </c>
      <c r="E25" s="303"/>
      <c r="F25" s="303">
        <v>9174.2199999999993</v>
      </c>
      <c r="G25" s="303"/>
      <c r="H25" s="409">
        <f t="shared" si="0"/>
        <v>249606.37999999998</v>
      </c>
      <c r="I25" s="467"/>
      <c r="K25" s="72"/>
      <c r="L25" s="150"/>
      <c r="M25" s="150"/>
      <c r="N25" s="150"/>
      <c r="O25" s="150"/>
      <c r="P25" s="128"/>
      <c r="Q25" s="144"/>
    </row>
    <row r="26" spans="1:18" ht="13.5" customHeight="1">
      <c r="A26" s="4" t="s">
        <v>359</v>
      </c>
      <c r="B26" s="303">
        <v>272269.44</v>
      </c>
      <c r="C26" s="303"/>
      <c r="D26" s="303">
        <v>6379.71</v>
      </c>
      <c r="E26" s="303"/>
      <c r="F26" s="303">
        <v>51841.880000000005</v>
      </c>
      <c r="G26" s="303">
        <v>14381.41</v>
      </c>
      <c r="H26" s="409">
        <f t="shared" si="0"/>
        <v>344872.44</v>
      </c>
      <c r="I26" s="467"/>
      <c r="K26" s="72"/>
      <c r="L26" s="150"/>
      <c r="M26" s="150"/>
      <c r="N26" s="150"/>
      <c r="O26" s="150"/>
      <c r="P26" s="150"/>
      <c r="Q26" s="150"/>
    </row>
    <row r="27" spans="1:18" ht="13.5" customHeight="1">
      <c r="A27" s="4" t="s">
        <v>316</v>
      </c>
      <c r="B27" s="303">
        <v>29034</v>
      </c>
      <c r="C27" s="303"/>
      <c r="D27" s="303">
        <v>6718</v>
      </c>
      <c r="E27" s="303"/>
      <c r="F27" s="303">
        <v>14323</v>
      </c>
      <c r="G27" s="303"/>
      <c r="H27" s="409">
        <f t="shared" si="0"/>
        <v>50075</v>
      </c>
      <c r="I27" s="467"/>
      <c r="K27" s="72"/>
      <c r="L27" s="150"/>
      <c r="M27" s="150"/>
      <c r="N27" s="150"/>
      <c r="O27" s="150"/>
      <c r="P27" s="150"/>
      <c r="Q27" s="150"/>
    </row>
    <row r="28" spans="1:18" ht="13.5" customHeight="1">
      <c r="A28" s="145" t="s">
        <v>317</v>
      </c>
      <c r="B28" s="427">
        <v>135456.42000000001</v>
      </c>
      <c r="C28" s="303">
        <v>3470</v>
      </c>
      <c r="D28" s="303">
        <v>26343.919999999998</v>
      </c>
      <c r="E28" s="303">
        <v>23953.45</v>
      </c>
      <c r="F28" s="303">
        <v>56082.879999999997</v>
      </c>
      <c r="G28" s="427">
        <v>31196.95</v>
      </c>
      <c r="H28" s="409">
        <f t="shared" si="0"/>
        <v>276503.62000000005</v>
      </c>
      <c r="I28" s="467"/>
      <c r="K28" s="471"/>
      <c r="L28" s="150"/>
      <c r="M28" s="150"/>
      <c r="N28" s="150"/>
      <c r="O28" s="150"/>
      <c r="P28" s="150"/>
      <c r="Q28" s="150"/>
    </row>
    <row r="29" spans="1:18" ht="13.5" customHeight="1">
      <c r="A29" s="4" t="s">
        <v>421</v>
      </c>
      <c r="B29" s="303">
        <v>347192.96</v>
      </c>
      <c r="C29" s="303">
        <v>41510.29</v>
      </c>
      <c r="D29" s="303">
        <v>57877.1</v>
      </c>
      <c r="E29" s="303"/>
      <c r="F29" s="303"/>
      <c r="G29" s="303"/>
      <c r="H29" s="409">
        <f t="shared" si="0"/>
        <v>446580.35</v>
      </c>
      <c r="I29" s="467"/>
      <c r="K29" s="72"/>
      <c r="L29" s="149"/>
      <c r="M29" s="149"/>
      <c r="N29" s="149"/>
      <c r="O29" s="149"/>
      <c r="P29" s="149"/>
      <c r="Q29" s="149"/>
    </row>
    <row r="30" spans="1:18" ht="13.5" customHeight="1">
      <c r="A30" s="4" t="s">
        <v>323</v>
      </c>
      <c r="B30" s="303">
        <v>203285.44</v>
      </c>
      <c r="C30" s="303">
        <v>9563.68</v>
      </c>
      <c r="D30" s="303">
        <v>8833.4599999999991</v>
      </c>
      <c r="E30" s="303"/>
      <c r="F30" s="303"/>
      <c r="G30" s="303">
        <v>19260.61</v>
      </c>
      <c r="H30" s="409">
        <f t="shared" si="0"/>
        <v>240943.19</v>
      </c>
      <c r="I30" s="467"/>
      <c r="K30" s="368"/>
      <c r="L30" s="105"/>
      <c r="M30" s="105"/>
      <c r="N30" s="105"/>
      <c r="O30" s="105"/>
      <c r="P30" s="394"/>
      <c r="Q30" s="394"/>
      <c r="R30" s="371"/>
    </row>
    <row r="31" spans="1:18" ht="13.5" customHeight="1">
      <c r="A31" s="4" t="s">
        <v>268</v>
      </c>
      <c r="B31" s="303">
        <v>373569.41</v>
      </c>
      <c r="C31" s="303"/>
      <c r="D31" s="303">
        <v>330909.58</v>
      </c>
      <c r="E31" s="303"/>
      <c r="F31" s="303">
        <v>124302.07</v>
      </c>
      <c r="G31" s="303"/>
      <c r="H31" s="409">
        <f t="shared" si="0"/>
        <v>828781.06</v>
      </c>
      <c r="I31" s="467"/>
      <c r="K31" s="71"/>
      <c r="L31" s="149"/>
      <c r="M31" s="149"/>
      <c r="N31" s="149"/>
      <c r="O31" s="149"/>
      <c r="P31" s="393"/>
      <c r="Q31" s="404"/>
    </row>
    <row r="32" spans="1:18" ht="13.5" customHeight="1">
      <c r="A32" s="4" t="s">
        <v>424</v>
      </c>
      <c r="B32" s="303">
        <v>329703.89</v>
      </c>
      <c r="C32" s="303">
        <v>61393.599999999999</v>
      </c>
      <c r="D32" s="303">
        <v>26590.07</v>
      </c>
      <c r="E32" s="303"/>
      <c r="F32" s="427">
        <v>74073.25</v>
      </c>
      <c r="G32" s="427">
        <v>6974.15</v>
      </c>
      <c r="H32" s="409">
        <f t="shared" si="0"/>
        <v>498734.96</v>
      </c>
      <c r="I32" s="467"/>
      <c r="K32" s="70"/>
      <c r="L32" s="369"/>
      <c r="M32" s="369"/>
      <c r="N32" s="369"/>
      <c r="O32" s="369"/>
      <c r="P32" s="398"/>
      <c r="Q32" s="497"/>
    </row>
    <row r="33" spans="1:18" ht="13.5" customHeight="1">
      <c r="A33" s="4" t="s">
        <v>104</v>
      </c>
      <c r="B33" s="303">
        <v>52634.71</v>
      </c>
      <c r="C33" s="303">
        <v>9000</v>
      </c>
      <c r="D33" s="303">
        <v>4102.6099999999997</v>
      </c>
      <c r="E33" s="303"/>
      <c r="F33" s="303"/>
      <c r="G33" s="303"/>
      <c r="H33" s="409">
        <f t="shared" si="0"/>
        <v>65737.319999999992</v>
      </c>
      <c r="I33" s="467"/>
      <c r="K33" s="72"/>
      <c r="L33" s="149"/>
      <c r="M33" s="149"/>
      <c r="N33" s="149"/>
      <c r="O33" s="149"/>
      <c r="P33" s="494"/>
      <c r="Q33" s="149"/>
    </row>
    <row r="34" spans="1:18" ht="13.5" customHeight="1">
      <c r="A34" s="4" t="s">
        <v>13</v>
      </c>
      <c r="B34" s="427">
        <v>116288</v>
      </c>
      <c r="C34" s="427">
        <v>12135</v>
      </c>
      <c r="D34" s="303">
        <v>6923</v>
      </c>
      <c r="E34" s="303">
        <v>12135</v>
      </c>
      <c r="F34" s="303"/>
      <c r="G34" s="303">
        <v>25938</v>
      </c>
      <c r="H34" s="409">
        <f t="shared" si="0"/>
        <v>173419</v>
      </c>
      <c r="I34" s="467"/>
      <c r="K34" s="72"/>
      <c r="L34" s="149"/>
      <c r="M34" s="149"/>
      <c r="N34" s="149"/>
      <c r="O34" s="149"/>
      <c r="P34" s="149"/>
      <c r="Q34" s="149"/>
    </row>
    <row r="35" spans="1:18" ht="13.5" customHeight="1">
      <c r="A35" s="4" t="s">
        <v>116</v>
      </c>
      <c r="B35" s="303">
        <v>19369.099999999999</v>
      </c>
      <c r="C35" s="303"/>
      <c r="D35" s="303">
        <v>1465.56</v>
      </c>
      <c r="E35" s="303"/>
      <c r="F35" s="303"/>
      <c r="G35" s="303"/>
      <c r="H35" s="409">
        <f t="shared" si="0"/>
        <v>20834.66</v>
      </c>
      <c r="I35" s="467"/>
      <c r="K35" s="368"/>
      <c r="L35" s="105"/>
      <c r="M35" s="105"/>
      <c r="N35" s="105"/>
      <c r="O35" s="105"/>
      <c r="P35" s="394"/>
      <c r="Q35" s="394"/>
      <c r="R35" s="371"/>
    </row>
    <row r="36" spans="1:18" ht="13.5" customHeight="1">
      <c r="A36" s="4" t="s">
        <v>327</v>
      </c>
      <c r="B36" s="303">
        <v>26428.47</v>
      </c>
      <c r="C36" s="303">
        <v>3411.08</v>
      </c>
      <c r="D36" s="303">
        <v>3141.23</v>
      </c>
      <c r="E36" s="303"/>
      <c r="F36" s="303">
        <v>2010</v>
      </c>
      <c r="G36" s="303"/>
      <c r="H36" s="409">
        <f t="shared" si="0"/>
        <v>34990.780000000006</v>
      </c>
      <c r="I36" s="467"/>
      <c r="K36" s="71"/>
      <c r="L36" s="149"/>
      <c r="M36" s="149"/>
      <c r="N36" s="149"/>
      <c r="O36" s="149"/>
      <c r="P36" s="393"/>
      <c r="Q36" s="404"/>
    </row>
    <row r="37" spans="1:18" ht="13.5" customHeight="1">
      <c r="A37" s="4" t="s">
        <v>270</v>
      </c>
      <c r="B37" s="303">
        <v>189436.78</v>
      </c>
      <c r="C37" s="303">
        <v>79057.52</v>
      </c>
      <c r="D37" s="303">
        <v>13892.59</v>
      </c>
      <c r="E37" s="303"/>
      <c r="F37" s="303">
        <v>32838.43</v>
      </c>
      <c r="G37" s="303">
        <v>6078.11</v>
      </c>
      <c r="H37" s="409">
        <f t="shared" si="0"/>
        <v>321303.43</v>
      </c>
      <c r="I37" s="467"/>
      <c r="K37" s="70"/>
      <c r="L37" s="369"/>
      <c r="M37" s="369"/>
      <c r="N37" s="369"/>
      <c r="O37" s="369"/>
      <c r="P37" s="398"/>
      <c r="Q37" s="497"/>
    </row>
    <row r="38" spans="1:18" ht="13.5" customHeight="1">
      <c r="A38" s="4" t="s">
        <v>476</v>
      </c>
      <c r="B38" s="149">
        <v>308360.21999999997</v>
      </c>
      <c r="C38" s="303"/>
      <c r="D38" s="149">
        <v>33046.32</v>
      </c>
      <c r="E38" s="303">
        <v>88501.55</v>
      </c>
      <c r="F38" s="303">
        <v>28395.43</v>
      </c>
      <c r="G38" s="303">
        <v>95074.04</v>
      </c>
      <c r="H38" s="409">
        <f t="shared" si="0"/>
        <v>553377.55999999994</v>
      </c>
      <c r="I38" s="467"/>
      <c r="K38" s="72"/>
      <c r="L38" s="149"/>
      <c r="M38" s="149"/>
      <c r="N38" s="149"/>
      <c r="O38" s="149"/>
      <c r="P38" s="149"/>
      <c r="Q38" s="149"/>
    </row>
    <row r="39" spans="1:18" ht="13.5" customHeight="1">
      <c r="A39" s="4" t="s">
        <v>425</v>
      </c>
      <c r="B39" s="303">
        <v>45024.06</v>
      </c>
      <c r="C39" s="303">
        <v>16492.060000000001</v>
      </c>
      <c r="D39" s="303">
        <v>2282.63</v>
      </c>
      <c r="E39" s="303"/>
      <c r="F39" s="303">
        <v>81.72</v>
      </c>
      <c r="G39" s="303"/>
      <c r="H39" s="409">
        <f t="shared" si="0"/>
        <v>63880.469999999994</v>
      </c>
      <c r="I39" s="467"/>
      <c r="K39" s="72"/>
      <c r="L39" s="149"/>
      <c r="M39" s="149"/>
      <c r="N39" s="149"/>
      <c r="O39" s="149"/>
      <c r="P39" s="149"/>
      <c r="Q39" s="149"/>
    </row>
    <row r="40" spans="1:18" ht="13.5" customHeight="1">
      <c r="A40" s="4" t="s">
        <v>272</v>
      </c>
      <c r="B40" s="303">
        <v>513737.86</v>
      </c>
      <c r="C40" s="303">
        <v>140253.84</v>
      </c>
      <c r="D40" s="303">
        <v>85552.84</v>
      </c>
      <c r="E40" s="303"/>
      <c r="F40" s="303">
        <v>37455.599999999999</v>
      </c>
      <c r="G40" s="303">
        <v>167506.47</v>
      </c>
      <c r="H40" s="409">
        <f t="shared" si="0"/>
        <v>944506.60999999987</v>
      </c>
      <c r="I40" s="467"/>
      <c r="K40" s="471"/>
      <c r="L40" s="149"/>
      <c r="M40" s="149"/>
      <c r="N40" s="149"/>
      <c r="O40" s="149"/>
      <c r="P40" s="149"/>
      <c r="Q40" s="149"/>
    </row>
    <row r="41" spans="1:18" ht="13.5" customHeight="1">
      <c r="A41" s="4" t="s">
        <v>426</v>
      </c>
      <c r="B41" s="427">
        <v>477490.71</v>
      </c>
      <c r="C41" s="427">
        <v>68303.649999999994</v>
      </c>
      <c r="D41" s="427">
        <v>115805.86</v>
      </c>
      <c r="E41" s="427">
        <v>125640.02</v>
      </c>
      <c r="F41" s="427">
        <v>115641</v>
      </c>
      <c r="G41" s="427">
        <v>109547.47</v>
      </c>
      <c r="H41" s="409">
        <f t="shared" si="0"/>
        <v>1012428.71</v>
      </c>
      <c r="I41" s="467"/>
      <c r="Q41"/>
      <c r="R41"/>
    </row>
    <row r="42" spans="1:18" ht="13.5" customHeight="1">
      <c r="A42" s="4" t="s">
        <v>329</v>
      </c>
      <c r="B42" s="303">
        <v>100921.47</v>
      </c>
      <c r="C42" s="303">
        <v>15150.94</v>
      </c>
      <c r="D42" s="303">
        <v>7037.8</v>
      </c>
      <c r="E42" s="303"/>
      <c r="F42" s="303">
        <v>4075.51</v>
      </c>
      <c r="G42" s="303"/>
      <c r="H42" s="409">
        <f t="shared" si="0"/>
        <v>127185.72</v>
      </c>
      <c r="I42" s="467"/>
      <c r="Q42"/>
      <c r="R42"/>
    </row>
    <row r="43" spans="1:18" ht="13.5" customHeight="1">
      <c r="A43" s="4" t="s">
        <v>533</v>
      </c>
      <c r="B43" s="427">
        <v>74570</v>
      </c>
      <c r="C43" s="303"/>
      <c r="D43" s="303">
        <v>4354.4799999999996</v>
      </c>
      <c r="E43" s="303">
        <v>11744.35</v>
      </c>
      <c r="F43" s="303"/>
      <c r="G43" s="303">
        <v>3576.46</v>
      </c>
      <c r="H43" s="409">
        <f t="shared" si="0"/>
        <v>94245.290000000008</v>
      </c>
      <c r="I43" s="467"/>
      <c r="Q43"/>
      <c r="R43"/>
    </row>
    <row r="44" spans="1:18" ht="13.5" customHeight="1">
      <c r="A44" s="4" t="s">
        <v>275</v>
      </c>
      <c r="B44" s="303">
        <v>90418</v>
      </c>
      <c r="C44" s="303">
        <v>48713</v>
      </c>
      <c r="D44" s="303">
        <v>10534</v>
      </c>
      <c r="E44" s="303">
        <v>12926</v>
      </c>
      <c r="F44" s="303"/>
      <c r="G44" s="303">
        <v>31500</v>
      </c>
      <c r="H44" s="409">
        <f t="shared" si="0"/>
        <v>194091</v>
      </c>
      <c r="I44" s="467"/>
      <c r="K44" s="402"/>
      <c r="L44" s="150"/>
      <c r="M44" s="150"/>
      <c r="N44" s="150"/>
      <c r="O44" s="150"/>
      <c r="P44" s="150"/>
      <c r="Q44" s="150"/>
      <c r="R44" s="150"/>
    </row>
    <row r="45" spans="1:18" ht="13.5" customHeight="1">
      <c r="A45" s="4" t="s">
        <v>135</v>
      </c>
      <c r="B45" s="303">
        <v>434714.19</v>
      </c>
      <c r="C45" s="303">
        <v>141791.94</v>
      </c>
      <c r="D45" s="303">
        <v>68704.47</v>
      </c>
      <c r="E45" s="303"/>
      <c r="F45" s="303"/>
      <c r="G45" s="303"/>
      <c r="H45" s="409">
        <f t="shared" si="0"/>
        <v>645210.6</v>
      </c>
      <c r="I45" s="467"/>
      <c r="K45" s="66"/>
      <c r="L45" s="150"/>
      <c r="M45" s="150"/>
      <c r="N45" s="150"/>
      <c r="O45" s="150"/>
      <c r="P45" s="150"/>
      <c r="Q45" s="150"/>
      <c r="R45" s="150"/>
    </row>
    <row r="46" spans="1:18" ht="13.5" customHeight="1">
      <c r="A46" s="4" t="s">
        <v>333</v>
      </c>
      <c r="B46" s="427">
        <v>13281</v>
      </c>
      <c r="C46" s="427"/>
      <c r="D46" s="427">
        <v>5078</v>
      </c>
      <c r="E46" s="427"/>
      <c r="F46" s="427"/>
      <c r="G46" s="427"/>
      <c r="H46" s="409">
        <f t="shared" si="0"/>
        <v>18359</v>
      </c>
      <c r="I46" s="467"/>
      <c r="K46" s="402"/>
      <c r="L46" s="150"/>
      <c r="M46" s="150"/>
      <c r="N46" s="150"/>
      <c r="O46" s="601"/>
      <c r="P46" s="601"/>
      <c r="Q46" s="601"/>
      <c r="R46" s="150"/>
    </row>
    <row r="47" spans="1:18" ht="13.5" customHeight="1">
      <c r="A47" s="4" t="s">
        <v>278</v>
      </c>
      <c r="B47" s="303">
        <v>389738.55</v>
      </c>
      <c r="C47" s="303">
        <v>309835.45</v>
      </c>
      <c r="D47" s="303">
        <v>97550.96</v>
      </c>
      <c r="E47" s="303"/>
      <c r="F47" s="303">
        <v>21068.6</v>
      </c>
      <c r="G47" s="303"/>
      <c r="H47" s="409">
        <f t="shared" si="0"/>
        <v>818193.55999999994</v>
      </c>
      <c r="I47" s="467"/>
      <c r="K47" s="49"/>
      <c r="L47" s="602"/>
      <c r="M47" s="602"/>
      <c r="N47" s="602"/>
      <c r="O47" s="401"/>
      <c r="P47" s="602"/>
      <c r="Q47" s="401"/>
      <c r="R47" s="603"/>
    </row>
    <row r="48" spans="1:18" ht="13.5" customHeight="1">
      <c r="A48" s="4" t="s">
        <v>279</v>
      </c>
      <c r="B48" s="303">
        <v>267642</v>
      </c>
      <c r="C48" s="303">
        <v>37126</v>
      </c>
      <c r="D48" s="303">
        <v>21103</v>
      </c>
      <c r="E48" s="303"/>
      <c r="F48" s="303"/>
      <c r="G48" s="303"/>
      <c r="H48" s="409">
        <f t="shared" si="0"/>
        <v>325871</v>
      </c>
      <c r="I48" s="467"/>
      <c r="K48" s="20"/>
      <c r="L48" s="149"/>
      <c r="M48" s="149"/>
      <c r="N48" s="149"/>
      <c r="O48" s="149"/>
      <c r="P48" s="330"/>
      <c r="Q48" s="492"/>
      <c r="R48" s="11"/>
    </row>
    <row r="49" spans="1:18" ht="13.5" customHeight="1">
      <c r="A49" s="4" t="s">
        <v>334</v>
      </c>
      <c r="B49" s="303">
        <v>30958.26</v>
      </c>
      <c r="C49" s="303">
        <v>2000.9</v>
      </c>
      <c r="D49" s="303">
        <v>4387.84</v>
      </c>
      <c r="E49" s="303">
        <v>3907.44</v>
      </c>
      <c r="F49" s="303"/>
      <c r="G49" s="303">
        <v>9274.74</v>
      </c>
      <c r="H49" s="409">
        <f t="shared" si="0"/>
        <v>50529.18</v>
      </c>
      <c r="I49" s="467"/>
      <c r="K49" s="389"/>
      <c r="L49" s="369"/>
      <c r="M49" s="369"/>
      <c r="N49" s="369"/>
      <c r="O49" s="369"/>
      <c r="P49" s="369"/>
      <c r="Q49" s="497"/>
      <c r="R49" s="11"/>
    </row>
    <row r="50" spans="1:18" ht="13.5" customHeight="1">
      <c r="A50" s="4" t="s">
        <v>336</v>
      </c>
      <c r="B50" s="427">
        <v>48663.58</v>
      </c>
      <c r="C50" s="427">
        <v>5997.54</v>
      </c>
      <c r="D50" s="427">
        <v>6078.02</v>
      </c>
      <c r="E50" s="427"/>
      <c r="F50" s="427">
        <v>4133.7</v>
      </c>
      <c r="G50" s="427">
        <v>5273.81</v>
      </c>
      <c r="H50" s="409">
        <f t="shared" si="0"/>
        <v>70146.649999999994</v>
      </c>
      <c r="I50" s="467"/>
      <c r="K50" s="66"/>
      <c r="L50" s="149"/>
      <c r="M50" s="149"/>
      <c r="N50" s="149"/>
      <c r="O50" s="149"/>
      <c r="P50" s="149"/>
      <c r="Q50" s="149"/>
      <c r="R50" s="11"/>
    </row>
    <row r="51" spans="1:18" ht="13.5" customHeight="1">
      <c r="A51" s="188"/>
      <c r="B51" s="303"/>
      <c r="C51" s="303"/>
      <c r="D51" s="303"/>
      <c r="E51" s="303"/>
      <c r="F51" s="303"/>
      <c r="G51" s="303"/>
      <c r="H51" s="409"/>
      <c r="I51" s="467"/>
      <c r="K51" s="66"/>
      <c r="L51" s="149"/>
      <c r="M51" s="149"/>
      <c r="N51" s="149"/>
      <c r="O51" s="149"/>
      <c r="P51" s="149"/>
      <c r="Q51" s="149"/>
      <c r="R51" s="11"/>
    </row>
    <row r="52" spans="1:18" ht="13.5" customHeight="1">
      <c r="A52" s="592" t="s">
        <v>534</v>
      </c>
      <c r="B52" s="303"/>
      <c r="C52" s="303"/>
      <c r="D52" s="303"/>
      <c r="E52" s="303"/>
      <c r="F52" s="303"/>
      <c r="G52" s="303"/>
      <c r="H52" s="409"/>
      <c r="I52" s="467"/>
      <c r="K52" s="66"/>
      <c r="L52" s="149"/>
      <c r="M52" s="149"/>
      <c r="N52" s="149"/>
      <c r="O52" s="149"/>
      <c r="P52" s="149"/>
      <c r="Q52" s="149"/>
      <c r="R52" s="11"/>
    </row>
    <row r="53" spans="1:18" ht="13.5" customHeight="1">
      <c r="B53" s="303"/>
      <c r="C53" s="303"/>
      <c r="D53" s="303"/>
      <c r="E53" s="303"/>
      <c r="F53" s="303"/>
      <c r="G53" s="303"/>
      <c r="H53" s="409"/>
      <c r="I53" s="467"/>
      <c r="K53" s="66"/>
      <c r="L53" s="149"/>
      <c r="M53" s="149"/>
      <c r="N53" s="149"/>
      <c r="O53" s="149"/>
      <c r="P53" s="149"/>
      <c r="Q53" s="149"/>
      <c r="R53" s="11"/>
    </row>
    <row r="54" spans="1:18" ht="14.25" customHeight="1">
      <c r="A54" s="188"/>
      <c r="B54" s="303"/>
      <c r="C54" s="303"/>
      <c r="D54" s="303"/>
      <c r="E54" s="303"/>
      <c r="F54" s="303"/>
      <c r="G54" s="303"/>
      <c r="H54" s="409"/>
      <c r="I54" s="467"/>
      <c r="K54" s="63"/>
      <c r="L54" s="105"/>
      <c r="M54" s="105"/>
      <c r="N54" s="105"/>
      <c r="O54" s="105"/>
      <c r="P54" s="394"/>
      <c r="Q54" s="149"/>
      <c r="R54" s="412"/>
    </row>
    <row r="55" spans="1:18" ht="14.25" customHeight="1">
      <c r="A55" s="146"/>
      <c r="B55" s="303"/>
      <c r="C55" s="303"/>
      <c r="D55" s="303"/>
      <c r="E55" s="303"/>
      <c r="F55" s="303"/>
      <c r="G55" s="303"/>
      <c r="H55" s="409"/>
      <c r="I55" s="467"/>
      <c r="K55" s="64"/>
      <c r="L55" s="149"/>
      <c r="M55" s="149"/>
      <c r="N55" s="149"/>
      <c r="O55" s="149"/>
      <c r="P55" s="395"/>
      <c r="Q55" s="492"/>
      <c r="R55" s="11"/>
    </row>
    <row r="56" spans="1:18" ht="14.25" customHeight="1">
      <c r="I56" s="467"/>
      <c r="K56" s="63"/>
      <c r="L56" s="369"/>
      <c r="M56" s="369"/>
      <c r="N56" s="369"/>
      <c r="O56" s="369"/>
      <c r="P56" s="369"/>
      <c r="Q56" s="369"/>
      <c r="R56" s="11"/>
    </row>
    <row r="57" spans="1:18" ht="14.25" customHeight="1">
      <c r="I57" s="467"/>
      <c r="K57" s="66"/>
      <c r="L57" s="149"/>
      <c r="M57" s="149"/>
      <c r="N57" s="149"/>
      <c r="O57" s="149"/>
      <c r="P57" s="149"/>
      <c r="Q57" s="149"/>
      <c r="R57" s="11"/>
    </row>
    <row r="58" spans="1:18" ht="14.25" customHeight="1">
      <c r="I58" s="4"/>
      <c r="K58" s="66"/>
      <c r="L58" s="149"/>
      <c r="M58" s="149"/>
      <c r="N58" s="149"/>
      <c r="O58" s="149"/>
      <c r="P58" s="149"/>
      <c r="Q58" s="149"/>
      <c r="R58" s="11"/>
    </row>
    <row r="59" spans="1:18" ht="14.25" customHeight="1">
      <c r="K59" s="66"/>
      <c r="L59" s="149"/>
      <c r="M59" s="149"/>
      <c r="N59" s="149"/>
      <c r="O59" s="149"/>
      <c r="P59" s="149"/>
      <c r="Q59" s="149"/>
      <c r="R59" s="11"/>
    </row>
    <row r="60" spans="1:18" ht="14.25" customHeight="1">
      <c r="K60" s="66"/>
      <c r="L60" s="149"/>
      <c r="M60" s="149"/>
      <c r="N60" s="149"/>
      <c r="O60" s="149"/>
      <c r="P60" s="149"/>
      <c r="Q60" s="149"/>
      <c r="R60" s="11"/>
    </row>
    <row r="61" spans="1:18" ht="14.25" customHeight="1">
      <c r="K61" s="63"/>
      <c r="L61" s="105"/>
      <c r="M61" s="105"/>
      <c r="N61" s="105"/>
      <c r="O61" s="105"/>
      <c r="P61" s="394"/>
      <c r="Q61" s="149"/>
      <c r="R61" s="412"/>
    </row>
    <row r="62" spans="1:18" ht="14.25" customHeight="1">
      <c r="K62" s="64"/>
      <c r="L62" s="149"/>
      <c r="M62" s="149"/>
      <c r="N62" s="149"/>
      <c r="O62" s="149"/>
      <c r="P62" s="395"/>
      <c r="Q62" s="493"/>
      <c r="R62" s="11"/>
    </row>
    <row r="63" spans="1:18" ht="14.25" customHeight="1">
      <c r="K63" s="389"/>
      <c r="L63" s="369"/>
      <c r="M63" s="369"/>
      <c r="N63" s="369"/>
      <c r="O63" s="369"/>
      <c r="P63" s="397"/>
      <c r="Q63" s="492"/>
      <c r="R63" s="11"/>
    </row>
    <row r="64" spans="1:18" ht="14.25" customHeight="1">
      <c r="K64" s="66"/>
      <c r="L64" s="149"/>
      <c r="M64" s="149"/>
      <c r="N64" s="149"/>
      <c r="O64" s="149"/>
      <c r="P64" s="149"/>
      <c r="Q64" s="149"/>
      <c r="R64" s="11"/>
    </row>
    <row r="65" spans="11:18" ht="14.25" customHeight="1">
      <c r="K65" s="66"/>
      <c r="L65" s="149"/>
      <c r="M65" s="149"/>
      <c r="N65" s="149"/>
      <c r="O65" s="149"/>
      <c r="P65" s="149"/>
      <c r="Q65" s="149"/>
      <c r="R65" s="11"/>
    </row>
    <row r="66" spans="11:18" ht="14.25" customHeight="1">
      <c r="K66" s="63"/>
      <c r="L66" s="105"/>
      <c r="M66" s="105"/>
      <c r="N66" s="105"/>
      <c r="O66" s="105"/>
      <c r="P66" s="394"/>
      <c r="Q66" s="149"/>
      <c r="R66" s="412"/>
    </row>
    <row r="67" spans="11:18" ht="14.25" customHeight="1">
      <c r="K67" s="64"/>
      <c r="L67" s="149"/>
      <c r="M67" s="149"/>
      <c r="N67" s="149"/>
      <c r="O67" s="149"/>
      <c r="P67" s="395"/>
      <c r="Q67" s="493"/>
      <c r="R67" s="11"/>
    </row>
    <row r="68" spans="11:18" ht="14.25" customHeight="1">
      <c r="K68" s="389"/>
      <c r="L68" s="410"/>
      <c r="M68" s="410"/>
      <c r="N68" s="410"/>
      <c r="O68" s="410"/>
      <c r="P68" s="410"/>
      <c r="Q68" s="495"/>
      <c r="R68" s="11"/>
    </row>
    <row r="69" spans="11:18" ht="14.25" customHeight="1">
      <c r="K69" s="66"/>
      <c r="L69" s="149"/>
      <c r="M69" s="149"/>
      <c r="N69" s="149"/>
      <c r="O69" s="149"/>
      <c r="P69" s="149"/>
      <c r="Q69" s="149"/>
      <c r="R69" s="11"/>
    </row>
    <row r="70" spans="11:18" ht="14.25" customHeight="1">
      <c r="K70" s="66"/>
      <c r="L70" s="396"/>
      <c r="M70" s="396"/>
      <c r="N70" s="396"/>
      <c r="O70" s="396"/>
      <c r="P70" s="396"/>
      <c r="Q70" s="396"/>
      <c r="R70" s="11"/>
    </row>
    <row r="71" spans="11:18" ht="14.25" customHeight="1">
      <c r="K71" s="66"/>
      <c r="L71" s="149"/>
      <c r="M71" s="149"/>
      <c r="N71" s="149"/>
      <c r="O71" s="149"/>
      <c r="P71" s="149"/>
      <c r="Q71" s="149"/>
      <c r="R71" s="11"/>
    </row>
    <row r="72" spans="11:18" ht="14.25" customHeight="1">
      <c r="K72" s="66"/>
      <c r="L72" s="149"/>
      <c r="M72" s="149"/>
      <c r="N72" s="149"/>
      <c r="O72" s="149"/>
      <c r="P72" s="149"/>
      <c r="Q72" s="149"/>
      <c r="R72" s="11"/>
    </row>
    <row r="73" spans="11:18" ht="14.25" customHeight="1">
      <c r="K73" s="402"/>
      <c r="L73" s="149"/>
      <c r="M73" s="149"/>
      <c r="N73" s="149"/>
      <c r="O73" s="149"/>
      <c r="P73" s="149"/>
      <c r="Q73" s="149"/>
      <c r="R73" s="11"/>
    </row>
    <row r="74" spans="11:18" ht="14.25" customHeight="1">
      <c r="K74" s="66"/>
      <c r="L74" s="149"/>
      <c r="M74" s="149"/>
      <c r="N74" s="149"/>
      <c r="O74" s="149"/>
      <c r="P74" s="149"/>
      <c r="Q74" s="149"/>
      <c r="R74" s="11"/>
    </row>
    <row r="75" spans="11:18" ht="14.25" customHeight="1">
      <c r="K75" s="66"/>
      <c r="L75" s="149"/>
      <c r="M75" s="149"/>
      <c r="N75" s="149"/>
      <c r="O75" s="149"/>
      <c r="P75" s="149"/>
      <c r="Q75" s="149"/>
      <c r="R75" s="11"/>
    </row>
    <row r="76" spans="11:18" ht="14.25" customHeight="1">
      <c r="K76" s="66"/>
      <c r="L76" s="149"/>
      <c r="M76" s="149"/>
      <c r="N76" s="149"/>
      <c r="O76" s="149"/>
      <c r="P76" s="149"/>
      <c r="Q76" s="149"/>
      <c r="R76" s="11"/>
    </row>
    <row r="77" spans="11:18" ht="14.25" customHeight="1">
      <c r="K77" s="66"/>
      <c r="L77" s="149"/>
      <c r="M77" s="149"/>
      <c r="N77" s="149"/>
      <c r="O77" s="149"/>
      <c r="P77" s="149"/>
      <c r="Q77" s="149"/>
      <c r="R77" s="11"/>
    </row>
    <row r="78" spans="11:18" ht="14.25" customHeight="1">
      <c r="K78" s="402"/>
      <c r="L78" s="149"/>
      <c r="M78" s="149"/>
      <c r="N78" s="149"/>
      <c r="O78" s="149"/>
      <c r="P78" s="149"/>
      <c r="Q78" s="149"/>
      <c r="R78" s="11"/>
    </row>
    <row r="79" spans="11:18" ht="14.25" customHeight="1">
      <c r="K79" s="63"/>
      <c r="L79" s="105"/>
      <c r="M79" s="105"/>
      <c r="N79" s="105"/>
      <c r="O79" s="105"/>
      <c r="P79" s="105"/>
      <c r="Q79" s="105"/>
      <c r="R79" s="412"/>
    </row>
    <row r="80" spans="11:18" ht="14.25" customHeight="1">
      <c r="K80" s="496"/>
      <c r="L80" s="149"/>
      <c r="M80" s="149"/>
      <c r="N80" s="149"/>
      <c r="O80" s="149"/>
      <c r="P80" s="395"/>
      <c r="Q80" s="493"/>
      <c r="R80" s="11"/>
    </row>
    <row r="81" spans="11:18" ht="14.25" customHeight="1">
      <c r="K81" s="389"/>
      <c r="L81" s="410"/>
      <c r="M81" s="369"/>
      <c r="N81" s="369"/>
      <c r="O81" s="369"/>
      <c r="P81" s="411"/>
      <c r="Q81" s="498"/>
      <c r="R81" s="11"/>
    </row>
    <row r="82" spans="11:18" ht="14.25" customHeight="1">
      <c r="K82" s="66"/>
      <c r="L82" s="149"/>
      <c r="M82" s="149"/>
      <c r="N82" s="149"/>
      <c r="O82" s="149"/>
      <c r="P82" s="149"/>
      <c r="Q82" s="149"/>
      <c r="R82" s="11"/>
    </row>
    <row r="83" spans="11:18" ht="14.25" customHeight="1">
      <c r="K83" s="66"/>
      <c r="L83" s="149"/>
      <c r="M83" s="149"/>
      <c r="N83" s="149"/>
      <c r="O83" s="149"/>
      <c r="P83" s="201"/>
      <c r="Q83" s="144"/>
      <c r="R83" s="11"/>
    </row>
    <row r="84" spans="11:18" ht="14.25" customHeight="1">
      <c r="K84" s="66"/>
      <c r="L84" s="149"/>
      <c r="M84" s="149"/>
      <c r="N84" s="149"/>
      <c r="O84" s="149"/>
      <c r="P84" s="201"/>
      <c r="Q84" s="144"/>
      <c r="R84" s="11"/>
    </row>
    <row r="85" spans="11:18" ht="14.25" customHeight="1">
      <c r="K85" s="66"/>
      <c r="L85" s="149"/>
      <c r="M85" s="149"/>
      <c r="N85" s="149"/>
      <c r="O85" s="149"/>
      <c r="P85" s="149"/>
      <c r="Q85" s="149"/>
      <c r="R85" s="11"/>
    </row>
    <row r="86" spans="11:18" ht="14.25" customHeight="1">
      <c r="K86" s="402"/>
      <c r="L86" s="150"/>
      <c r="M86" s="150"/>
      <c r="N86" s="150"/>
      <c r="O86" s="150"/>
      <c r="P86" s="470"/>
      <c r="Q86" s="144"/>
      <c r="R86" s="11"/>
    </row>
    <row r="87" spans="11:18" ht="14.25" customHeight="1">
      <c r="K87" s="63"/>
      <c r="L87" s="105"/>
      <c r="M87" s="105"/>
      <c r="N87" s="105"/>
      <c r="O87" s="105"/>
      <c r="P87" s="394"/>
      <c r="Q87" s="105"/>
      <c r="R87" s="412"/>
    </row>
    <row r="88" spans="11:18" ht="14.25" customHeight="1">
      <c r="K88" s="64"/>
      <c r="L88" s="149"/>
      <c r="M88" s="149"/>
      <c r="N88" s="149"/>
      <c r="O88" s="149"/>
      <c r="P88" s="392"/>
      <c r="Q88" s="493"/>
      <c r="R88" s="11"/>
    </row>
    <row r="89" spans="11:18" ht="14.25" customHeight="1">
      <c r="K89" s="63"/>
      <c r="L89" s="149"/>
      <c r="M89" s="149"/>
      <c r="N89" s="149"/>
      <c r="O89" s="149"/>
      <c r="P89" s="392"/>
      <c r="Q89" s="492"/>
      <c r="R89" s="11"/>
    </row>
    <row r="90" spans="11:18" ht="14.25" customHeight="1">
      <c r="K90" s="66"/>
      <c r="L90" s="149"/>
      <c r="M90" s="149"/>
      <c r="N90" s="149"/>
      <c r="O90" s="149"/>
      <c r="P90" s="149"/>
      <c r="Q90" s="149"/>
      <c r="R90" s="11"/>
    </row>
    <row r="91" spans="11:18" ht="14.25" customHeight="1">
      <c r="K91" s="66"/>
      <c r="L91" s="149"/>
      <c r="M91" s="149"/>
      <c r="N91" s="149"/>
      <c r="O91" s="149"/>
      <c r="P91" s="149"/>
      <c r="Q91" s="149"/>
      <c r="R91" s="11"/>
    </row>
    <row r="92" spans="11:18" ht="14.25" customHeight="1">
      <c r="K92" s="26"/>
      <c r="L92" s="105"/>
      <c r="M92" s="105"/>
      <c r="N92" s="105"/>
      <c r="O92" s="105"/>
      <c r="P92" s="394"/>
      <c r="Q92" s="149"/>
      <c r="R92" s="412"/>
    </row>
    <row r="93" spans="11:18" ht="14.25" customHeight="1">
      <c r="Q93" s="493"/>
      <c r="R93" s="11"/>
    </row>
    <row r="94" spans="11:18" ht="14.25" customHeight="1">
      <c r="Q94" s="492"/>
      <c r="R94" s="11"/>
    </row>
    <row r="95" spans="11:18" ht="14.25" customHeight="1">
      <c r="K95" s="468"/>
      <c r="Q95" s="492"/>
      <c r="R95" s="11"/>
    </row>
    <row r="96" spans="11:18" ht="14.25" customHeight="1">
      <c r="Q96" s="492"/>
      <c r="R96" s="11"/>
    </row>
    <row r="97" spans="17:18" ht="14.25" customHeight="1">
      <c r="Q97" s="492"/>
      <c r="R97" s="11"/>
    </row>
    <row r="98" spans="17:18" ht="14.25" customHeight="1">
      <c r="Q98" s="492"/>
      <c r="R98" s="11"/>
    </row>
    <row r="99" spans="17:18" ht="14.25" customHeight="1">
      <c r="Q99" s="492"/>
      <c r="R99" s="11"/>
    </row>
    <row r="100" spans="17:18" ht="14.25" customHeight="1">
      <c r="Q100" s="492"/>
      <c r="R100" s="11"/>
    </row>
    <row r="101" spans="17:18" ht="14.25" customHeight="1">
      <c r="Q101" s="492"/>
      <c r="R101" s="11"/>
    </row>
    <row r="102" spans="17:18" ht="14.25" customHeight="1">
      <c r="Q102" s="492"/>
      <c r="R102" s="11"/>
    </row>
    <row r="103" spans="17:18" ht="14.25" customHeight="1">
      <c r="Q103" s="492"/>
      <c r="R103" s="11"/>
    </row>
    <row r="104" spans="17:18" ht="14.25" customHeight="1">
      <c r="Q104" s="492"/>
      <c r="R104" s="11"/>
    </row>
    <row r="105" spans="17:18" ht="14.25" customHeight="1">
      <c r="Q105" s="492"/>
      <c r="R105" s="11"/>
    </row>
    <row r="106" spans="17:18" ht="14.25" customHeight="1">
      <c r="Q106" s="492"/>
      <c r="R106" s="11"/>
    </row>
    <row r="107" spans="17:18" ht="14.25" customHeight="1">
      <c r="Q107" s="492"/>
      <c r="R107" s="11"/>
    </row>
    <row r="108" spans="17:18" ht="14.25" customHeight="1">
      <c r="Q108" s="492"/>
      <c r="R108" s="11"/>
    </row>
    <row r="109" spans="17:18" ht="14.25" customHeight="1">
      <c r="Q109" s="492"/>
      <c r="R109" s="11"/>
    </row>
    <row r="110" spans="17:18" ht="14.25" customHeight="1">
      <c r="Q110" s="492"/>
      <c r="R110" s="11"/>
    </row>
    <row r="111" spans="17:18" ht="14.25" customHeight="1">
      <c r="Q111" s="492"/>
      <c r="R111" s="11"/>
    </row>
    <row r="112" spans="17:18" ht="14.25" customHeight="1">
      <c r="Q112" s="492"/>
      <c r="R112" s="11"/>
    </row>
    <row r="113" spans="17:18" ht="14.25" customHeight="1">
      <c r="Q113" s="492"/>
      <c r="R113" s="11"/>
    </row>
    <row r="114" spans="17:18" ht="14.25" customHeight="1">
      <c r="Q114" s="492"/>
      <c r="R114" s="11"/>
    </row>
    <row r="115" spans="17:18" ht="14.25" customHeight="1">
      <c r="Q115" s="492"/>
      <c r="R115" s="11"/>
    </row>
    <row r="116" spans="17:18" ht="14.25" customHeight="1">
      <c r="Q116" s="492"/>
      <c r="R116" s="11"/>
    </row>
    <row r="117" spans="17:18" ht="14.25" customHeight="1">
      <c r="Q117" s="492"/>
      <c r="R117" s="11"/>
    </row>
    <row r="118" spans="17:18" ht="14.25" customHeight="1">
      <c r="Q118" s="492"/>
      <c r="R118" s="11"/>
    </row>
    <row r="119" spans="17:18" ht="14.25" customHeight="1">
      <c r="Q119" s="492"/>
      <c r="R119" s="11"/>
    </row>
    <row r="120" spans="17:18" ht="14.25" customHeight="1">
      <c r="Q120" s="492"/>
      <c r="R120" s="11"/>
    </row>
    <row r="121" spans="17:18" ht="14.25" customHeight="1">
      <c r="Q121" s="492"/>
      <c r="R121" s="11"/>
    </row>
    <row r="122" spans="17:18" ht="14.25" customHeight="1">
      <c r="Q122" s="492"/>
      <c r="R122" s="11"/>
    </row>
    <row r="123" spans="17:18" ht="14.25" customHeight="1">
      <c r="Q123" s="492"/>
      <c r="R123" s="11"/>
    </row>
    <row r="124" spans="17:18" ht="14.25" customHeight="1">
      <c r="Q124" s="492"/>
      <c r="R124" s="11"/>
    </row>
    <row r="125" spans="17:18" ht="14.25" customHeight="1">
      <c r="Q125" s="492"/>
      <c r="R125" s="11"/>
    </row>
    <row r="126" spans="17:18" ht="14.25" customHeight="1">
      <c r="Q126" s="492"/>
      <c r="R126" s="11"/>
    </row>
    <row r="127" spans="17:18" ht="14.25" customHeight="1">
      <c r="Q127" s="492"/>
      <c r="R127" s="11"/>
    </row>
    <row r="128" spans="17:18" ht="14.25" customHeight="1">
      <c r="Q128" s="492"/>
      <c r="R128" s="11"/>
    </row>
    <row r="129" spans="17:18" ht="14.25" customHeight="1">
      <c r="Q129" s="492"/>
      <c r="R129" s="11"/>
    </row>
    <row r="130" spans="17:18" ht="14.25" customHeight="1">
      <c r="Q130" s="492"/>
      <c r="R130" s="11"/>
    </row>
    <row r="131" spans="17:18" ht="14.25" customHeight="1">
      <c r="Q131" s="492"/>
      <c r="R131" s="11"/>
    </row>
    <row r="132" spans="17:18" ht="14.25" customHeight="1">
      <c r="Q132" s="492"/>
      <c r="R132" s="11"/>
    </row>
    <row r="133" spans="17:18" ht="14.25" customHeight="1">
      <c r="Q133" s="492"/>
      <c r="R133" s="11"/>
    </row>
    <row r="134" spans="17:18" ht="14.25" customHeight="1">
      <c r="Q134" s="492"/>
      <c r="R134" s="11"/>
    </row>
    <row r="135" spans="17:18" ht="14.25" customHeight="1">
      <c r="Q135" s="492"/>
      <c r="R135" s="11"/>
    </row>
    <row r="136" spans="17:18" ht="14.25" customHeight="1">
      <c r="Q136" s="492"/>
      <c r="R136" s="11"/>
    </row>
    <row r="137" spans="17:18" ht="14.25" customHeight="1">
      <c r="Q137" s="492"/>
      <c r="R137" s="11"/>
    </row>
    <row r="138" spans="17:18" ht="14.25" customHeight="1">
      <c r="Q138" s="492"/>
      <c r="R138" s="11"/>
    </row>
    <row r="139" spans="17:18" ht="14.25" customHeight="1">
      <c r="Q139" s="492"/>
      <c r="R139" s="11"/>
    </row>
    <row r="140" spans="17:18" ht="14.25" customHeight="1">
      <c r="Q140" s="404"/>
      <c r="R140" s="11"/>
    </row>
    <row r="141" spans="17:18" ht="14.25" customHeight="1">
      <c r="Q141" s="404"/>
      <c r="R141" s="11"/>
    </row>
    <row r="142" spans="17:18" ht="14.25" customHeight="1">
      <c r="Q142" s="404"/>
      <c r="R142" s="11"/>
    </row>
    <row r="143" spans="17:18" ht="14.25" customHeight="1">
      <c r="Q143" s="404"/>
      <c r="R143" s="11"/>
    </row>
    <row r="144" spans="17:18" ht="14.25" customHeight="1">
      <c r="Q144" s="404"/>
      <c r="R144" s="11"/>
    </row>
    <row r="145" spans="17:18" ht="14.25" customHeight="1">
      <c r="Q145" s="404"/>
      <c r="R145" s="11"/>
    </row>
    <row r="146" spans="17:18" ht="14.25" customHeight="1">
      <c r="Q146" s="404"/>
      <c r="R146" s="11"/>
    </row>
    <row r="147" spans="17:18" ht="14.25" customHeight="1">
      <c r="Q147" s="404"/>
      <c r="R147" s="11"/>
    </row>
    <row r="148" spans="17:18" ht="14.25" customHeight="1">
      <c r="Q148" s="404"/>
      <c r="R148" s="11"/>
    </row>
    <row r="149" spans="17:18" ht="14.25" customHeight="1">
      <c r="Q149" s="404"/>
      <c r="R149" s="11"/>
    </row>
    <row r="150" spans="17:18" ht="14.25" customHeight="1">
      <c r="Q150" s="404"/>
      <c r="R150" s="11"/>
    </row>
    <row r="151" spans="17:18" ht="14.25" customHeight="1">
      <c r="Q151" s="404"/>
      <c r="R151" s="11"/>
    </row>
    <row r="152" spans="17:18" ht="14.25" customHeight="1">
      <c r="Q152" s="404"/>
      <c r="R152" s="11"/>
    </row>
    <row r="153" spans="17:18" ht="14.25" customHeight="1">
      <c r="Q153" s="404"/>
      <c r="R153" s="11"/>
    </row>
    <row r="154" spans="17:18" ht="14.25" customHeight="1">
      <c r="Q154" s="404"/>
      <c r="R154" s="11"/>
    </row>
    <row r="155" spans="17:18" ht="14.25" customHeight="1">
      <c r="Q155" s="404"/>
      <c r="R155" s="11"/>
    </row>
    <row r="156" spans="17:18" ht="14.25" customHeight="1">
      <c r="Q156" s="404"/>
      <c r="R156" s="11"/>
    </row>
    <row r="157" spans="17:18" ht="14.25" customHeight="1">
      <c r="Q157" s="404"/>
      <c r="R157" s="11"/>
    </row>
    <row r="158" spans="17:18" ht="14.25" customHeight="1">
      <c r="Q158" s="404"/>
      <c r="R158" s="11"/>
    </row>
    <row r="159" spans="17:18" ht="14.25" customHeight="1">
      <c r="Q159" s="404"/>
      <c r="R159" s="11"/>
    </row>
    <row r="160" spans="17:18" ht="14.25" customHeight="1">
      <c r="Q160" s="404"/>
      <c r="R160" s="11"/>
    </row>
    <row r="161" spans="17:18" ht="14.25" customHeight="1">
      <c r="Q161" s="404"/>
      <c r="R161" s="11"/>
    </row>
    <row r="162" spans="17:18" ht="14.25" customHeight="1">
      <c r="Q162" s="404"/>
      <c r="R162" s="11"/>
    </row>
    <row r="163" spans="17:18" ht="14.25" customHeight="1">
      <c r="Q163" s="404"/>
      <c r="R163" s="11"/>
    </row>
    <row r="164" spans="17:18" ht="14.25" customHeight="1">
      <c r="Q164" s="404"/>
      <c r="R164" s="11"/>
    </row>
    <row r="165" spans="17:18" ht="14.25" customHeight="1">
      <c r="Q165" s="404"/>
      <c r="R165" s="11"/>
    </row>
    <row r="166" spans="17:18" ht="14.25" customHeight="1">
      <c r="Q166" s="404"/>
      <c r="R166" s="11"/>
    </row>
    <row r="167" spans="17:18" ht="14.25" customHeight="1">
      <c r="Q167" s="404"/>
      <c r="R167" s="11"/>
    </row>
    <row r="168" spans="17:18" ht="14.25" customHeight="1">
      <c r="Q168" s="404"/>
      <c r="R168" s="11"/>
    </row>
    <row r="169" spans="17:18" ht="14.25" customHeight="1">
      <c r="Q169" s="404"/>
      <c r="R169" s="11"/>
    </row>
    <row r="170" spans="17:18" ht="14.25" customHeight="1">
      <c r="Q170" s="404"/>
      <c r="R170" s="11"/>
    </row>
    <row r="171" spans="17:18" ht="14.25" customHeight="1">
      <c r="Q171" s="404"/>
      <c r="R171" s="11"/>
    </row>
    <row r="172" spans="17:18" ht="14.25" customHeight="1">
      <c r="Q172" s="404"/>
      <c r="R172" s="11"/>
    </row>
    <row r="173" spans="17:18" ht="14.25" customHeight="1">
      <c r="Q173" s="404"/>
      <c r="R173" s="11"/>
    </row>
    <row r="174" spans="17:18" ht="14.25" customHeight="1">
      <c r="Q174" s="404"/>
      <c r="R174" s="11"/>
    </row>
    <row r="175" spans="17:18" ht="14.25" customHeight="1">
      <c r="Q175" s="404"/>
      <c r="R175" s="11"/>
    </row>
    <row r="176" spans="17:18" ht="14.25" customHeight="1">
      <c r="Q176" s="404"/>
      <c r="R176" s="11"/>
    </row>
    <row r="177" spans="17:18" ht="14.25" customHeight="1">
      <c r="Q177" s="404"/>
      <c r="R177" s="11"/>
    </row>
    <row r="178" spans="17:18" ht="14.25" customHeight="1">
      <c r="Q178" s="404"/>
      <c r="R178" s="11"/>
    </row>
    <row r="179" spans="17:18" ht="14.25" customHeight="1">
      <c r="Q179" s="404"/>
      <c r="R179" s="11"/>
    </row>
    <row r="180" spans="17:18" ht="14.25" customHeight="1">
      <c r="Q180" s="404"/>
      <c r="R180" s="11"/>
    </row>
    <row r="181" spans="17:18" ht="14.25" customHeight="1">
      <c r="Q181" s="404"/>
      <c r="R181" s="11"/>
    </row>
    <row r="182" spans="17:18" ht="14.25" customHeight="1">
      <c r="Q182" s="404"/>
      <c r="R182" s="11"/>
    </row>
    <row r="183" spans="17:18" ht="14.25" customHeight="1">
      <c r="Q183" s="404"/>
      <c r="R183" s="11"/>
    </row>
    <row r="184" spans="17:18" ht="14.25" customHeight="1">
      <c r="Q184" s="404"/>
      <c r="R184" s="11"/>
    </row>
    <row r="185" spans="17:18" ht="14.25" customHeight="1">
      <c r="Q185" s="404"/>
      <c r="R185" s="11"/>
    </row>
    <row r="186" spans="17:18" ht="14.25" customHeight="1">
      <c r="Q186" s="404"/>
      <c r="R186" s="11"/>
    </row>
    <row r="187" spans="17:18" ht="14.25" customHeight="1">
      <c r="Q187" s="404"/>
      <c r="R187" s="11"/>
    </row>
    <row r="188" spans="17:18" ht="14.25" customHeight="1">
      <c r="Q188" s="404"/>
      <c r="R188" s="11"/>
    </row>
    <row r="189" spans="17:18" ht="14.25" customHeight="1">
      <c r="Q189" s="404"/>
      <c r="R189" s="11"/>
    </row>
    <row r="190" spans="17:18" ht="14.25" customHeight="1">
      <c r="Q190" s="404"/>
      <c r="R190" s="11"/>
    </row>
    <row r="191" spans="17:18" ht="14.25" customHeight="1">
      <c r="Q191" s="404"/>
      <c r="R191" s="11"/>
    </row>
    <row r="192" spans="17:18" ht="14.25" customHeight="1">
      <c r="Q192" s="404"/>
      <c r="R192" s="11"/>
    </row>
    <row r="193" spans="17:18" ht="14.25" customHeight="1">
      <c r="Q193" s="404"/>
      <c r="R193" s="11"/>
    </row>
    <row r="194" spans="17:18" ht="14.25" customHeight="1">
      <c r="Q194" s="404"/>
      <c r="R194" s="11"/>
    </row>
    <row r="195" spans="17:18" ht="14.25" customHeight="1">
      <c r="Q195" s="404"/>
      <c r="R195" s="11"/>
    </row>
    <row r="196" spans="17:18" ht="14.25" customHeight="1">
      <c r="Q196" s="404"/>
      <c r="R196" s="11"/>
    </row>
    <row r="197" spans="17:18" ht="14.25" customHeight="1">
      <c r="Q197" s="404"/>
      <c r="R197" s="11"/>
    </row>
    <row r="198" spans="17:18" ht="14.25" customHeight="1">
      <c r="Q198" s="404"/>
      <c r="R198" s="11"/>
    </row>
    <row r="199" spans="17:18" ht="14.25" customHeight="1">
      <c r="Q199" s="404"/>
      <c r="R199" s="11"/>
    </row>
    <row r="200" spans="17:18" ht="14.25" customHeight="1">
      <c r="Q200" s="404"/>
      <c r="R200" s="11"/>
    </row>
    <row r="201" spans="17:18" ht="14.25" customHeight="1">
      <c r="Q201" s="404"/>
      <c r="R201" s="11"/>
    </row>
    <row r="202" spans="17:18" ht="14.25" customHeight="1">
      <c r="Q202" s="404"/>
      <c r="R202" s="11"/>
    </row>
    <row r="203" spans="17:18" ht="14.25" customHeight="1">
      <c r="Q203" s="404"/>
      <c r="R203" s="11"/>
    </row>
    <row r="204" spans="17:18" ht="14.25" customHeight="1">
      <c r="Q204" s="404"/>
      <c r="R204" s="11"/>
    </row>
    <row r="205" spans="17:18" ht="14.25" customHeight="1">
      <c r="Q205" s="404"/>
      <c r="R205" s="11"/>
    </row>
    <row r="206" spans="17:18" ht="14.25" customHeight="1">
      <c r="Q206" s="404"/>
      <c r="R206" s="11"/>
    </row>
    <row r="207" spans="17:18" ht="14.25" customHeight="1">
      <c r="Q207" s="404"/>
      <c r="R207" s="11"/>
    </row>
    <row r="208" spans="17:18" ht="14.25" customHeight="1">
      <c r="Q208" s="404"/>
      <c r="R208" s="11"/>
    </row>
    <row r="209" spans="17:18" ht="14.25" customHeight="1">
      <c r="Q209" s="404"/>
      <c r="R209" s="11"/>
    </row>
    <row r="210" spans="17:18" ht="14.25" customHeight="1">
      <c r="Q210" s="404"/>
      <c r="R210" s="11"/>
    </row>
    <row r="211" spans="17:18" ht="14.25" customHeight="1">
      <c r="Q211" s="404"/>
      <c r="R211" s="11"/>
    </row>
    <row r="212" spans="17:18" ht="14.25" customHeight="1">
      <c r="Q212" s="404"/>
      <c r="R212" s="11"/>
    </row>
    <row r="213" spans="17:18" ht="14.25" customHeight="1">
      <c r="Q213" s="404"/>
      <c r="R213" s="11"/>
    </row>
    <row r="214" spans="17:18" ht="14.25" customHeight="1">
      <c r="Q214" s="404"/>
      <c r="R214" s="11"/>
    </row>
    <row r="215" spans="17:18" ht="14.25" customHeight="1">
      <c r="Q215" s="404"/>
      <c r="R215" s="11"/>
    </row>
    <row r="216" spans="17:18" ht="14.25" customHeight="1">
      <c r="Q216" s="404"/>
      <c r="R216" s="11"/>
    </row>
    <row r="217" spans="17:18" ht="14.25" customHeight="1">
      <c r="Q217" s="404"/>
      <c r="R217" s="11"/>
    </row>
    <row r="218" spans="17:18" ht="14.25" customHeight="1">
      <c r="Q218" s="404"/>
      <c r="R218" s="11"/>
    </row>
    <row r="219" spans="17:18" ht="14.25" customHeight="1">
      <c r="Q219" s="404"/>
      <c r="R219" s="11"/>
    </row>
    <row r="220" spans="17:18" ht="14.25" customHeight="1">
      <c r="Q220" s="404"/>
      <c r="R220" s="11"/>
    </row>
    <row r="221" spans="17:18" ht="14.25" customHeight="1">
      <c r="Q221" s="404"/>
      <c r="R221" s="11"/>
    </row>
    <row r="222" spans="17:18" ht="14.25" customHeight="1">
      <c r="Q222" s="404"/>
      <c r="R222" s="11"/>
    </row>
    <row r="223" spans="17:18" ht="14.25" customHeight="1">
      <c r="Q223" s="404"/>
      <c r="R223" s="11"/>
    </row>
    <row r="224" spans="17:18" ht="14.25" customHeight="1">
      <c r="Q224" s="404"/>
      <c r="R224" s="11"/>
    </row>
    <row r="225" spans="17:18" ht="14.25" customHeight="1">
      <c r="Q225" s="404"/>
      <c r="R225" s="11"/>
    </row>
    <row r="226" spans="17:18" ht="14.25" customHeight="1">
      <c r="Q226" s="404"/>
      <c r="R226" s="11"/>
    </row>
    <row r="227" spans="17:18" ht="14.25" customHeight="1">
      <c r="Q227" s="404"/>
      <c r="R227" s="11"/>
    </row>
    <row r="228" spans="17:18" ht="14.25" customHeight="1">
      <c r="Q228" s="404"/>
      <c r="R228" s="11"/>
    </row>
    <row r="229" spans="17:18" ht="14.25" customHeight="1">
      <c r="Q229" s="404"/>
      <c r="R229" s="11"/>
    </row>
    <row r="230" spans="17:18" ht="14.25" customHeight="1">
      <c r="Q230" s="404"/>
      <c r="R230" s="11"/>
    </row>
    <row r="231" spans="17:18" ht="14.25" customHeight="1">
      <c r="Q231" s="404"/>
      <c r="R231" s="11"/>
    </row>
    <row r="232" spans="17:18" ht="14.25" customHeight="1">
      <c r="Q232" s="404"/>
      <c r="R232" s="11"/>
    </row>
    <row r="233" spans="17:18" ht="14.25" customHeight="1">
      <c r="Q233" s="404"/>
      <c r="R233" s="11"/>
    </row>
    <row r="234" spans="17:18" ht="14.25" customHeight="1">
      <c r="Q234" s="404"/>
      <c r="R234" s="11"/>
    </row>
    <row r="235" spans="17:18" ht="14.25" customHeight="1">
      <c r="Q235" s="404"/>
      <c r="R235" s="11"/>
    </row>
    <row r="236" spans="17:18" ht="14.25" customHeight="1">
      <c r="Q236" s="404"/>
      <c r="R236" s="11"/>
    </row>
    <row r="237" spans="17:18" ht="14.25" customHeight="1">
      <c r="Q237" s="404"/>
      <c r="R237" s="11"/>
    </row>
    <row r="238" spans="17:18" ht="14.25" customHeight="1">
      <c r="Q238" s="404"/>
      <c r="R238" s="11"/>
    </row>
    <row r="239" spans="17:18" ht="14.25" customHeight="1">
      <c r="Q239" s="404"/>
      <c r="R239" s="11"/>
    </row>
    <row r="240" spans="17:18" ht="14.25" customHeight="1">
      <c r="Q240" s="404"/>
      <c r="R240" s="11"/>
    </row>
    <row r="241" spans="17:18" ht="14.25" customHeight="1">
      <c r="Q241" s="404"/>
      <c r="R241" s="11"/>
    </row>
    <row r="242" spans="17:18" ht="14.25" customHeight="1">
      <c r="Q242" s="404"/>
      <c r="R242" s="11"/>
    </row>
    <row r="243" spans="17:18" ht="14.25" customHeight="1">
      <c r="Q243" s="404"/>
      <c r="R243" s="11"/>
    </row>
    <row r="244" spans="17:18" ht="14.25" customHeight="1">
      <c r="Q244" s="404"/>
      <c r="R244" s="11"/>
    </row>
    <row r="245" spans="17:18" ht="14.25" customHeight="1">
      <c r="Q245" s="404"/>
      <c r="R245" s="11"/>
    </row>
    <row r="246" spans="17:18" ht="14.25" customHeight="1">
      <c r="Q246" s="404"/>
      <c r="R246" s="11"/>
    </row>
    <row r="247" spans="17:18" ht="14.25" customHeight="1">
      <c r="Q247" s="404"/>
      <c r="R247" s="11"/>
    </row>
    <row r="248" spans="17:18" ht="14.25" customHeight="1">
      <c r="Q248" s="404"/>
      <c r="R248" s="11"/>
    </row>
    <row r="249" spans="17:18" ht="14.25" customHeight="1">
      <c r="Q249" s="404"/>
      <c r="R249" s="11"/>
    </row>
    <row r="250" spans="17:18" ht="14.25" customHeight="1">
      <c r="Q250" s="404"/>
    </row>
    <row r="251" spans="17:18" ht="14.25" customHeight="1">
      <c r="Q251" s="404"/>
    </row>
    <row r="252" spans="17:18" ht="14.25" customHeight="1">
      <c r="Q252" s="404"/>
    </row>
    <row r="253" spans="17:18" ht="14.25" customHeight="1">
      <c r="Q253" s="404"/>
    </row>
    <row r="254" spans="17:18" ht="14.25" customHeight="1">
      <c r="Q254" s="404"/>
    </row>
    <row r="255" spans="17:18" ht="14.25" customHeight="1">
      <c r="Q255" s="404"/>
    </row>
    <row r="256" spans="17:18" ht="14.25" customHeight="1">
      <c r="Q256" s="404"/>
    </row>
    <row r="257" spans="17:17" ht="14.25" customHeight="1">
      <c r="Q257" s="404"/>
    </row>
    <row r="258" spans="17:17" ht="14.25" customHeight="1">
      <c r="Q258" s="404"/>
    </row>
    <row r="259" spans="17:17" ht="14.25" customHeight="1">
      <c r="Q259" s="404"/>
    </row>
    <row r="260" spans="17:17" ht="14.25" customHeight="1">
      <c r="Q260" s="404"/>
    </row>
    <row r="261" spans="17:17" ht="14.25" customHeight="1">
      <c r="Q261" s="404"/>
    </row>
    <row r="262" spans="17:17" ht="14.25" customHeight="1">
      <c r="Q262" s="404"/>
    </row>
    <row r="263" spans="17:17" ht="14.25" customHeight="1">
      <c r="Q263" s="404"/>
    </row>
    <row r="264" spans="17:17" ht="14.25" customHeight="1">
      <c r="Q264" s="404"/>
    </row>
    <row r="265" spans="17:17" ht="14.25" customHeight="1">
      <c r="Q265" s="404"/>
    </row>
    <row r="266" spans="17:17" ht="14.25" customHeight="1">
      <c r="Q266" s="404"/>
    </row>
    <row r="267" spans="17:17" ht="14.25" customHeight="1">
      <c r="Q267" s="404"/>
    </row>
    <row r="268" spans="17:17" ht="14.25" customHeight="1">
      <c r="Q268" s="404"/>
    </row>
    <row r="269" spans="17:17" ht="14.25" customHeight="1">
      <c r="Q269" s="404"/>
    </row>
    <row r="270" spans="17:17" ht="14.25" customHeight="1">
      <c r="Q270" s="404"/>
    </row>
    <row r="271" spans="17:17" ht="14.25" customHeight="1">
      <c r="Q271" s="404"/>
    </row>
    <row r="272" spans="17:17" ht="14.25" customHeight="1">
      <c r="Q272" s="404"/>
    </row>
    <row r="273" spans="17:17" ht="14.25" customHeight="1">
      <c r="Q273" s="404"/>
    </row>
    <row r="274" spans="17:17" ht="14.25" customHeight="1">
      <c r="Q274" s="404"/>
    </row>
    <row r="275" spans="17:17" ht="14.25" customHeight="1">
      <c r="Q275" s="404"/>
    </row>
    <row r="276" spans="17:17" ht="14.25" customHeight="1">
      <c r="Q276" s="404"/>
    </row>
    <row r="277" spans="17:17" ht="14.25" customHeight="1">
      <c r="Q277" s="404"/>
    </row>
    <row r="278" spans="17:17" ht="14.25" customHeight="1">
      <c r="Q278" s="404"/>
    </row>
    <row r="279" spans="17:17" ht="14.25" customHeight="1">
      <c r="Q279" s="404"/>
    </row>
    <row r="280" spans="17:17" ht="14.25" customHeight="1">
      <c r="Q280" s="404"/>
    </row>
    <row r="281" spans="17:17" ht="14.25" customHeight="1">
      <c r="Q281" s="404"/>
    </row>
    <row r="282" spans="17:17" ht="14.25" customHeight="1">
      <c r="Q282" s="404"/>
    </row>
    <row r="283" spans="17:17" ht="14.25" customHeight="1">
      <c r="Q283" s="404"/>
    </row>
    <row r="284" spans="17:17" ht="14.25" customHeight="1">
      <c r="Q284" s="404"/>
    </row>
    <row r="285" spans="17:17" ht="14.25" customHeight="1">
      <c r="Q285" s="404"/>
    </row>
    <row r="286" spans="17:17" ht="14.25" customHeight="1">
      <c r="Q286" s="404"/>
    </row>
    <row r="287" spans="17:17" ht="14.25" customHeight="1">
      <c r="Q287" s="404"/>
    </row>
    <row r="288" spans="17:17" ht="14.25" customHeight="1">
      <c r="Q288" s="404"/>
    </row>
    <row r="289" spans="17:17" ht="14.25" customHeight="1">
      <c r="Q289" s="404"/>
    </row>
    <row r="290" spans="17:17" ht="14.25" customHeight="1">
      <c r="Q290" s="404"/>
    </row>
    <row r="291" spans="17:17" ht="14.25" customHeight="1">
      <c r="Q291" s="404"/>
    </row>
    <row r="292" spans="17:17" ht="14.25" customHeight="1">
      <c r="Q292" s="404"/>
    </row>
    <row r="293" spans="17:17" ht="14.25" customHeight="1">
      <c r="Q293" s="404"/>
    </row>
    <row r="294" spans="17:17" ht="14.25" customHeight="1">
      <c r="Q294" s="404"/>
    </row>
    <row r="295" spans="17:17" ht="14.25" customHeight="1">
      <c r="Q295" s="404"/>
    </row>
    <row r="296" spans="17:17" ht="14.25" customHeight="1">
      <c r="Q296" s="404"/>
    </row>
    <row r="297" spans="17:17" ht="14.25" customHeight="1">
      <c r="Q297" s="404"/>
    </row>
    <row r="298" spans="17:17" ht="14.25" customHeight="1">
      <c r="Q298" s="404"/>
    </row>
    <row r="299" spans="17:17" ht="14.25" customHeight="1">
      <c r="Q299" s="404"/>
    </row>
    <row r="300" spans="17:17" ht="14.25" customHeight="1">
      <c r="Q300" s="404"/>
    </row>
    <row r="301" spans="17:17" ht="14.25" customHeight="1">
      <c r="Q301" s="404"/>
    </row>
    <row r="302" spans="17:17" ht="14.25" customHeight="1">
      <c r="Q302" s="404"/>
    </row>
    <row r="303" spans="17:17" ht="14.25" customHeight="1">
      <c r="Q303" s="404"/>
    </row>
    <row r="304" spans="17:17" ht="14.25" customHeight="1">
      <c r="Q304" s="404"/>
    </row>
    <row r="305" spans="17:17" ht="14.25" customHeight="1">
      <c r="Q305" s="404"/>
    </row>
    <row r="306" spans="17:17" ht="14.25" customHeight="1">
      <c r="Q306" s="404"/>
    </row>
    <row r="307" spans="17:17" ht="14.25" customHeight="1">
      <c r="Q307" s="404"/>
    </row>
    <row r="308" spans="17:17" ht="14.25" customHeight="1">
      <c r="Q308" s="404"/>
    </row>
    <row r="309" spans="17:17" ht="14.25" customHeight="1">
      <c r="Q309" s="404"/>
    </row>
    <row r="310" spans="17:17" ht="14.25" customHeight="1">
      <c r="Q310" s="404"/>
    </row>
    <row r="311" spans="17:17" ht="14.25" customHeight="1">
      <c r="Q311" s="404"/>
    </row>
    <row r="312" spans="17:17" ht="14.25" customHeight="1">
      <c r="Q312" s="404"/>
    </row>
    <row r="313" spans="17:17" ht="14.25" customHeight="1">
      <c r="Q313" s="404"/>
    </row>
    <row r="314" spans="17:17" ht="14.25" customHeight="1">
      <c r="Q314" s="404"/>
    </row>
    <row r="315" spans="17:17" ht="14.25" customHeight="1">
      <c r="Q315" s="404"/>
    </row>
    <row r="316" spans="17:17" ht="14.25" customHeight="1">
      <c r="Q316" s="404"/>
    </row>
    <row r="317" spans="17:17" ht="14.25" customHeight="1">
      <c r="Q317" s="404"/>
    </row>
    <row r="318" spans="17:17" ht="14.25" customHeight="1">
      <c r="Q318" s="404"/>
    </row>
    <row r="319" spans="17:17" ht="14.25" customHeight="1">
      <c r="Q319" s="404"/>
    </row>
    <row r="320" spans="17:17" ht="14.25" customHeight="1">
      <c r="Q320" s="404"/>
    </row>
    <row r="321" spans="17:17" ht="14.25" customHeight="1">
      <c r="Q321" s="404"/>
    </row>
    <row r="322" spans="17:17" ht="14.25" customHeight="1">
      <c r="Q322" s="404"/>
    </row>
    <row r="323" spans="17:17" ht="14.25" customHeight="1">
      <c r="Q323" s="404"/>
    </row>
    <row r="324" spans="17:17" ht="14.25" customHeight="1">
      <c r="Q324" s="404"/>
    </row>
    <row r="325" spans="17:17" ht="14.25" customHeight="1">
      <c r="Q325" s="404"/>
    </row>
    <row r="326" spans="17:17" ht="14.25" customHeight="1">
      <c r="Q326" s="404"/>
    </row>
    <row r="327" spans="17:17" ht="14.25" customHeight="1">
      <c r="Q327" s="404"/>
    </row>
    <row r="328" spans="17:17" ht="14.25" customHeight="1">
      <c r="Q328" s="404"/>
    </row>
    <row r="329" spans="17:17" ht="14.25" customHeight="1">
      <c r="Q329" s="404"/>
    </row>
    <row r="330" spans="17:17" ht="14.25" customHeight="1">
      <c r="Q330" s="404"/>
    </row>
    <row r="331" spans="17:17" ht="14.25" customHeight="1">
      <c r="Q331" s="404"/>
    </row>
    <row r="332" spans="17:17" ht="14.25" customHeight="1">
      <c r="Q332" s="404"/>
    </row>
    <row r="333" spans="17:17" ht="14.25" customHeight="1">
      <c r="Q333" s="404"/>
    </row>
    <row r="334" spans="17:17" ht="14.25" customHeight="1">
      <c r="Q334" s="404"/>
    </row>
    <row r="335" spans="17:17" ht="14.25" customHeight="1">
      <c r="Q335" s="404"/>
    </row>
    <row r="336" spans="17:17" ht="14.25" customHeight="1">
      <c r="Q336" s="404"/>
    </row>
    <row r="337" spans="17:17" ht="14.25" customHeight="1">
      <c r="Q337" s="404"/>
    </row>
    <row r="338" spans="17:17" ht="14.25" customHeight="1">
      <c r="Q338" s="404"/>
    </row>
    <row r="339" spans="17:17" ht="14.25" customHeight="1">
      <c r="Q339" s="404"/>
    </row>
    <row r="340" spans="17:17" ht="14.25" customHeight="1">
      <c r="Q340" s="11"/>
    </row>
    <row r="341" spans="17:17" ht="14.25" customHeight="1">
      <c r="Q341" s="11"/>
    </row>
    <row r="342" spans="17:17" ht="14.25" customHeight="1">
      <c r="Q342" s="11"/>
    </row>
    <row r="343" spans="17:17" ht="14.25" customHeight="1">
      <c r="Q343" s="11"/>
    </row>
    <row r="344" spans="17:17" ht="14.25" customHeight="1">
      <c r="Q344" s="11"/>
    </row>
    <row r="345" spans="17:17" ht="14.25" customHeight="1">
      <c r="Q345" s="11"/>
    </row>
    <row r="346" spans="17:17" ht="14.25" customHeight="1">
      <c r="Q346" s="11"/>
    </row>
    <row r="347" spans="17:17" ht="14.25" customHeight="1">
      <c r="Q347" s="11"/>
    </row>
    <row r="348" spans="17:17" ht="14.25" customHeight="1">
      <c r="Q348" s="11"/>
    </row>
    <row r="349" spans="17:17" ht="14.25" customHeight="1">
      <c r="Q349" s="11"/>
    </row>
    <row r="350" spans="17:17" ht="14.25" customHeight="1">
      <c r="Q350" s="11"/>
    </row>
    <row r="351" spans="17:17" ht="14.25" customHeight="1">
      <c r="Q351" s="11"/>
    </row>
    <row r="352" spans="17:17" ht="14.25" customHeight="1">
      <c r="Q352" s="11"/>
    </row>
    <row r="353" spans="17:17" ht="14.25" customHeight="1">
      <c r="Q353" s="11"/>
    </row>
    <row r="354" spans="17:17" ht="14.25" customHeight="1">
      <c r="Q354" s="11"/>
    </row>
    <row r="355" spans="17:17" ht="14.25" customHeight="1">
      <c r="Q355" s="11"/>
    </row>
    <row r="356" spans="17:17" ht="14.25" customHeight="1">
      <c r="Q356" s="11"/>
    </row>
    <row r="357" spans="17:17" ht="14.25" customHeight="1">
      <c r="Q357" s="11"/>
    </row>
  </sheetData>
  <phoneticPr fontId="29" type="noConversion"/>
  <pageMargins left="0.39370078740157483" right="0.39370078740157483" top="0.51181102362204722" bottom="0.43307086614173229" header="0.35433070866141736" footer="0.27559055118110237"/>
  <pageSetup paperSize="9" scale="98" fitToHeight="0" orientation="portrait" r:id="rId1"/>
  <headerFooter alignWithMargins="0">
    <oddHeader>&amp;C&amp;B&amp;B&amp;B&amp;B&amp;B&amp;B&amp;B&amp;B&amp;B&amp;B&amp;B&amp;B&amp;B&amp;B&amp;B &amp;B&amp;B&amp;B&amp;B&amp;B&amp;B</oddHeader>
    <oddFooter>&amp;C&amp;9&amp;P&amp;L&amp;9Public Library Statistics 2016/17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57"/>
  <sheetViews>
    <sheetView workbookViewId="0">
      <pane ySplit="3" topLeftCell="A4" activePane="bottomLeft" state="frozen"/>
      <selection activeCell="M48" sqref="M48"/>
      <selection pane="bottomLeft" activeCell="H1" sqref="H1"/>
    </sheetView>
  </sheetViews>
  <sheetFormatPr defaultColWidth="8.85546875" defaultRowHeight="14.25" customHeight="1"/>
  <cols>
    <col min="1" max="1" width="20" customWidth="1"/>
    <col min="2" max="2" width="11.85546875" customWidth="1"/>
    <col min="3" max="3" width="10.85546875" customWidth="1"/>
    <col min="4" max="4" width="11" customWidth="1"/>
    <col min="5" max="5" width="11.140625" bestFit="1" customWidth="1"/>
    <col min="6" max="6" width="10.85546875" customWidth="1"/>
    <col min="7" max="7" width="14.7109375" customWidth="1"/>
    <col min="8" max="8" width="11.7109375" customWidth="1"/>
    <col min="9" max="9" width="14" bestFit="1" customWidth="1"/>
    <col min="10" max="10" width="12" bestFit="1" customWidth="1"/>
  </cols>
  <sheetData>
    <row r="1" spans="1:9" ht="16.5" customHeight="1">
      <c r="A1" s="12" t="s">
        <v>0</v>
      </c>
    </row>
    <row r="3" spans="1:9" ht="75.75" customHeight="1">
      <c r="B3" s="340" t="s">
        <v>389</v>
      </c>
      <c r="C3" s="340" t="s">
        <v>390</v>
      </c>
      <c r="D3" s="340" t="s">
        <v>391</v>
      </c>
      <c r="E3" s="340" t="s">
        <v>392</v>
      </c>
      <c r="F3" s="340" t="s">
        <v>393</v>
      </c>
      <c r="G3" s="340" t="s">
        <v>394</v>
      </c>
      <c r="H3" s="340" t="s">
        <v>245</v>
      </c>
    </row>
    <row r="4" spans="1:9" ht="14.25" customHeight="1">
      <c r="A4" s="188" t="s">
        <v>280</v>
      </c>
      <c r="B4" s="409">
        <v>1473604</v>
      </c>
      <c r="C4" s="409"/>
      <c r="D4" s="409">
        <v>75170</v>
      </c>
      <c r="E4" s="409">
        <v>341531</v>
      </c>
      <c r="F4" s="409"/>
      <c r="G4" s="409">
        <v>2080</v>
      </c>
      <c r="H4" s="409">
        <f>SUM(B4:G4)</f>
        <v>1892385</v>
      </c>
    </row>
    <row r="5" spans="1:9" ht="14.25" customHeight="1">
      <c r="A5" s="188" t="s">
        <v>213</v>
      </c>
      <c r="B5" s="16">
        <v>275156</v>
      </c>
      <c r="C5" s="16"/>
      <c r="D5" s="16">
        <v>18496</v>
      </c>
      <c r="E5" s="16"/>
      <c r="F5" s="16">
        <v>51867</v>
      </c>
      <c r="G5" s="16"/>
      <c r="H5" s="409">
        <f t="shared" ref="H5:H46" si="0">SUM(B5:G5)</f>
        <v>345519</v>
      </c>
      <c r="I5" s="414"/>
    </row>
    <row r="6" spans="1:9" ht="14.25" customHeight="1">
      <c r="A6" s="188" t="s">
        <v>281</v>
      </c>
      <c r="B6" s="16">
        <v>195143</v>
      </c>
      <c r="C6" s="16">
        <v>74609</v>
      </c>
      <c r="D6" s="16"/>
      <c r="E6" s="16"/>
      <c r="F6" s="16">
        <v>19634</v>
      </c>
      <c r="G6" s="16"/>
      <c r="H6" s="409">
        <f t="shared" si="0"/>
        <v>289386</v>
      </c>
      <c r="I6" s="414"/>
    </row>
    <row r="7" spans="1:9" ht="14.25" customHeight="1">
      <c r="A7" s="188" t="s">
        <v>438</v>
      </c>
      <c r="B7" s="16">
        <v>401993.46</v>
      </c>
      <c r="C7" s="16">
        <v>29769.63</v>
      </c>
      <c r="D7" s="16">
        <v>49747.45</v>
      </c>
      <c r="E7" s="16"/>
      <c r="F7" s="16"/>
      <c r="G7" s="16">
        <v>19769</v>
      </c>
      <c r="H7" s="409">
        <f t="shared" si="0"/>
        <v>501279.54000000004</v>
      </c>
      <c r="I7" s="414"/>
    </row>
    <row r="8" spans="1:9" ht="14.25" customHeight="1">
      <c r="A8" s="188" t="s">
        <v>106</v>
      </c>
      <c r="B8" s="303">
        <v>75940.039999999994</v>
      </c>
      <c r="C8" s="303">
        <v>4168.62</v>
      </c>
      <c r="D8" s="303">
        <v>9474.91</v>
      </c>
      <c r="E8" s="303"/>
      <c r="F8" s="303">
        <v>1164.1500000000001</v>
      </c>
      <c r="G8" s="303">
        <v>39251.35</v>
      </c>
      <c r="H8" s="409">
        <f t="shared" si="0"/>
        <v>129999.06999999998</v>
      </c>
      <c r="I8" s="414"/>
    </row>
    <row r="9" spans="1:9" ht="14.25" customHeight="1">
      <c r="A9" s="188" t="s">
        <v>282</v>
      </c>
      <c r="B9" s="16">
        <v>206202.39</v>
      </c>
      <c r="C9" s="16">
        <v>56955.74</v>
      </c>
      <c r="D9" s="16">
        <v>17524.96</v>
      </c>
      <c r="E9" s="16">
        <v>3250.99</v>
      </c>
      <c r="F9" s="16">
        <v>18670.830000000002</v>
      </c>
      <c r="G9" s="16">
        <v>15362.55</v>
      </c>
      <c r="H9" s="409">
        <f t="shared" si="0"/>
        <v>317967.46000000002</v>
      </c>
      <c r="I9" s="414"/>
    </row>
    <row r="10" spans="1:9" ht="14.25" customHeight="1">
      <c r="A10" s="297" t="s">
        <v>536</v>
      </c>
      <c r="B10" s="418">
        <v>17914.599999999999</v>
      </c>
      <c r="C10" s="418"/>
      <c r="D10" s="418">
        <v>1891.16</v>
      </c>
      <c r="E10" s="418">
        <v>963.68</v>
      </c>
      <c r="F10" s="418">
        <v>985</v>
      </c>
      <c r="G10" s="418">
        <v>1584</v>
      </c>
      <c r="H10" s="499">
        <f t="shared" si="0"/>
        <v>23338.44</v>
      </c>
      <c r="I10" s="414"/>
    </row>
    <row r="11" spans="1:9" ht="14.25" customHeight="1">
      <c r="A11" s="188" t="s">
        <v>366</v>
      </c>
      <c r="B11" s="16">
        <v>61461.24</v>
      </c>
      <c r="C11" s="16">
        <v>29770.87</v>
      </c>
      <c r="D11" s="16">
        <v>24043.14</v>
      </c>
      <c r="E11" s="16"/>
      <c r="F11" s="16"/>
      <c r="G11" s="16">
        <v>6757.41</v>
      </c>
      <c r="H11" s="409">
        <f t="shared" si="0"/>
        <v>122032.66</v>
      </c>
      <c r="I11" s="414"/>
    </row>
    <row r="12" spans="1:9" ht="14.25" customHeight="1">
      <c r="A12" s="297" t="s">
        <v>283</v>
      </c>
      <c r="B12" s="16">
        <v>801627</v>
      </c>
      <c r="C12" s="16">
        <v>346269</v>
      </c>
      <c r="D12" s="16">
        <v>165512</v>
      </c>
      <c r="E12" s="16"/>
      <c r="F12" s="16">
        <v>132318</v>
      </c>
      <c r="G12" s="16">
        <v>17500</v>
      </c>
      <c r="H12" s="409">
        <f t="shared" si="0"/>
        <v>1463226</v>
      </c>
      <c r="I12" s="414"/>
    </row>
    <row r="13" spans="1:9" ht="14.25" customHeight="1">
      <c r="A13" s="188" t="s">
        <v>284</v>
      </c>
      <c r="B13" s="16">
        <v>277502.44</v>
      </c>
      <c r="C13" s="16">
        <v>66487.899999999994</v>
      </c>
      <c r="D13" s="16">
        <v>38145.08</v>
      </c>
      <c r="E13" s="16">
        <v>3591.11</v>
      </c>
      <c r="F13" s="16">
        <v>40992.03</v>
      </c>
      <c r="G13" s="16">
        <v>9230.7999999999993</v>
      </c>
      <c r="H13" s="409">
        <f t="shared" si="0"/>
        <v>435949.35999999993</v>
      </c>
      <c r="I13" s="414"/>
    </row>
    <row r="14" spans="1:9" ht="14.25" customHeight="1">
      <c r="A14" s="188" t="s">
        <v>214</v>
      </c>
      <c r="B14" s="16">
        <v>88115.25</v>
      </c>
      <c r="C14" s="16">
        <v>14375.529999999999</v>
      </c>
      <c r="D14" s="16">
        <v>12094.19</v>
      </c>
      <c r="E14" s="16">
        <v>9458.6200000000008</v>
      </c>
      <c r="F14" s="16">
        <v>4057.1</v>
      </c>
      <c r="G14" s="16">
        <v>16475.439999999999</v>
      </c>
      <c r="H14" s="409">
        <f t="shared" si="0"/>
        <v>144576.13</v>
      </c>
      <c r="I14" s="414"/>
    </row>
    <row r="15" spans="1:9" ht="14.25" customHeight="1">
      <c r="A15" s="188" t="s">
        <v>429</v>
      </c>
      <c r="B15" s="418">
        <v>1136644</v>
      </c>
      <c r="C15" s="418">
        <v>15595</v>
      </c>
      <c r="D15" s="418">
        <v>98581.35</v>
      </c>
      <c r="E15" s="418"/>
      <c r="F15" s="418">
        <v>37288.1</v>
      </c>
      <c r="G15" s="418">
        <v>8611.1200000000008</v>
      </c>
      <c r="H15" s="409">
        <f t="shared" si="0"/>
        <v>1296719.5700000003</v>
      </c>
      <c r="I15" s="414"/>
    </row>
    <row r="16" spans="1:9" ht="14.25" customHeight="1">
      <c r="A16" s="188" t="s">
        <v>345</v>
      </c>
      <c r="B16" s="16">
        <v>5132.29</v>
      </c>
      <c r="C16" s="16">
        <v>2648.39</v>
      </c>
      <c r="D16" s="16">
        <v>2252.5100000000002</v>
      </c>
      <c r="E16" s="16"/>
      <c r="F16" s="16"/>
      <c r="G16" s="16"/>
      <c r="H16" s="409">
        <f t="shared" si="0"/>
        <v>10033.19</v>
      </c>
      <c r="I16" s="414"/>
    </row>
    <row r="17" spans="1:9" ht="14.25" customHeight="1">
      <c r="A17" s="188" t="s">
        <v>347</v>
      </c>
      <c r="B17" s="16">
        <v>98077</v>
      </c>
      <c r="C17" s="16"/>
      <c r="D17" s="16">
        <v>2531</v>
      </c>
      <c r="E17" s="16"/>
      <c r="F17" s="16"/>
      <c r="G17" s="16"/>
      <c r="H17" s="409">
        <f t="shared" si="0"/>
        <v>100608</v>
      </c>
      <c r="I17" s="414"/>
    </row>
    <row r="18" spans="1:9" ht="14.25" customHeight="1">
      <c r="A18" s="188" t="s">
        <v>436</v>
      </c>
      <c r="B18" s="16">
        <v>861677.28</v>
      </c>
      <c r="C18" s="16"/>
      <c r="D18" s="16">
        <v>138339.4</v>
      </c>
      <c r="E18" s="16"/>
      <c r="F18" s="16"/>
      <c r="G18" s="16"/>
      <c r="H18" s="409">
        <f t="shared" si="0"/>
        <v>1000016.68</v>
      </c>
      <c r="I18" s="414"/>
    </row>
    <row r="19" spans="1:9" ht="14.25" customHeight="1">
      <c r="A19" s="188" t="s">
        <v>285</v>
      </c>
      <c r="B19" s="16">
        <v>456599.11</v>
      </c>
      <c r="C19" s="16">
        <v>80913.5</v>
      </c>
      <c r="D19" s="16">
        <v>30896.02</v>
      </c>
      <c r="E19" s="16">
        <v>136.72</v>
      </c>
      <c r="F19" s="16">
        <v>210395.05</v>
      </c>
      <c r="G19" s="16"/>
      <c r="H19" s="409">
        <f t="shared" si="0"/>
        <v>778940.39999999991</v>
      </c>
      <c r="I19" s="414"/>
    </row>
    <row r="20" spans="1:9" ht="14.25" customHeight="1">
      <c r="A20" s="188" t="s">
        <v>6</v>
      </c>
      <c r="B20" s="16">
        <v>257100</v>
      </c>
      <c r="C20" s="16"/>
      <c r="D20" s="16"/>
      <c r="E20" s="16">
        <v>36029</v>
      </c>
      <c r="F20" s="16"/>
      <c r="G20" s="16"/>
      <c r="H20" s="409">
        <f t="shared" si="0"/>
        <v>293129</v>
      </c>
      <c r="I20" s="414"/>
    </row>
    <row r="21" spans="1:9" ht="14.25" customHeight="1">
      <c r="A21" s="188" t="s">
        <v>439</v>
      </c>
      <c r="B21" s="16">
        <v>111502.22</v>
      </c>
      <c r="C21" s="16"/>
      <c r="D21" s="16">
        <v>13803</v>
      </c>
      <c r="E21" s="16">
        <v>1114</v>
      </c>
      <c r="F21" s="16">
        <v>3814</v>
      </c>
      <c r="G21" s="16">
        <v>5638.49</v>
      </c>
      <c r="H21" s="409">
        <f t="shared" si="0"/>
        <v>135871.71</v>
      </c>
      <c r="I21" s="414"/>
    </row>
    <row r="22" spans="1:9" ht="14.25" customHeight="1">
      <c r="A22" s="188" t="s">
        <v>286</v>
      </c>
      <c r="B22" s="16">
        <v>310217</v>
      </c>
      <c r="C22" s="16"/>
      <c r="D22" s="16">
        <v>38862</v>
      </c>
      <c r="E22" s="16"/>
      <c r="F22" s="16"/>
      <c r="G22" s="16"/>
      <c r="H22" s="409">
        <f t="shared" si="0"/>
        <v>349079</v>
      </c>
      <c r="I22" s="414"/>
    </row>
    <row r="23" spans="1:9" ht="14.25" customHeight="1">
      <c r="A23" s="188" t="s">
        <v>215</v>
      </c>
      <c r="B23" s="16">
        <v>675000</v>
      </c>
      <c r="C23" s="16"/>
      <c r="D23" s="16"/>
      <c r="E23" s="16"/>
      <c r="F23" s="16"/>
      <c r="G23" s="16"/>
      <c r="H23" s="409">
        <f t="shared" si="0"/>
        <v>675000</v>
      </c>
      <c r="I23" s="414"/>
    </row>
    <row r="24" spans="1:9" ht="14.25" customHeight="1">
      <c r="A24" s="188" t="s">
        <v>216</v>
      </c>
      <c r="B24" s="149">
        <v>80966.149999999994</v>
      </c>
      <c r="C24" s="149"/>
      <c r="D24" s="149">
        <v>4212.26</v>
      </c>
      <c r="E24" s="149">
        <v>981.83</v>
      </c>
      <c r="F24" s="149">
        <v>1550.6</v>
      </c>
      <c r="G24" s="149"/>
      <c r="H24" s="409">
        <f t="shared" si="0"/>
        <v>87710.84</v>
      </c>
      <c r="I24" s="414"/>
    </row>
    <row r="25" spans="1:9" ht="14.25" customHeight="1">
      <c r="A25" s="188" t="s">
        <v>395</v>
      </c>
      <c r="B25" s="16">
        <v>559601.55000000005</v>
      </c>
      <c r="C25" s="16">
        <v>183537.6</v>
      </c>
      <c r="D25" s="16">
        <v>9851.64</v>
      </c>
      <c r="E25" s="16">
        <v>8994.15</v>
      </c>
      <c r="F25" s="16"/>
      <c r="G25" s="16">
        <v>67664</v>
      </c>
      <c r="H25" s="409">
        <v>829648.94000000006</v>
      </c>
      <c r="I25" s="414"/>
    </row>
    <row r="26" spans="1:9" ht="14.25" customHeight="1">
      <c r="A26" s="188" t="s">
        <v>287</v>
      </c>
      <c r="B26" s="418">
        <v>314480.78999999998</v>
      </c>
      <c r="C26" s="418">
        <v>263155.49</v>
      </c>
      <c r="D26" s="418">
        <v>17288.32</v>
      </c>
      <c r="E26" s="418">
        <v>126050.59</v>
      </c>
      <c r="F26" s="418"/>
      <c r="G26" s="418"/>
      <c r="H26" s="409">
        <f t="shared" si="0"/>
        <v>720975.19</v>
      </c>
      <c r="I26" s="414"/>
    </row>
    <row r="27" spans="1:9" ht="14.25" customHeight="1">
      <c r="A27" s="188" t="s">
        <v>288</v>
      </c>
      <c r="B27" s="16">
        <v>358519.55</v>
      </c>
      <c r="C27" s="16"/>
      <c r="D27" s="16">
        <v>33252.11</v>
      </c>
      <c r="E27" s="16"/>
      <c r="F27" s="16">
        <v>23719.4</v>
      </c>
      <c r="G27" s="16">
        <v>10623.64</v>
      </c>
      <c r="H27" s="409">
        <f t="shared" si="0"/>
        <v>426114.7</v>
      </c>
      <c r="I27" s="414"/>
    </row>
    <row r="28" spans="1:9" ht="14.25" customHeight="1">
      <c r="A28" s="188" t="s">
        <v>195</v>
      </c>
      <c r="B28" s="16">
        <v>282760.78000000003</v>
      </c>
      <c r="C28" s="16">
        <v>87003.38</v>
      </c>
      <c r="D28" s="16">
        <v>23932.639999999999</v>
      </c>
      <c r="E28" s="16"/>
      <c r="F28" s="396">
        <v>50130.06</v>
      </c>
      <c r="G28" s="396">
        <v>45089.87</v>
      </c>
      <c r="H28" s="409">
        <f t="shared" si="0"/>
        <v>488916.73000000004</v>
      </c>
      <c r="I28" s="414"/>
    </row>
    <row r="29" spans="1:9" ht="14.25" customHeight="1">
      <c r="A29" s="188" t="s">
        <v>196</v>
      </c>
      <c r="B29" s="16">
        <v>71730</v>
      </c>
      <c r="C29" s="16"/>
      <c r="D29" s="16">
        <v>6930</v>
      </c>
      <c r="E29" s="16"/>
      <c r="F29" s="16">
        <v>16509</v>
      </c>
      <c r="G29" s="16">
        <v>9643</v>
      </c>
      <c r="H29" s="409">
        <f t="shared" si="0"/>
        <v>104812</v>
      </c>
      <c r="I29" s="414"/>
    </row>
    <row r="30" spans="1:9" ht="14.25" customHeight="1">
      <c r="A30" s="188" t="s">
        <v>431</v>
      </c>
      <c r="B30" s="149">
        <v>83789.47</v>
      </c>
      <c r="C30" s="149"/>
      <c r="D30" s="149">
        <v>10879.48</v>
      </c>
      <c r="E30" s="149"/>
      <c r="F30" s="511">
        <v>18758.38</v>
      </c>
      <c r="G30" s="511">
        <v>1280</v>
      </c>
      <c r="H30" s="409">
        <f t="shared" si="0"/>
        <v>114707.33</v>
      </c>
      <c r="I30" s="414"/>
    </row>
    <row r="31" spans="1:9" ht="14.25" customHeight="1">
      <c r="A31" s="188" t="s">
        <v>289</v>
      </c>
      <c r="B31" s="16">
        <v>101881.85</v>
      </c>
      <c r="C31" s="16">
        <v>50945.47</v>
      </c>
      <c r="D31" s="16">
        <v>22309.119999999999</v>
      </c>
      <c r="E31" s="16"/>
      <c r="F31" s="16">
        <v>1800</v>
      </c>
      <c r="G31" s="16">
        <v>9014.59</v>
      </c>
      <c r="H31" s="409">
        <f t="shared" si="0"/>
        <v>185951.03</v>
      </c>
      <c r="I31" s="414"/>
    </row>
    <row r="32" spans="1:9" ht="14.25" customHeight="1">
      <c r="A32" s="188" t="s">
        <v>290</v>
      </c>
      <c r="B32" s="16">
        <v>820988.37</v>
      </c>
      <c r="C32" s="16">
        <v>267991.26</v>
      </c>
      <c r="D32" s="16">
        <v>244079.17</v>
      </c>
      <c r="E32" s="16"/>
      <c r="F32" s="16">
        <v>1072.98</v>
      </c>
      <c r="G32" s="16"/>
      <c r="H32" s="409">
        <f t="shared" si="0"/>
        <v>1334131.7799999998</v>
      </c>
      <c r="I32" s="414"/>
    </row>
    <row r="33" spans="1:9" ht="14.25" customHeight="1">
      <c r="A33" s="188" t="s">
        <v>121</v>
      </c>
      <c r="B33" s="16">
        <v>560534.44999999995</v>
      </c>
      <c r="C33" s="16"/>
      <c r="D33" s="16">
        <v>237745.62</v>
      </c>
      <c r="E33" s="16"/>
      <c r="F33" s="16">
        <v>111306.62</v>
      </c>
      <c r="G33" s="16">
        <v>47177.99</v>
      </c>
      <c r="H33" s="409">
        <f t="shared" si="0"/>
        <v>956764.67999999993</v>
      </c>
      <c r="I33" s="414"/>
    </row>
    <row r="34" spans="1:9" ht="14.25" customHeight="1">
      <c r="A34" s="188" t="s">
        <v>198</v>
      </c>
      <c r="B34" s="16">
        <v>20368.490000000002</v>
      </c>
      <c r="C34" s="16"/>
      <c r="D34" s="16">
        <v>1942.94</v>
      </c>
      <c r="E34" s="16"/>
      <c r="F34" s="16">
        <v>1917.37</v>
      </c>
      <c r="G34" s="16"/>
      <c r="H34" s="409">
        <f t="shared" si="0"/>
        <v>24228.799999999999</v>
      </c>
      <c r="I34" s="414"/>
    </row>
    <row r="35" spans="1:9" ht="14.25" customHeight="1">
      <c r="A35" s="188" t="s">
        <v>388</v>
      </c>
      <c r="B35" s="16">
        <v>106658</v>
      </c>
      <c r="C35" s="16">
        <v>11990</v>
      </c>
      <c r="D35" s="16">
        <v>407</v>
      </c>
      <c r="E35" s="16">
        <v>15209</v>
      </c>
      <c r="F35" s="16">
        <v>33714</v>
      </c>
      <c r="G35" s="16">
        <v>1699</v>
      </c>
      <c r="H35" s="409">
        <f t="shared" si="0"/>
        <v>169677</v>
      </c>
      <c r="I35" s="414"/>
    </row>
    <row r="36" spans="1:9" ht="14.25" customHeight="1">
      <c r="A36" s="297" t="s">
        <v>387</v>
      </c>
      <c r="B36" s="418" t="s">
        <v>532</v>
      </c>
      <c r="C36" s="418"/>
      <c r="D36" s="16">
        <v>4965.72</v>
      </c>
      <c r="E36" s="16"/>
      <c r="F36" s="16">
        <v>8644.7000000000007</v>
      </c>
      <c r="G36" s="16">
        <v>805.45</v>
      </c>
      <c r="H36" s="409">
        <f t="shared" si="0"/>
        <v>14415.870000000003</v>
      </c>
      <c r="I36" s="414"/>
    </row>
    <row r="37" spans="1:9" ht="14.25" customHeight="1">
      <c r="A37" s="297" t="s">
        <v>101</v>
      </c>
      <c r="B37" s="418">
        <v>52031.57</v>
      </c>
      <c r="C37" s="418"/>
      <c r="D37" s="16">
        <v>1969.21</v>
      </c>
      <c r="E37" s="16">
        <v>1465.76</v>
      </c>
      <c r="F37" s="16"/>
      <c r="G37" s="16"/>
      <c r="H37" s="409">
        <f t="shared" si="0"/>
        <v>55466.54</v>
      </c>
      <c r="I37" s="414"/>
    </row>
    <row r="38" spans="1:9" ht="14.25" customHeight="1">
      <c r="A38" s="188" t="s">
        <v>292</v>
      </c>
      <c r="B38" s="16">
        <v>190977.56</v>
      </c>
      <c r="C38" s="16">
        <v>43922.16</v>
      </c>
      <c r="D38" s="16">
        <v>47205.58</v>
      </c>
      <c r="E38" s="16"/>
      <c r="F38" s="16">
        <v>28951</v>
      </c>
      <c r="G38" s="16">
        <v>34394.07</v>
      </c>
      <c r="H38" s="409">
        <f t="shared" si="0"/>
        <v>345450.37</v>
      </c>
      <c r="I38" s="414"/>
    </row>
    <row r="39" spans="1:9" ht="14.25" customHeight="1">
      <c r="A39" s="188" t="s">
        <v>206</v>
      </c>
      <c r="B39" s="418">
        <v>20483.34</v>
      </c>
      <c r="C39" s="418">
        <v>8781.43</v>
      </c>
      <c r="D39" s="418"/>
      <c r="E39" s="418">
        <v>5420.39</v>
      </c>
      <c r="F39" s="418"/>
      <c r="G39" s="418"/>
      <c r="H39" s="409">
        <f t="shared" si="0"/>
        <v>34685.160000000003</v>
      </c>
      <c r="I39" s="414"/>
    </row>
    <row r="40" spans="1:9" ht="14.25" customHeight="1">
      <c r="A40" s="188" t="s">
        <v>218</v>
      </c>
      <c r="B40" s="418">
        <v>194328.25</v>
      </c>
      <c r="C40" s="418">
        <v>4584</v>
      </c>
      <c r="D40" s="418">
        <v>5212.47</v>
      </c>
      <c r="E40" s="418">
        <v>2205.46</v>
      </c>
      <c r="F40" s="418">
        <v>18942.400000000001</v>
      </c>
      <c r="G40" s="418">
        <v>5554.73</v>
      </c>
      <c r="H40" s="409">
        <f t="shared" si="0"/>
        <v>230827.31</v>
      </c>
      <c r="I40" s="414"/>
    </row>
    <row r="41" spans="1:9" ht="14.25" customHeight="1">
      <c r="A41" s="188" t="s">
        <v>293</v>
      </c>
      <c r="B41" s="418">
        <v>440901.37</v>
      </c>
      <c r="C41" s="418">
        <v>19395.87</v>
      </c>
      <c r="D41" s="418">
        <v>17408.509999999998</v>
      </c>
      <c r="E41" s="418"/>
      <c r="F41" s="418"/>
      <c r="G41" s="418"/>
      <c r="H41" s="409">
        <f t="shared" si="0"/>
        <v>477705.75</v>
      </c>
      <c r="I41" s="414"/>
    </row>
    <row r="42" spans="1:9" ht="14.25" customHeight="1">
      <c r="A42" s="188" t="s">
        <v>207</v>
      </c>
      <c r="B42" s="418">
        <v>158710.04999999999</v>
      </c>
      <c r="C42" s="418"/>
      <c r="D42" s="418">
        <v>32439.59</v>
      </c>
      <c r="E42" s="418"/>
      <c r="F42" s="418"/>
      <c r="G42" s="418"/>
      <c r="H42" s="409">
        <f t="shared" si="0"/>
        <v>191149.63999999998</v>
      </c>
      <c r="I42" s="414"/>
    </row>
    <row r="43" spans="1:9" ht="14.25" customHeight="1">
      <c r="A43" s="188" t="s">
        <v>294</v>
      </c>
      <c r="B43" s="16">
        <v>65692.27</v>
      </c>
      <c r="C43" s="16"/>
      <c r="D43" s="16">
        <v>5646.44</v>
      </c>
      <c r="E43" s="16"/>
      <c r="F43" s="16"/>
      <c r="G43" s="16">
        <v>21483.91</v>
      </c>
      <c r="H43" s="409">
        <f t="shared" si="0"/>
        <v>92822.62000000001</v>
      </c>
      <c r="I43" s="414"/>
    </row>
    <row r="44" spans="1:9" ht="14.25" customHeight="1">
      <c r="A44" s="188" t="s">
        <v>295</v>
      </c>
      <c r="B44" s="16">
        <v>1131992</v>
      </c>
      <c r="C44" s="16"/>
      <c r="D44" s="16">
        <v>4730</v>
      </c>
      <c r="E44" s="16"/>
      <c r="F44" s="16">
        <v>1754</v>
      </c>
      <c r="G44" s="16"/>
      <c r="H44" s="409">
        <f t="shared" si="0"/>
        <v>1138476</v>
      </c>
      <c r="I44" s="414"/>
    </row>
    <row r="45" spans="1:9" ht="14.25" customHeight="1">
      <c r="A45" s="188" t="s">
        <v>296</v>
      </c>
      <c r="B45" s="418">
        <v>378560.47</v>
      </c>
      <c r="C45" s="418">
        <v>117848.4</v>
      </c>
      <c r="D45" s="16">
        <v>49251.32</v>
      </c>
      <c r="E45" s="16"/>
      <c r="F45" s="16">
        <v>105470.41</v>
      </c>
      <c r="G45" s="16">
        <v>49429.34</v>
      </c>
      <c r="H45" s="409">
        <f t="shared" si="0"/>
        <v>700559.94</v>
      </c>
      <c r="I45" s="414"/>
    </row>
    <row r="46" spans="1:9" ht="14.25" customHeight="1">
      <c r="A46" s="297" t="s">
        <v>365</v>
      </c>
      <c r="B46" s="418">
        <v>62650.8</v>
      </c>
      <c r="C46" s="418"/>
      <c r="D46" s="418">
        <v>4081.52</v>
      </c>
      <c r="E46" s="418">
        <v>2991.03</v>
      </c>
      <c r="F46" s="418"/>
      <c r="G46" s="418"/>
      <c r="H46" s="409">
        <f t="shared" si="0"/>
        <v>69723.350000000006</v>
      </c>
      <c r="I46" s="414"/>
    </row>
    <row r="47" spans="1:9" ht="8.25" customHeight="1">
      <c r="A47" s="188"/>
      <c r="B47" s="16"/>
      <c r="C47" s="16"/>
      <c r="D47" s="16"/>
      <c r="E47" s="16"/>
      <c r="F47" s="16"/>
      <c r="G47" s="16"/>
      <c r="H47" s="409"/>
      <c r="I47" s="414"/>
    </row>
    <row r="48" spans="1:9" ht="39" customHeight="1">
      <c r="A48" s="679" t="s">
        <v>537</v>
      </c>
      <c r="B48" s="679"/>
      <c r="C48" s="679"/>
      <c r="D48" s="679"/>
      <c r="E48" s="679"/>
      <c r="F48" s="679"/>
      <c r="G48" s="679"/>
      <c r="H48" s="625"/>
      <c r="I48" s="414"/>
    </row>
    <row r="49" spans="1:10" ht="7.5" customHeight="1">
      <c r="A49" s="623"/>
      <c r="B49" s="623"/>
      <c r="C49" s="623"/>
      <c r="D49" s="623"/>
      <c r="E49" s="623"/>
      <c r="F49" s="623"/>
      <c r="G49" s="623"/>
      <c r="H49" s="625"/>
      <c r="I49" s="414"/>
    </row>
    <row r="50" spans="1:10" ht="14.25" customHeight="1">
      <c r="A50" s="85" t="s">
        <v>249</v>
      </c>
      <c r="B50" s="91">
        <f>MEDIAN(B4:B46,'Exp on Library Material A-L'!B4:B50)</f>
        <v>189436.78</v>
      </c>
      <c r="C50" s="91">
        <f>MEDIAN(C4:C46,'Exp on Library Material A-L'!C4:C50)</f>
        <v>42409.415000000001</v>
      </c>
      <c r="D50" s="91">
        <f>MEDIAN(D4:D46,'Exp on Library Material A-L'!D4:D50)</f>
        <v>15311.09</v>
      </c>
      <c r="E50" s="91">
        <f>MEDIAN(E4:E46,'Exp on Library Material A-L'!E4:E50)</f>
        <v>9263.66</v>
      </c>
      <c r="F50" s="91">
        <f>MEDIAN(F4:F46,'Exp on Library Material A-L'!F4:F50)</f>
        <v>21068.6</v>
      </c>
      <c r="G50" s="91">
        <f>MEDIAN(G4:G46,'Exp on Library Material A-L'!G4:G50)</f>
        <v>16843.22</v>
      </c>
      <c r="H50" s="91">
        <f>MEDIAN(H4:H46,'Exp on Library Material A-L'!H4:H50)</f>
        <v>263055</v>
      </c>
    </row>
    <row r="51" spans="1:10" ht="14.25" customHeight="1">
      <c r="A51" s="85" t="s">
        <v>248</v>
      </c>
      <c r="B51" s="91">
        <f>AVERAGE(B4:B46,'Exp on Library Material A-L'!B4:B50)</f>
        <v>266158.07078651688</v>
      </c>
      <c r="C51" s="91">
        <f>AVERAGE(C4:C46,'Exp on Library Material A-L'!C4:C50)</f>
        <v>66146.551071428577</v>
      </c>
      <c r="D51" s="91">
        <f>AVERAGE(D4:D46,'Exp on Library Material A-L'!D4:D50)</f>
        <v>38779.925542168668</v>
      </c>
      <c r="E51" s="91">
        <f>AVERAGE(E4:E46,'Exp on Library Material A-L'!E4:E50)</f>
        <v>32403.51</v>
      </c>
      <c r="F51" s="91">
        <f>AVERAGE(F4:F46,'Exp on Library Material A-L'!F4:F50)</f>
        <v>37562.522452830184</v>
      </c>
      <c r="G51" s="91">
        <f>AVERAGE(G4:G46,'Exp on Library Material A-L'!G4:G50)</f>
        <v>28079.37192307692</v>
      </c>
      <c r="H51" s="91">
        <f>AVERAGE(H4:H46,'Exp on Library Material A-L'!H4:H50)</f>
        <v>389627.3202222223</v>
      </c>
      <c r="I51" s="303"/>
      <c r="J51" s="414"/>
    </row>
    <row r="52" spans="1:10" ht="14.25" customHeight="1">
      <c r="A52" s="9" t="s">
        <v>222</v>
      </c>
      <c r="B52" s="91">
        <f>SUM(B4:B46,'Exp on Library Material A-L'!B4:B50)</f>
        <v>23688068.300000004</v>
      </c>
      <c r="C52" s="91">
        <f>SUM(C4:C46,'Exp on Library Material A-L'!C4:C50)</f>
        <v>3704206.8600000003</v>
      </c>
      <c r="D52" s="91">
        <f>SUM(D4:D46,'Exp on Library Material A-L'!D4:D50)</f>
        <v>3218733.8199999994</v>
      </c>
      <c r="E52" s="91">
        <f>SUM(E4:E46,'Exp on Library Material A-L'!E4:E50)</f>
        <v>1004508.8099999999</v>
      </c>
      <c r="F52" s="91">
        <f>SUM(F4:F46,'Exp on Library Material A-L'!F4:F50)</f>
        <v>1990813.69</v>
      </c>
      <c r="G52" s="91">
        <f>SUM(G4:G46,'Exp on Library Material A-L'!G4:G50)</f>
        <v>1460127.3399999999</v>
      </c>
      <c r="H52" s="91">
        <f>SUM(H4:H46,'Exp on Library Material A-L'!H4:H50)</f>
        <v>35066458.820000008</v>
      </c>
      <c r="I52" s="413"/>
    </row>
    <row r="53" spans="1:10" ht="14.25" customHeight="1">
      <c r="B53" s="16"/>
      <c r="C53" s="16"/>
      <c r="D53" s="16"/>
      <c r="E53" s="16"/>
      <c r="F53" s="16"/>
      <c r="G53" s="16"/>
      <c r="H53" s="16"/>
      <c r="I53" s="413"/>
    </row>
    <row r="54" spans="1:10" ht="14.25" customHeight="1">
      <c r="B54" s="16"/>
      <c r="C54" s="16"/>
      <c r="D54" s="16"/>
      <c r="E54" s="16"/>
      <c r="F54" s="16"/>
      <c r="G54" s="16"/>
      <c r="H54" s="16"/>
    </row>
    <row r="55" spans="1:10" ht="14.25" customHeight="1">
      <c r="B55" s="16"/>
      <c r="C55" s="16"/>
      <c r="D55" s="16"/>
      <c r="E55" s="16"/>
      <c r="F55" s="16"/>
      <c r="G55" s="16"/>
      <c r="H55" s="16"/>
    </row>
    <row r="56" spans="1:10" ht="14.25" customHeight="1">
      <c r="B56" s="16"/>
      <c r="C56" s="16"/>
      <c r="D56" s="16"/>
      <c r="E56" s="16"/>
      <c r="F56" s="16"/>
      <c r="G56" s="16"/>
      <c r="H56" s="16"/>
    </row>
    <row r="57" spans="1:10" ht="14.25" customHeight="1">
      <c r="B57" s="16"/>
      <c r="C57" s="16"/>
      <c r="D57" s="16"/>
      <c r="E57" s="16"/>
      <c r="F57" s="16"/>
      <c r="G57" s="16"/>
      <c r="H57" s="16"/>
    </row>
  </sheetData>
  <mergeCells count="1">
    <mergeCell ref="A48:G48"/>
  </mergeCells>
  <phoneticPr fontId="29" type="noConversion"/>
  <pageMargins left="0.31496062992125984" right="0.31496062992125984" top="0.39370078740157483" bottom="0.47244094488188981" header="0.23622047244094491" footer="0.23622047244094491"/>
  <pageSetup paperSize="9" scale="97" orientation="portrait" r:id="rId1"/>
  <headerFooter alignWithMargins="0">
    <oddFooter>&amp;C&amp;9&amp;P&amp;L&amp;9Public Library Statistics 2016/17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J2"/>
  <sheetViews>
    <sheetView zoomScaleNormal="100" workbookViewId="0">
      <selection activeCell="E6" sqref="E6"/>
    </sheetView>
  </sheetViews>
  <sheetFormatPr defaultColWidth="8.85546875" defaultRowHeight="12.75"/>
  <cols>
    <col min="1" max="3" width="8.85546875" customWidth="1"/>
    <col min="4" max="4" width="9.42578125" customWidth="1"/>
  </cols>
  <sheetData>
    <row r="1" spans="1:10">
      <c r="A1" s="681" t="s">
        <v>348</v>
      </c>
      <c r="B1" s="681"/>
      <c r="C1" s="681"/>
      <c r="D1" s="681"/>
      <c r="E1" s="681"/>
      <c r="F1" s="681"/>
      <c r="G1" s="681"/>
      <c r="H1" s="681"/>
      <c r="I1" s="681"/>
      <c r="J1" s="681"/>
    </row>
    <row r="2" spans="1:10">
      <c r="A2" s="681"/>
      <c r="B2" s="681"/>
      <c r="C2" s="681"/>
      <c r="D2" s="681"/>
      <c r="E2" s="681"/>
      <c r="F2" s="681"/>
      <c r="G2" s="681"/>
      <c r="H2" s="681"/>
      <c r="I2" s="681"/>
      <c r="J2" s="681"/>
    </row>
  </sheetData>
  <mergeCells count="1">
    <mergeCell ref="A1:J2"/>
  </mergeCells>
  <phoneticPr fontId="29" type="noConversion"/>
  <pageMargins left="0.39370078740157483" right="0.39370078740157483"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93"/>
  <sheetViews>
    <sheetView zoomScaleNormal="100" workbookViewId="0">
      <selection activeCell="H20" sqref="H20"/>
    </sheetView>
  </sheetViews>
  <sheetFormatPr defaultColWidth="8.85546875" defaultRowHeight="14.25" customHeight="1"/>
  <cols>
    <col min="1" max="1" width="20.7109375" style="20" customWidth="1"/>
    <col min="2" max="2" width="12.42578125" style="20" customWidth="1"/>
    <col min="3" max="3" width="9.28515625" style="20" customWidth="1"/>
    <col min="4" max="4" width="21.5703125" style="20" customWidth="1"/>
    <col min="5" max="5" width="11.28515625" style="20" customWidth="1"/>
    <col min="6" max="6" width="6.85546875" style="20" customWidth="1"/>
    <col min="7" max="7" width="21" style="24" customWidth="1"/>
    <col min="8" max="8" width="19.85546875" style="24" customWidth="1"/>
    <col min="9" max="16384" width="8.85546875" style="20"/>
  </cols>
  <sheetData>
    <row r="1" spans="1:8" ht="15.75" customHeight="1">
      <c r="A1" s="37" t="s">
        <v>470</v>
      </c>
      <c r="G1" s="4"/>
    </row>
    <row r="2" spans="1:8" ht="14.25" customHeight="1">
      <c r="G2" s="4"/>
      <c r="H2" s="9"/>
    </row>
    <row r="3" spans="1:8" ht="14.25" customHeight="1">
      <c r="A3" s="24"/>
      <c r="B3" s="523"/>
      <c r="C3" s="513"/>
      <c r="D3" s="24"/>
      <c r="E3" s="523"/>
      <c r="G3" s="4"/>
    </row>
    <row r="4" spans="1:8" ht="14.25" customHeight="1">
      <c r="A4" s="4" t="s">
        <v>546</v>
      </c>
      <c r="B4" s="155">
        <v>342917</v>
      </c>
      <c r="C4" s="513"/>
      <c r="D4" s="4" t="s">
        <v>280</v>
      </c>
      <c r="E4" s="155">
        <v>712127</v>
      </c>
    </row>
    <row r="5" spans="1:8" ht="14.25" customHeight="1">
      <c r="A5" s="4" t="s">
        <v>418</v>
      </c>
      <c r="B5" s="155">
        <v>247601</v>
      </c>
      <c r="C5" s="513"/>
      <c r="D5" s="4" t="s">
        <v>213</v>
      </c>
      <c r="E5" s="155">
        <v>312473</v>
      </c>
    </row>
    <row r="6" spans="1:8" ht="14.25" customHeight="1">
      <c r="A6" s="4" t="s">
        <v>300</v>
      </c>
      <c r="B6" s="155">
        <v>42577</v>
      </c>
      <c r="C6" s="513"/>
      <c r="D6" s="4" t="s">
        <v>281</v>
      </c>
      <c r="E6" s="155">
        <v>485711</v>
      </c>
    </row>
    <row r="7" spans="1:8" ht="14.25" customHeight="1">
      <c r="A7" s="4" t="s">
        <v>301</v>
      </c>
      <c r="B7" s="155">
        <v>287283</v>
      </c>
      <c r="C7" s="513"/>
      <c r="D7" s="4" t="s">
        <v>438</v>
      </c>
      <c r="E7" s="155">
        <v>736447</v>
      </c>
    </row>
    <row r="8" spans="1:8" s="103" customFormat="1" ht="14.25" customHeight="1">
      <c r="A8" s="4" t="s">
        <v>437</v>
      </c>
      <c r="B8" s="155">
        <v>630382</v>
      </c>
      <c r="C8" s="513"/>
      <c r="D8" s="4" t="s">
        <v>106</v>
      </c>
      <c r="E8" s="155">
        <v>88177</v>
      </c>
    </row>
    <row r="9" spans="1:8" ht="14.25" customHeight="1">
      <c r="A9" s="4" t="s">
        <v>302</v>
      </c>
      <c r="B9" s="155">
        <v>214771</v>
      </c>
      <c r="C9" s="513"/>
      <c r="D9" s="4" t="s">
        <v>282</v>
      </c>
      <c r="E9" s="155">
        <v>326608</v>
      </c>
    </row>
    <row r="10" spans="1:8" ht="14.25" customHeight="1">
      <c r="A10" s="4" t="s">
        <v>305</v>
      </c>
      <c r="B10" s="155">
        <v>31385</v>
      </c>
      <c r="C10" s="513"/>
      <c r="D10" s="4" t="s">
        <v>428</v>
      </c>
      <c r="E10" s="155">
        <v>26209</v>
      </c>
    </row>
    <row r="11" spans="1:8" ht="14.25" customHeight="1">
      <c r="A11" s="4" t="s">
        <v>400</v>
      </c>
      <c r="B11" s="155">
        <v>60369</v>
      </c>
      <c r="C11" s="513"/>
      <c r="D11" s="4" t="s">
        <v>341</v>
      </c>
      <c r="E11" s="155">
        <v>94594</v>
      </c>
    </row>
    <row r="12" spans="1:8" ht="14.25" customHeight="1">
      <c r="A12" s="4" t="s">
        <v>259</v>
      </c>
      <c r="B12" s="155">
        <v>1010062</v>
      </c>
      <c r="C12" s="513"/>
      <c r="D12" s="4" t="s">
        <v>283</v>
      </c>
      <c r="E12" s="155">
        <v>1636331</v>
      </c>
    </row>
    <row r="13" spans="1:8" ht="14.25" customHeight="1">
      <c r="A13" s="4" t="s">
        <v>261</v>
      </c>
      <c r="B13" s="155">
        <v>544798</v>
      </c>
      <c r="C13" s="513"/>
      <c r="D13" s="4" t="s">
        <v>284</v>
      </c>
      <c r="E13" s="155">
        <v>574393</v>
      </c>
    </row>
    <row r="14" spans="1:8" ht="14.25" customHeight="1">
      <c r="A14" s="4" t="s">
        <v>308</v>
      </c>
      <c r="B14" s="155">
        <v>11030</v>
      </c>
      <c r="C14" s="513"/>
      <c r="D14" s="4" t="s">
        <v>214</v>
      </c>
      <c r="E14" s="155">
        <v>76517</v>
      </c>
    </row>
    <row r="15" spans="1:8" ht="14.25" customHeight="1">
      <c r="A15" s="4" t="s">
        <v>310</v>
      </c>
      <c r="B15" s="155">
        <v>86197</v>
      </c>
      <c r="C15" s="513"/>
      <c r="D15" s="4" t="s">
        <v>429</v>
      </c>
      <c r="E15" s="155">
        <v>1505093</v>
      </c>
    </row>
    <row r="16" spans="1:8" ht="14.25" customHeight="1">
      <c r="A16" s="4" t="s">
        <v>263</v>
      </c>
      <c r="B16" s="155">
        <v>210445</v>
      </c>
      <c r="C16" s="513"/>
      <c r="D16" s="4" t="s">
        <v>345</v>
      </c>
      <c r="E16" s="155">
        <v>13438</v>
      </c>
    </row>
    <row r="17" spans="1:5" ht="14.25" customHeight="1">
      <c r="A17" s="4" t="s">
        <v>264</v>
      </c>
      <c r="B17" s="155">
        <v>248024</v>
      </c>
      <c r="C17" s="513"/>
      <c r="D17" s="4" t="s">
        <v>347</v>
      </c>
      <c r="E17" s="155">
        <v>77253</v>
      </c>
    </row>
    <row r="18" spans="1:5" ht="14.25" customHeight="1">
      <c r="A18" s="4" t="s">
        <v>265</v>
      </c>
      <c r="B18" s="155">
        <v>478564</v>
      </c>
      <c r="C18" s="513"/>
      <c r="D18" s="4" t="s">
        <v>436</v>
      </c>
      <c r="E18" s="155">
        <v>1097526</v>
      </c>
    </row>
    <row r="19" spans="1:5" ht="14.25" customHeight="1">
      <c r="A19" s="4" t="s">
        <v>130</v>
      </c>
      <c r="B19" s="155">
        <v>503470</v>
      </c>
      <c r="C19" s="513"/>
      <c r="D19" s="4" t="s">
        <v>285</v>
      </c>
      <c r="E19" s="155">
        <v>562560</v>
      </c>
    </row>
    <row r="20" spans="1:5" ht="14.25" customHeight="1">
      <c r="A20" s="4" t="s">
        <v>419</v>
      </c>
      <c r="B20" s="155">
        <v>1040516</v>
      </c>
      <c r="C20" s="513"/>
      <c r="D20" s="4" t="s">
        <v>6</v>
      </c>
      <c r="E20" s="155">
        <v>738735</v>
      </c>
    </row>
    <row r="21" spans="1:5" ht="14.25" customHeight="1">
      <c r="A21" s="4" t="s">
        <v>420</v>
      </c>
      <c r="B21" s="155">
        <v>1470629</v>
      </c>
      <c r="C21" s="513"/>
      <c r="D21" s="4" t="s">
        <v>430</v>
      </c>
      <c r="E21" s="155">
        <v>255170</v>
      </c>
    </row>
    <row r="22" spans="1:5" ht="14.25" customHeight="1">
      <c r="A22" s="4" t="s">
        <v>212</v>
      </c>
      <c r="B22" s="155">
        <v>51484</v>
      </c>
      <c r="C22" s="513"/>
      <c r="D22" s="4" t="s">
        <v>286</v>
      </c>
      <c r="E22" s="155">
        <v>863650</v>
      </c>
    </row>
    <row r="23" spans="1:5" ht="14.25" customHeight="1">
      <c r="A23" s="4" t="s">
        <v>540</v>
      </c>
      <c r="B23" s="155">
        <v>297285</v>
      </c>
      <c r="C23" s="513"/>
      <c r="D23" s="4" t="s">
        <v>215</v>
      </c>
      <c r="E23" s="155">
        <v>1732323</v>
      </c>
    </row>
    <row r="24" spans="1:5" ht="14.25" customHeight="1">
      <c r="A24" s="4" t="s">
        <v>131</v>
      </c>
      <c r="B24" s="155">
        <v>274397</v>
      </c>
      <c r="C24" s="513"/>
      <c r="D24" s="4" t="s">
        <v>216</v>
      </c>
      <c r="E24" s="155">
        <v>166459</v>
      </c>
    </row>
    <row r="25" spans="1:5" ht="14.25" customHeight="1">
      <c r="A25" s="4" t="s">
        <v>267</v>
      </c>
      <c r="B25" s="155">
        <v>206076</v>
      </c>
      <c r="C25" s="513"/>
      <c r="D25" s="4" t="s">
        <v>542</v>
      </c>
      <c r="E25" s="155">
        <v>696856</v>
      </c>
    </row>
    <row r="26" spans="1:5" ht="14.25" customHeight="1">
      <c r="A26" s="4" t="s">
        <v>541</v>
      </c>
      <c r="B26" s="155">
        <v>354176</v>
      </c>
      <c r="C26" s="513"/>
      <c r="D26" s="4" t="s">
        <v>287</v>
      </c>
      <c r="E26" s="155">
        <v>951405</v>
      </c>
    </row>
    <row r="27" spans="1:5" ht="14.25" customHeight="1">
      <c r="A27" s="4" t="s">
        <v>316</v>
      </c>
      <c r="B27" s="155">
        <v>25348</v>
      </c>
      <c r="C27" s="513"/>
      <c r="D27" s="4" t="s">
        <v>288</v>
      </c>
      <c r="E27" s="155">
        <v>362678</v>
      </c>
    </row>
    <row r="28" spans="1:5" ht="14.25" customHeight="1">
      <c r="A28" s="4" t="s">
        <v>317</v>
      </c>
      <c r="B28" s="155">
        <v>347574</v>
      </c>
      <c r="C28" s="513"/>
      <c r="D28" s="4" t="s">
        <v>195</v>
      </c>
      <c r="E28" s="155">
        <v>479977</v>
      </c>
    </row>
    <row r="29" spans="1:5" ht="14.25" customHeight="1">
      <c r="A29" s="4" t="s">
        <v>421</v>
      </c>
      <c r="B29" s="155">
        <v>850708</v>
      </c>
      <c r="C29" s="513"/>
      <c r="D29" s="4" t="s">
        <v>196</v>
      </c>
      <c r="E29" s="155">
        <v>110130</v>
      </c>
    </row>
    <row r="30" spans="1:5" ht="14.25" customHeight="1">
      <c r="A30" s="4" t="s">
        <v>323</v>
      </c>
      <c r="B30" s="155">
        <v>210167</v>
      </c>
      <c r="C30" s="513"/>
      <c r="D30" s="4" t="s">
        <v>431</v>
      </c>
      <c r="E30" s="155">
        <v>102773</v>
      </c>
    </row>
    <row r="31" spans="1:5" ht="14.25" customHeight="1">
      <c r="A31" s="4" t="s">
        <v>268</v>
      </c>
      <c r="B31" s="155">
        <v>435455</v>
      </c>
      <c r="C31" s="513"/>
      <c r="D31" s="4" t="s">
        <v>289</v>
      </c>
      <c r="E31" s="155">
        <v>219408</v>
      </c>
    </row>
    <row r="32" spans="1:5" ht="14.25" customHeight="1">
      <c r="A32" s="4" t="s">
        <v>424</v>
      </c>
      <c r="B32" s="155">
        <v>1012315</v>
      </c>
      <c r="C32" s="513"/>
      <c r="D32" s="4" t="s">
        <v>290</v>
      </c>
      <c r="E32" s="155">
        <v>1587677</v>
      </c>
    </row>
    <row r="33" spans="1:5" ht="14.25" customHeight="1">
      <c r="A33" s="4" t="s">
        <v>104</v>
      </c>
      <c r="B33" s="155">
        <v>62285</v>
      </c>
      <c r="C33" s="513"/>
      <c r="D33" s="4" t="s">
        <v>543</v>
      </c>
      <c r="E33" s="155">
        <v>910788</v>
      </c>
    </row>
    <row r="34" spans="1:5" ht="14.25" customHeight="1">
      <c r="A34" s="4" t="s">
        <v>108</v>
      </c>
      <c r="B34" s="155">
        <v>180622</v>
      </c>
      <c r="C34" s="513"/>
      <c r="D34" s="4" t="s">
        <v>198</v>
      </c>
      <c r="E34" s="155">
        <v>30089</v>
      </c>
    </row>
    <row r="35" spans="1:5" ht="14.25" customHeight="1">
      <c r="A35" s="4" t="s">
        <v>116</v>
      </c>
      <c r="B35" s="155">
        <v>13924</v>
      </c>
      <c r="C35" s="513"/>
      <c r="D35" s="4" t="s">
        <v>544</v>
      </c>
      <c r="E35" s="155">
        <v>54524</v>
      </c>
    </row>
    <row r="36" spans="1:5" ht="14.25" customHeight="1">
      <c r="A36" s="4" t="s">
        <v>327</v>
      </c>
      <c r="B36" s="155">
        <v>33687</v>
      </c>
      <c r="C36" s="513"/>
      <c r="D36" s="4" t="s">
        <v>387</v>
      </c>
      <c r="E36" s="155">
        <v>43465</v>
      </c>
    </row>
    <row r="37" spans="1:5" ht="14.25" customHeight="1">
      <c r="A37" s="4" t="s">
        <v>270</v>
      </c>
      <c r="B37" s="155">
        <v>247286</v>
      </c>
      <c r="C37" s="513"/>
      <c r="D37" s="4" t="s">
        <v>101</v>
      </c>
      <c r="E37" s="155">
        <v>56042</v>
      </c>
    </row>
    <row r="38" spans="1:5" ht="14.25" customHeight="1">
      <c r="A38" s="4" t="s">
        <v>352</v>
      </c>
      <c r="B38" s="155">
        <v>1286669</v>
      </c>
      <c r="C38" s="513"/>
      <c r="D38" s="4" t="s">
        <v>292</v>
      </c>
      <c r="E38" s="155">
        <v>442307</v>
      </c>
    </row>
    <row r="39" spans="1:5" ht="14.25" customHeight="1">
      <c r="A39" s="4" t="s">
        <v>425</v>
      </c>
      <c r="B39" s="155">
        <v>62746</v>
      </c>
      <c r="C39" s="513"/>
      <c r="D39" s="4" t="s">
        <v>206</v>
      </c>
      <c r="E39" s="155">
        <v>27581</v>
      </c>
    </row>
    <row r="40" spans="1:5" ht="14.25" customHeight="1">
      <c r="A40" s="4" t="s">
        <v>272</v>
      </c>
      <c r="B40" s="155">
        <v>1002353</v>
      </c>
      <c r="C40" s="513"/>
      <c r="D40" s="4" t="s">
        <v>218</v>
      </c>
      <c r="E40" s="155">
        <v>280081</v>
      </c>
    </row>
    <row r="41" spans="1:5" ht="14.25" customHeight="1">
      <c r="A41" s="4" t="s">
        <v>426</v>
      </c>
      <c r="B41" s="155">
        <v>1481115</v>
      </c>
      <c r="C41" s="513"/>
      <c r="D41" s="4" t="s">
        <v>293</v>
      </c>
      <c r="E41" s="155">
        <v>1056951</v>
      </c>
    </row>
    <row r="42" spans="1:5" ht="14.25" customHeight="1">
      <c r="A42" s="4" t="s">
        <v>329</v>
      </c>
      <c r="B42" s="155">
        <v>147792</v>
      </c>
      <c r="C42" s="513"/>
      <c r="D42" s="4" t="s">
        <v>207</v>
      </c>
      <c r="E42" s="155">
        <v>247614</v>
      </c>
    </row>
    <row r="43" spans="1:5" ht="14.25" customHeight="1">
      <c r="A43" s="4" t="s">
        <v>331</v>
      </c>
      <c r="B43" s="155">
        <v>205684</v>
      </c>
      <c r="C43" s="513"/>
      <c r="D43" s="4" t="s">
        <v>294</v>
      </c>
      <c r="E43" s="155">
        <v>91584</v>
      </c>
    </row>
    <row r="44" spans="1:5" ht="14.25" customHeight="1">
      <c r="A44" s="4" t="s">
        <v>275</v>
      </c>
      <c r="B44" s="155">
        <v>140635</v>
      </c>
      <c r="C44" s="513"/>
      <c r="D44" s="4" t="s">
        <v>295</v>
      </c>
      <c r="E44" s="155">
        <v>1421262</v>
      </c>
    </row>
    <row r="45" spans="1:5" ht="14.25" customHeight="1">
      <c r="A45" s="4" t="s">
        <v>135</v>
      </c>
      <c r="B45" s="155">
        <v>878403</v>
      </c>
      <c r="C45" s="513"/>
      <c r="D45" s="4" t="s">
        <v>296</v>
      </c>
      <c r="E45" s="155">
        <v>584919</v>
      </c>
    </row>
    <row r="46" spans="1:5" ht="14.25" customHeight="1">
      <c r="A46" s="4" t="s">
        <v>333</v>
      </c>
      <c r="B46" s="155">
        <v>18502</v>
      </c>
      <c r="C46" s="513"/>
      <c r="D46" s="4" t="s">
        <v>103</v>
      </c>
      <c r="E46" s="155">
        <v>81819</v>
      </c>
    </row>
    <row r="47" spans="1:5" ht="14.25" customHeight="1">
      <c r="A47" s="4" t="s">
        <v>278</v>
      </c>
      <c r="B47" s="155">
        <v>1360181</v>
      </c>
      <c r="C47" s="513"/>
      <c r="D47" s="24"/>
      <c r="E47" s="523"/>
    </row>
    <row r="48" spans="1:5" ht="14.25" customHeight="1">
      <c r="A48" s="4" t="s">
        <v>279</v>
      </c>
      <c r="B48" s="155">
        <v>565223</v>
      </c>
      <c r="C48" s="513"/>
      <c r="D48" s="19" t="s">
        <v>249</v>
      </c>
      <c r="E48" s="27">
        <f>MEDIAN(E4:E46,B4:B50)</f>
        <v>277239</v>
      </c>
    </row>
    <row r="49" spans="1:8" ht="14.25" customHeight="1">
      <c r="A49" s="4" t="s">
        <v>334</v>
      </c>
      <c r="B49" s="155">
        <v>38842</v>
      </c>
      <c r="C49" s="513"/>
      <c r="D49" s="19" t="s">
        <v>248</v>
      </c>
      <c r="E49" s="114">
        <f>AVERAGE(E4:E46,B4:B50)</f>
        <v>458397.84444444446</v>
      </c>
    </row>
    <row r="50" spans="1:8" ht="14.25" customHeight="1">
      <c r="A50" s="4" t="s">
        <v>336</v>
      </c>
      <c r="B50" s="155">
        <v>82128</v>
      </c>
      <c r="C50" s="513"/>
      <c r="D50" s="19" t="s">
        <v>222</v>
      </c>
      <c r="E50" s="114">
        <f>SUM(E4:E46,B4:B50)</f>
        <v>41255806</v>
      </c>
    </row>
    <row r="51" spans="1:8" ht="14.25" customHeight="1">
      <c r="A51" s="24"/>
      <c r="B51" s="523"/>
      <c r="C51" s="513"/>
      <c r="D51" s="24"/>
      <c r="E51" s="523"/>
      <c r="G51" s="4"/>
      <c r="H51" s="155"/>
    </row>
    <row r="52" spans="1:8" ht="14.25" customHeight="1">
      <c r="A52" s="24"/>
      <c r="B52" s="523"/>
      <c r="C52" s="513"/>
      <c r="D52" s="24"/>
      <c r="E52" s="23"/>
      <c r="G52" s="4"/>
      <c r="H52" s="155"/>
    </row>
    <row r="53" spans="1:8" ht="14.25" customHeight="1">
      <c r="A53" s="24"/>
      <c r="B53" s="523"/>
      <c r="C53" s="513"/>
      <c r="E53" s="130"/>
      <c r="G53" s="4"/>
      <c r="H53" s="155"/>
    </row>
    <row r="54" spans="1:8" ht="14.25" customHeight="1">
      <c r="G54" s="4"/>
      <c r="H54" s="155"/>
    </row>
    <row r="55" spans="1:8" ht="14.25" customHeight="1">
      <c r="G55" s="4"/>
      <c r="H55" s="155"/>
    </row>
    <row r="56" spans="1:8" ht="14.25" customHeight="1">
      <c r="G56" s="4"/>
      <c r="H56" s="155"/>
    </row>
    <row r="57" spans="1:8" ht="14.25" customHeight="1">
      <c r="D57" s="19"/>
      <c r="E57" s="114"/>
      <c r="G57" s="4"/>
      <c r="H57" s="155"/>
    </row>
    <row r="58" spans="1:8" ht="14.25" customHeight="1">
      <c r="A58" s="107"/>
      <c r="E58" s="114"/>
      <c r="G58" s="4"/>
      <c r="H58" s="155"/>
    </row>
    <row r="59" spans="1:8" ht="14.25" customHeight="1">
      <c r="G59" s="4"/>
      <c r="H59" s="155"/>
    </row>
    <row r="60" spans="1:8" ht="14.25" customHeight="1">
      <c r="G60" s="4"/>
      <c r="H60" s="155"/>
    </row>
    <row r="61" spans="1:8" ht="14.25" customHeight="1">
      <c r="G61" s="4"/>
      <c r="H61" s="155"/>
    </row>
    <row r="62" spans="1:8" ht="14.25" customHeight="1">
      <c r="G62" s="4"/>
      <c r="H62" s="155"/>
    </row>
    <row r="63" spans="1:8" ht="14.25" customHeight="1">
      <c r="G63" s="4"/>
      <c r="H63" s="155"/>
    </row>
    <row r="64" spans="1:8" ht="14.25" customHeight="1">
      <c r="G64" s="4"/>
      <c r="H64" s="155"/>
    </row>
    <row r="65" spans="7:8" ht="14.25" customHeight="1">
      <c r="G65" s="4"/>
      <c r="H65" s="155"/>
    </row>
    <row r="66" spans="7:8" ht="14.25" customHeight="1">
      <c r="G66" s="4"/>
      <c r="H66" s="155"/>
    </row>
    <row r="67" spans="7:8" ht="14.25" customHeight="1">
      <c r="G67" s="4"/>
      <c r="H67" s="155"/>
    </row>
    <row r="68" spans="7:8" ht="14.25" customHeight="1">
      <c r="G68" s="4"/>
      <c r="H68" s="155"/>
    </row>
    <row r="69" spans="7:8" ht="14.25" customHeight="1">
      <c r="G69" s="4"/>
      <c r="H69" s="155"/>
    </row>
    <row r="70" spans="7:8" ht="14.25" customHeight="1">
      <c r="G70" s="4"/>
      <c r="H70" s="155"/>
    </row>
    <row r="71" spans="7:8" ht="14.25" customHeight="1">
      <c r="G71" s="4"/>
      <c r="H71" s="155"/>
    </row>
    <row r="72" spans="7:8" ht="14.25" customHeight="1">
      <c r="G72" s="4"/>
      <c r="H72" s="155"/>
    </row>
    <row r="73" spans="7:8" ht="14.25" customHeight="1">
      <c r="G73" s="4"/>
      <c r="H73" s="155"/>
    </row>
    <row r="74" spans="7:8" ht="14.25" customHeight="1">
      <c r="G74" s="4"/>
      <c r="H74" s="155"/>
    </row>
    <row r="75" spans="7:8" ht="14.25" customHeight="1">
      <c r="G75" s="4"/>
      <c r="H75" s="155"/>
    </row>
    <row r="76" spans="7:8" ht="14.25" customHeight="1">
      <c r="G76" s="4"/>
      <c r="H76" s="155"/>
    </row>
    <row r="77" spans="7:8" ht="14.25" customHeight="1">
      <c r="G77" s="4"/>
      <c r="H77" s="155"/>
    </row>
    <row r="78" spans="7:8" ht="14.25" customHeight="1">
      <c r="G78" s="4"/>
      <c r="H78" s="155"/>
    </row>
    <row r="79" spans="7:8" ht="14.25" customHeight="1">
      <c r="G79" s="4"/>
      <c r="H79" s="155"/>
    </row>
    <row r="80" spans="7:8" ht="14.25" customHeight="1">
      <c r="G80" s="4"/>
      <c r="H80" s="155"/>
    </row>
    <row r="81" spans="7:8" ht="14.25" customHeight="1">
      <c r="G81" s="4"/>
      <c r="H81" s="155"/>
    </row>
    <row r="82" spans="7:8" ht="14.25" customHeight="1">
      <c r="G82" s="4"/>
      <c r="H82" s="155"/>
    </row>
    <row r="83" spans="7:8" ht="14.25" customHeight="1">
      <c r="G83" s="4"/>
      <c r="H83" s="155"/>
    </row>
    <row r="84" spans="7:8" ht="14.25" customHeight="1">
      <c r="G84" s="4"/>
      <c r="H84" s="155"/>
    </row>
    <row r="85" spans="7:8" ht="14.25" customHeight="1">
      <c r="G85" s="4"/>
      <c r="H85" s="155"/>
    </row>
    <row r="86" spans="7:8" ht="14.25" customHeight="1">
      <c r="G86" s="4"/>
      <c r="H86" s="155"/>
    </row>
    <row r="87" spans="7:8" ht="14.25" customHeight="1">
      <c r="G87" s="4"/>
      <c r="H87" s="155"/>
    </row>
    <row r="88" spans="7:8" ht="14.25" customHeight="1">
      <c r="G88" s="4"/>
      <c r="H88" s="155"/>
    </row>
    <row r="89" spans="7:8" ht="14.25" customHeight="1">
      <c r="G89" s="4"/>
      <c r="H89" s="155"/>
    </row>
    <row r="90" spans="7:8" ht="14.25" customHeight="1">
      <c r="G90" s="4"/>
      <c r="H90" s="155"/>
    </row>
    <row r="91" spans="7:8" ht="14.25" customHeight="1">
      <c r="G91" s="4"/>
      <c r="H91" s="155"/>
    </row>
    <row r="92" spans="7:8" ht="14.25" customHeight="1">
      <c r="G92" s="4"/>
      <c r="H92" s="155"/>
    </row>
    <row r="93" spans="7:8" ht="14.25" customHeight="1">
      <c r="G93" s="4"/>
      <c r="H93" s="155"/>
    </row>
  </sheetData>
  <phoneticPr fontId="29" type="noConversion"/>
  <pageMargins left="0.70866141732283472" right="0.39370078740157483"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L205"/>
  <sheetViews>
    <sheetView zoomScaleNormal="100" workbookViewId="0">
      <pane ySplit="3" topLeftCell="A4" activePane="bottomLeft" state="frozen"/>
      <selection activeCell="E6" sqref="E6"/>
      <selection pane="bottomLeft" activeCell="G1" sqref="G1"/>
    </sheetView>
  </sheetViews>
  <sheetFormatPr defaultColWidth="8.85546875" defaultRowHeight="14.25" customHeight="1"/>
  <cols>
    <col min="1" max="1" width="20.7109375" style="20" customWidth="1"/>
    <col min="2" max="2" width="14.140625" style="20" customWidth="1"/>
    <col min="3" max="3" width="15.140625" style="20" customWidth="1"/>
    <col min="4" max="4" width="15.42578125" style="20" customWidth="1"/>
    <col min="5" max="5" width="22.85546875" style="20" customWidth="1"/>
    <col min="6" max="6" width="18.28515625" style="20" customWidth="1"/>
    <col min="7" max="7" width="23" style="24" bestFit="1" customWidth="1"/>
    <col min="8" max="8" width="21.42578125" style="24" bestFit="1" customWidth="1"/>
    <col min="9" max="9" width="25.85546875" style="24" bestFit="1" customWidth="1"/>
    <col min="10" max="10" width="22.42578125" style="24" bestFit="1" customWidth="1"/>
    <col min="11" max="11" width="35.42578125" style="24" bestFit="1" customWidth="1"/>
    <col min="12" max="12" width="26.140625" style="24" bestFit="1" customWidth="1"/>
    <col min="13" max="16384" width="8.85546875" style="20"/>
  </cols>
  <sheetData>
    <row r="1" spans="1:11" ht="15.75" customHeight="1">
      <c r="A1" s="37" t="s">
        <v>471</v>
      </c>
      <c r="G1" s="466"/>
      <c r="H1" s="466"/>
      <c r="I1" s="466"/>
      <c r="J1" s="466"/>
      <c r="K1" s="466"/>
    </row>
    <row r="2" spans="1:11" ht="14.25" customHeight="1">
      <c r="G2" s="466"/>
      <c r="H2" s="466"/>
      <c r="I2" s="466"/>
      <c r="J2" s="466"/>
      <c r="K2" s="466"/>
    </row>
    <row r="3" spans="1:11" ht="48" customHeight="1">
      <c r="A3" s="28"/>
      <c r="B3" s="481" t="s">
        <v>367</v>
      </c>
      <c r="C3" s="481" t="s">
        <v>369</v>
      </c>
      <c r="D3" s="481" t="s">
        <v>368</v>
      </c>
      <c r="E3" s="481" t="s">
        <v>370</v>
      </c>
      <c r="G3" s="632"/>
      <c r="H3" s="632"/>
      <c r="I3" s="632"/>
      <c r="J3" s="632"/>
      <c r="K3" s="632"/>
    </row>
    <row r="4" spans="1:11" ht="14.25" customHeight="1">
      <c r="A4" s="632" t="s">
        <v>546</v>
      </c>
      <c r="B4" s="634">
        <v>236201</v>
      </c>
      <c r="C4" s="634">
        <v>87847</v>
      </c>
      <c r="D4" s="634">
        <v>18869</v>
      </c>
      <c r="E4" s="634">
        <v>52392</v>
      </c>
      <c r="F4" s="4"/>
    </row>
    <row r="5" spans="1:11" ht="14.25" customHeight="1">
      <c r="A5" s="632" t="s">
        <v>418</v>
      </c>
      <c r="B5" s="634">
        <v>137976</v>
      </c>
      <c r="C5" s="634">
        <v>97552</v>
      </c>
      <c r="D5" s="634">
        <v>12073</v>
      </c>
      <c r="E5" s="634">
        <v>25567</v>
      </c>
      <c r="F5" s="4"/>
    </row>
    <row r="6" spans="1:11" ht="14.25" customHeight="1">
      <c r="A6" s="632" t="s">
        <v>300</v>
      </c>
      <c r="B6" s="634">
        <v>42487</v>
      </c>
      <c r="C6" s="633">
        <v>90</v>
      </c>
      <c r="D6" s="633"/>
      <c r="E6" s="634">
        <v>2655</v>
      </c>
      <c r="F6" s="4"/>
    </row>
    <row r="7" spans="1:11" ht="14.25" customHeight="1">
      <c r="A7" s="632" t="s">
        <v>301</v>
      </c>
      <c r="B7" s="634">
        <v>179964</v>
      </c>
      <c r="C7" s="634">
        <v>97310</v>
      </c>
      <c r="D7" s="634">
        <v>10009</v>
      </c>
      <c r="E7" s="634">
        <v>43527</v>
      </c>
      <c r="F7" s="4"/>
    </row>
    <row r="8" spans="1:11" ht="14.25" customHeight="1">
      <c r="A8" s="632" t="s">
        <v>437</v>
      </c>
      <c r="B8" s="634">
        <v>412985</v>
      </c>
      <c r="C8" s="634">
        <v>180596</v>
      </c>
      <c r="D8" s="634">
        <v>36801</v>
      </c>
      <c r="E8" s="634">
        <v>94500</v>
      </c>
      <c r="F8" s="4"/>
    </row>
    <row r="9" spans="1:11" ht="14.25" customHeight="1">
      <c r="A9" s="632" t="s">
        <v>302</v>
      </c>
      <c r="B9" s="634">
        <v>162032</v>
      </c>
      <c r="C9" s="634">
        <v>41224</v>
      </c>
      <c r="D9" s="634">
        <v>11515</v>
      </c>
      <c r="E9" s="634">
        <v>17608</v>
      </c>
      <c r="F9" s="4"/>
    </row>
    <row r="10" spans="1:11" ht="14.25" customHeight="1">
      <c r="A10" s="632" t="s">
        <v>305</v>
      </c>
      <c r="B10" s="634">
        <v>26641</v>
      </c>
      <c r="C10" s="634">
        <v>4022</v>
      </c>
      <c r="D10" s="633">
        <v>722</v>
      </c>
      <c r="E10" s="634">
        <v>3896</v>
      </c>
      <c r="F10" s="4"/>
    </row>
    <row r="11" spans="1:11" ht="14.25" customHeight="1">
      <c r="A11" s="632" t="s">
        <v>400</v>
      </c>
      <c r="B11" s="634">
        <v>40193</v>
      </c>
      <c r="C11" s="634">
        <v>18388</v>
      </c>
      <c r="D11" s="634">
        <v>1788</v>
      </c>
      <c r="E11" s="634">
        <v>9458</v>
      </c>
      <c r="F11" s="4"/>
    </row>
    <row r="12" spans="1:11" ht="14.25" customHeight="1">
      <c r="A12" s="632" t="s">
        <v>259</v>
      </c>
      <c r="B12" s="634">
        <v>708149</v>
      </c>
      <c r="C12" s="634">
        <v>243626</v>
      </c>
      <c r="D12" s="634">
        <v>58287</v>
      </c>
      <c r="E12" s="634">
        <v>145499</v>
      </c>
      <c r="F12" s="4"/>
    </row>
    <row r="13" spans="1:11" ht="14.25" customHeight="1">
      <c r="A13" s="632" t="s">
        <v>261</v>
      </c>
      <c r="B13" s="634">
        <v>381073</v>
      </c>
      <c r="C13" s="634">
        <v>138395</v>
      </c>
      <c r="D13" s="634">
        <v>25330</v>
      </c>
      <c r="E13" s="634">
        <v>40776</v>
      </c>
      <c r="F13" s="4"/>
    </row>
    <row r="14" spans="1:11" ht="14.25" customHeight="1">
      <c r="A14" s="632" t="s">
        <v>308</v>
      </c>
      <c r="B14" s="634">
        <v>6903</v>
      </c>
      <c r="C14" s="634">
        <v>3289</v>
      </c>
      <c r="D14" s="633">
        <v>838</v>
      </c>
      <c r="E14" s="633">
        <v>311</v>
      </c>
      <c r="F14" s="4"/>
    </row>
    <row r="15" spans="1:11" ht="14.25" customHeight="1">
      <c r="A15" s="632" t="s">
        <v>310</v>
      </c>
      <c r="B15" s="634">
        <v>55675</v>
      </c>
      <c r="C15" s="634">
        <v>27020</v>
      </c>
      <c r="D15" s="634">
        <v>3502</v>
      </c>
      <c r="E15" s="633">
        <v>380</v>
      </c>
      <c r="F15" s="4"/>
    </row>
    <row r="16" spans="1:11" ht="14.25" customHeight="1">
      <c r="A16" s="632" t="s">
        <v>263</v>
      </c>
      <c r="B16" s="634">
        <v>158285</v>
      </c>
      <c r="C16" s="634">
        <v>37241</v>
      </c>
      <c r="D16" s="634">
        <v>14919</v>
      </c>
      <c r="E16" s="634">
        <v>63882</v>
      </c>
      <c r="F16" s="4"/>
    </row>
    <row r="17" spans="1:6" ht="14.25" customHeight="1">
      <c r="A17" s="632" t="s">
        <v>264</v>
      </c>
      <c r="B17" s="634">
        <v>179915</v>
      </c>
      <c r="C17" s="634">
        <v>54598</v>
      </c>
      <c r="D17" s="634">
        <v>13511</v>
      </c>
      <c r="E17" s="634">
        <v>21055</v>
      </c>
      <c r="F17" s="4"/>
    </row>
    <row r="18" spans="1:6" ht="14.25" customHeight="1">
      <c r="A18" s="632" t="s">
        <v>265</v>
      </c>
      <c r="B18" s="634">
        <v>316000</v>
      </c>
      <c r="C18" s="634">
        <v>114546</v>
      </c>
      <c r="D18" s="634">
        <v>48018</v>
      </c>
      <c r="E18" s="634">
        <v>92450</v>
      </c>
      <c r="F18" s="4"/>
    </row>
    <row r="19" spans="1:6" ht="14.25" customHeight="1">
      <c r="A19" s="632" t="s">
        <v>130</v>
      </c>
      <c r="B19" s="634">
        <v>375282</v>
      </c>
      <c r="C19" s="634">
        <v>90509</v>
      </c>
      <c r="D19" s="634">
        <v>37679</v>
      </c>
      <c r="E19" s="634">
        <v>62785</v>
      </c>
      <c r="F19" s="4"/>
    </row>
    <row r="20" spans="1:6" ht="14.25" customHeight="1">
      <c r="A20" s="632" t="s">
        <v>419</v>
      </c>
      <c r="B20" s="634">
        <v>748487</v>
      </c>
      <c r="C20" s="634">
        <v>232243</v>
      </c>
      <c r="D20" s="634">
        <v>59786</v>
      </c>
      <c r="E20" s="634">
        <v>210524</v>
      </c>
      <c r="F20" s="4"/>
    </row>
    <row r="21" spans="1:6" ht="14.25" customHeight="1">
      <c r="A21" s="632" t="s">
        <v>420</v>
      </c>
      <c r="B21" s="634">
        <v>1244231</v>
      </c>
      <c r="C21" s="634">
        <v>187943</v>
      </c>
      <c r="D21" s="634">
        <v>38455</v>
      </c>
      <c r="E21" s="634">
        <v>91756</v>
      </c>
      <c r="F21" s="4"/>
    </row>
    <row r="22" spans="1:6" ht="14.25" customHeight="1">
      <c r="A22" s="632" t="s">
        <v>212</v>
      </c>
      <c r="B22" s="634">
        <v>35064</v>
      </c>
      <c r="C22" s="634">
        <v>13850</v>
      </c>
      <c r="D22" s="634">
        <v>2570</v>
      </c>
      <c r="E22" s="634">
        <v>7545</v>
      </c>
      <c r="F22" s="4"/>
    </row>
    <row r="23" spans="1:6" ht="14.25" customHeight="1">
      <c r="A23" s="632" t="s">
        <v>540</v>
      </c>
      <c r="B23" s="634">
        <v>203581</v>
      </c>
      <c r="C23" s="634">
        <v>84097</v>
      </c>
      <c r="D23" s="634">
        <v>9607</v>
      </c>
      <c r="E23" s="634">
        <v>90088</v>
      </c>
      <c r="F23" s="4"/>
    </row>
    <row r="24" spans="1:6" ht="14.25" customHeight="1">
      <c r="A24" s="632" t="s">
        <v>131</v>
      </c>
      <c r="B24" s="634">
        <v>190141</v>
      </c>
      <c r="C24" s="634">
        <v>68419</v>
      </c>
      <c r="D24" s="634">
        <v>15837</v>
      </c>
      <c r="E24" s="634">
        <v>39756</v>
      </c>
      <c r="F24" s="4"/>
    </row>
    <row r="25" spans="1:6" ht="14.25" customHeight="1">
      <c r="A25" s="632" t="s">
        <v>267</v>
      </c>
      <c r="B25" s="634">
        <v>125915</v>
      </c>
      <c r="C25" s="634">
        <v>71333</v>
      </c>
      <c r="D25" s="634">
        <v>8828</v>
      </c>
      <c r="E25" s="634">
        <v>36630</v>
      </c>
      <c r="F25" s="4"/>
    </row>
    <row r="26" spans="1:6" ht="14.25" customHeight="1">
      <c r="A26" s="632" t="s">
        <v>541</v>
      </c>
      <c r="B26" s="634">
        <v>266680</v>
      </c>
      <c r="C26" s="634">
        <v>70173</v>
      </c>
      <c r="D26" s="634">
        <v>17323</v>
      </c>
      <c r="E26" s="634">
        <v>53161</v>
      </c>
      <c r="F26" s="4"/>
    </row>
    <row r="27" spans="1:6" ht="14.25" customHeight="1">
      <c r="A27" s="632" t="s">
        <v>316</v>
      </c>
      <c r="B27" s="634">
        <v>17099</v>
      </c>
      <c r="C27" s="634">
        <v>7030</v>
      </c>
      <c r="D27" s="634">
        <v>1219</v>
      </c>
      <c r="E27" s="634">
        <v>1857</v>
      </c>
      <c r="F27" s="4"/>
    </row>
    <row r="28" spans="1:6" ht="14.25" customHeight="1">
      <c r="A28" s="632" t="s">
        <v>317</v>
      </c>
      <c r="B28" s="634">
        <v>230566</v>
      </c>
      <c r="C28" s="634">
        <v>96308</v>
      </c>
      <c r="D28" s="634">
        <v>20700</v>
      </c>
      <c r="E28" s="634">
        <v>53786</v>
      </c>
      <c r="F28" s="4"/>
    </row>
    <row r="29" spans="1:6" ht="14.25" customHeight="1">
      <c r="A29" s="632" t="s">
        <v>421</v>
      </c>
      <c r="B29" s="634">
        <v>638630</v>
      </c>
      <c r="C29" s="634">
        <v>177624</v>
      </c>
      <c r="D29" s="634">
        <v>34454</v>
      </c>
      <c r="E29" s="634">
        <v>211641</v>
      </c>
      <c r="F29" s="4"/>
    </row>
    <row r="30" spans="1:6" ht="14.25" customHeight="1">
      <c r="A30" s="632" t="s">
        <v>323</v>
      </c>
      <c r="B30" s="634">
        <v>159991</v>
      </c>
      <c r="C30" s="634">
        <v>39842</v>
      </c>
      <c r="D30" s="634">
        <v>10334</v>
      </c>
      <c r="E30" s="634">
        <v>38784</v>
      </c>
      <c r="F30" s="4"/>
    </row>
    <row r="31" spans="1:6" ht="14.25" customHeight="1">
      <c r="A31" s="632" t="s">
        <v>268</v>
      </c>
      <c r="B31" s="634">
        <v>329455</v>
      </c>
      <c r="C31" s="634">
        <v>75420</v>
      </c>
      <c r="D31" s="634">
        <v>30580</v>
      </c>
      <c r="E31" s="634">
        <v>157158</v>
      </c>
      <c r="F31" s="4"/>
    </row>
    <row r="32" spans="1:6" ht="14.25" customHeight="1">
      <c r="A32" s="632" t="s">
        <v>424</v>
      </c>
      <c r="B32" s="634">
        <v>727790</v>
      </c>
      <c r="C32" s="634">
        <v>243974</v>
      </c>
      <c r="D32" s="634">
        <v>40551</v>
      </c>
      <c r="E32" s="634">
        <v>242298</v>
      </c>
      <c r="F32" s="4"/>
    </row>
    <row r="33" spans="1:6" ht="14.25" customHeight="1">
      <c r="A33" s="632" t="s">
        <v>104</v>
      </c>
      <c r="B33" s="634">
        <v>37808</v>
      </c>
      <c r="C33" s="634">
        <v>20995</v>
      </c>
      <c r="D33" s="634">
        <v>3482</v>
      </c>
      <c r="E33" s="634">
        <v>10974</v>
      </c>
      <c r="F33" s="4"/>
    </row>
    <row r="34" spans="1:6" ht="14.25" customHeight="1">
      <c r="A34" s="632" t="s">
        <v>108</v>
      </c>
      <c r="B34" s="634">
        <v>104040</v>
      </c>
      <c r="C34" s="634">
        <v>64241</v>
      </c>
      <c r="D34" s="634">
        <v>12341</v>
      </c>
      <c r="E34" s="634">
        <v>35971</v>
      </c>
      <c r="F34" s="4"/>
    </row>
    <row r="35" spans="1:6" ht="14.25" customHeight="1">
      <c r="A35" s="632" t="s">
        <v>116</v>
      </c>
      <c r="B35" s="634">
        <v>10261</v>
      </c>
      <c r="C35" s="634">
        <v>2176</v>
      </c>
      <c r="D35" s="634">
        <v>1487</v>
      </c>
      <c r="E35" s="634">
        <v>2452</v>
      </c>
      <c r="F35" s="4"/>
    </row>
    <row r="36" spans="1:6" ht="14.25" customHeight="1">
      <c r="A36" s="632" t="s">
        <v>327</v>
      </c>
      <c r="B36" s="634">
        <v>28877</v>
      </c>
      <c r="C36" s="634">
        <v>3210</v>
      </c>
      <c r="D36" s="634">
        <v>1600</v>
      </c>
      <c r="E36" s="634">
        <v>5214</v>
      </c>
      <c r="F36" s="4"/>
    </row>
    <row r="37" spans="1:6" ht="14.25" customHeight="1">
      <c r="A37" s="632" t="s">
        <v>270</v>
      </c>
      <c r="B37" s="634">
        <v>161165</v>
      </c>
      <c r="C37" s="634">
        <v>75350</v>
      </c>
      <c r="D37" s="634">
        <v>10771</v>
      </c>
      <c r="E37" s="634">
        <v>27832</v>
      </c>
      <c r="F37" s="4"/>
    </row>
    <row r="38" spans="1:6" ht="14.25" customHeight="1">
      <c r="A38" s="632" t="s">
        <v>352</v>
      </c>
      <c r="B38" s="634">
        <v>1022745</v>
      </c>
      <c r="C38" s="634">
        <v>207380</v>
      </c>
      <c r="D38" s="634">
        <v>56544</v>
      </c>
      <c r="E38" s="634">
        <v>175405</v>
      </c>
      <c r="F38" s="4"/>
    </row>
    <row r="39" spans="1:6" ht="14.25" customHeight="1">
      <c r="A39" s="632" t="s">
        <v>425</v>
      </c>
      <c r="B39" s="634">
        <v>44900</v>
      </c>
      <c r="C39" s="634">
        <v>15344</v>
      </c>
      <c r="D39" s="634">
        <v>2502</v>
      </c>
      <c r="E39" s="634">
        <v>12638</v>
      </c>
      <c r="F39" s="4"/>
    </row>
    <row r="40" spans="1:6" ht="14.25" customHeight="1">
      <c r="A40" s="632" t="s">
        <v>272</v>
      </c>
      <c r="B40" s="634">
        <v>647281</v>
      </c>
      <c r="C40" s="634">
        <v>298077</v>
      </c>
      <c r="D40" s="634">
        <v>56995</v>
      </c>
      <c r="E40" s="634">
        <v>254195</v>
      </c>
      <c r="F40" s="4"/>
    </row>
    <row r="41" spans="1:6" ht="14.25" customHeight="1">
      <c r="A41" s="632" t="s">
        <v>426</v>
      </c>
      <c r="B41" s="634">
        <v>1091276</v>
      </c>
      <c r="C41" s="634">
        <v>318093</v>
      </c>
      <c r="D41" s="634">
        <v>71746</v>
      </c>
      <c r="E41" s="634">
        <v>205096</v>
      </c>
      <c r="F41" s="4"/>
    </row>
    <row r="42" spans="1:6" ht="14.25" customHeight="1">
      <c r="A42" s="632" t="s">
        <v>329</v>
      </c>
      <c r="B42" s="634">
        <v>83881</v>
      </c>
      <c r="C42" s="634">
        <v>58505</v>
      </c>
      <c r="D42" s="634">
        <v>5406</v>
      </c>
      <c r="E42" s="634">
        <v>14887</v>
      </c>
      <c r="F42" s="4"/>
    </row>
    <row r="43" spans="1:6" ht="14.25" customHeight="1">
      <c r="A43" s="632" t="s">
        <v>331</v>
      </c>
      <c r="B43" s="634">
        <v>134763</v>
      </c>
      <c r="C43" s="634">
        <v>63874</v>
      </c>
      <c r="D43" s="634">
        <v>7047</v>
      </c>
      <c r="E43" s="634">
        <v>48561</v>
      </c>
      <c r="F43" s="4"/>
    </row>
    <row r="44" spans="1:6" ht="14.25" customHeight="1">
      <c r="A44" s="632" t="s">
        <v>275</v>
      </c>
      <c r="B44" s="634">
        <v>101215</v>
      </c>
      <c r="C44" s="634">
        <v>28791</v>
      </c>
      <c r="D44" s="634">
        <v>10629</v>
      </c>
      <c r="E44" s="634">
        <v>16481</v>
      </c>
      <c r="F44" s="4"/>
    </row>
    <row r="45" spans="1:6" ht="14.25" customHeight="1">
      <c r="A45" s="632" t="s">
        <v>135</v>
      </c>
      <c r="B45" s="634">
        <v>629455</v>
      </c>
      <c r="C45" s="634">
        <v>181287</v>
      </c>
      <c r="D45" s="634">
        <v>67661</v>
      </c>
      <c r="E45" s="634">
        <v>123406</v>
      </c>
      <c r="F45" s="4"/>
    </row>
    <row r="46" spans="1:6" ht="14.25" customHeight="1">
      <c r="A46" s="632" t="s">
        <v>333</v>
      </c>
      <c r="B46" s="634">
        <v>16438</v>
      </c>
      <c r="C46" s="633">
        <v>650</v>
      </c>
      <c r="D46" s="634">
        <v>1414</v>
      </c>
      <c r="E46" s="634">
        <v>1942</v>
      </c>
      <c r="F46" s="4"/>
    </row>
    <row r="47" spans="1:6" ht="14.25" customHeight="1">
      <c r="A47" s="632" t="s">
        <v>278</v>
      </c>
      <c r="B47" s="634">
        <v>824592</v>
      </c>
      <c r="C47" s="634">
        <v>405729</v>
      </c>
      <c r="D47" s="634">
        <v>129860</v>
      </c>
      <c r="E47" s="634">
        <v>232470</v>
      </c>
      <c r="F47" s="4"/>
    </row>
    <row r="48" spans="1:6" ht="14.25" customHeight="1">
      <c r="A48" s="632" t="s">
        <v>279</v>
      </c>
      <c r="B48" s="634">
        <v>376066</v>
      </c>
      <c r="C48" s="634">
        <v>161909</v>
      </c>
      <c r="D48" s="634">
        <v>27248</v>
      </c>
      <c r="E48" s="634">
        <v>46893</v>
      </c>
      <c r="F48" s="4"/>
    </row>
    <row r="49" spans="1:6" ht="14.25" customHeight="1">
      <c r="A49" s="632" t="s">
        <v>334</v>
      </c>
      <c r="B49" s="634">
        <v>31215</v>
      </c>
      <c r="C49" s="634">
        <v>5851</v>
      </c>
      <c r="D49" s="634">
        <v>1776</v>
      </c>
      <c r="E49" s="634">
        <v>8366</v>
      </c>
      <c r="F49" s="4"/>
    </row>
    <row r="50" spans="1:6" ht="14.25" customHeight="1">
      <c r="A50" s="632" t="s">
        <v>336</v>
      </c>
      <c r="B50" s="634">
        <v>48671</v>
      </c>
      <c r="C50" s="634">
        <v>30460</v>
      </c>
      <c r="D50" s="634">
        <v>2997</v>
      </c>
      <c r="E50" s="634">
        <v>18657</v>
      </c>
      <c r="F50" s="4"/>
    </row>
    <row r="51" spans="1:6" ht="14.25" customHeight="1">
      <c r="B51" s="514"/>
      <c r="C51" s="514"/>
      <c r="D51" s="570"/>
      <c r="E51" s="514"/>
      <c r="F51" s="188"/>
    </row>
    <row r="52" spans="1:6" ht="14.25" customHeight="1">
      <c r="A52" s="24"/>
      <c r="B52" s="514"/>
      <c r="C52" s="514"/>
      <c r="D52" s="570"/>
      <c r="E52" s="514"/>
      <c r="F52" s="188"/>
    </row>
    <row r="53" spans="1:6" ht="14.25" customHeight="1">
      <c r="A53" s="24"/>
      <c r="B53" s="514"/>
      <c r="C53" s="514"/>
      <c r="D53" s="514"/>
      <c r="E53" s="514"/>
      <c r="F53" s="188"/>
    </row>
    <row r="54" spans="1:6" s="103" customFormat="1" ht="14.25" customHeight="1">
      <c r="A54" s="24"/>
      <c r="B54" s="514"/>
      <c r="C54" s="514"/>
      <c r="D54" s="514"/>
      <c r="E54" s="514"/>
      <c r="F54" s="188"/>
    </row>
    <row r="55" spans="1:6" ht="14.25" customHeight="1">
      <c r="A55" s="24"/>
      <c r="B55" s="514"/>
      <c r="C55" s="514"/>
      <c r="D55" s="514"/>
      <c r="E55" s="514"/>
      <c r="F55" s="188"/>
    </row>
    <row r="56" spans="1:6" ht="14.25" customHeight="1">
      <c r="A56" s="24"/>
      <c r="B56" s="682"/>
      <c r="C56" s="682"/>
      <c r="D56" s="682"/>
      <c r="E56" s="682"/>
      <c r="F56" s="188"/>
    </row>
    <row r="57" spans="1:6" ht="14.25" customHeight="1">
      <c r="A57" s="4"/>
      <c r="B57" s="155"/>
      <c r="C57" s="155"/>
      <c r="D57" s="155"/>
      <c r="E57" s="155"/>
      <c r="F57" s="188"/>
    </row>
    <row r="58" spans="1:6" ht="14.25" customHeight="1">
      <c r="F58" s="188"/>
    </row>
    <row r="59" spans="1:6" ht="14.25" customHeight="1">
      <c r="F59" s="188"/>
    </row>
    <row r="60" spans="1:6" ht="14.25" customHeight="1">
      <c r="F60" s="188"/>
    </row>
    <row r="61" spans="1:6" ht="14.25" customHeight="1">
      <c r="F61" s="188"/>
    </row>
    <row r="62" spans="1:6" ht="14.25" customHeight="1">
      <c r="F62" s="188"/>
    </row>
    <row r="63" spans="1:6" ht="14.25" customHeight="1">
      <c r="C63" s="571"/>
      <c r="F63" s="188"/>
    </row>
    <row r="64" spans="1:6" ht="14.25" customHeight="1">
      <c r="F64" s="188"/>
    </row>
    <row r="65" spans="6:6" ht="14.25" customHeight="1">
      <c r="F65" s="188"/>
    </row>
    <row r="66" spans="6:6" ht="14.25" customHeight="1">
      <c r="F66" s="188"/>
    </row>
    <row r="67" spans="6:6" ht="14.25" customHeight="1">
      <c r="F67" s="188"/>
    </row>
    <row r="68" spans="6:6" ht="14.25" customHeight="1">
      <c r="F68" s="188"/>
    </row>
    <row r="69" spans="6:6" ht="14.25" customHeight="1">
      <c r="F69" s="188"/>
    </row>
    <row r="70" spans="6:6" ht="14.25" customHeight="1">
      <c r="F70" s="188"/>
    </row>
    <row r="71" spans="6:6" ht="14.25" customHeight="1">
      <c r="F71" s="188"/>
    </row>
    <row r="72" spans="6:6" ht="14.25" customHeight="1">
      <c r="F72" s="188"/>
    </row>
    <row r="73" spans="6:6" ht="14.25" customHeight="1">
      <c r="F73" s="188"/>
    </row>
    <row r="74" spans="6:6" ht="14.25" customHeight="1">
      <c r="F74" s="188"/>
    </row>
    <row r="75" spans="6:6" ht="14.25" customHeight="1">
      <c r="F75" s="188"/>
    </row>
    <row r="76" spans="6:6" ht="14.25" customHeight="1">
      <c r="F76" s="188"/>
    </row>
    <row r="77" spans="6:6" ht="14.25" customHeight="1">
      <c r="F77" s="188"/>
    </row>
    <row r="78" spans="6:6" ht="14.25" customHeight="1">
      <c r="F78" s="188"/>
    </row>
    <row r="79" spans="6:6" ht="14.25" customHeight="1">
      <c r="F79" s="188"/>
    </row>
    <row r="80" spans="6:6" ht="14.25" customHeight="1">
      <c r="F80" s="188"/>
    </row>
    <row r="81" spans="6:6" ht="14.25" customHeight="1">
      <c r="F81" s="188"/>
    </row>
    <row r="82" spans="6:6" ht="14.25" customHeight="1">
      <c r="F82" s="188"/>
    </row>
    <row r="83" spans="6:6" ht="14.25" customHeight="1">
      <c r="F83" s="188"/>
    </row>
    <row r="84" spans="6:6" ht="14.25" customHeight="1">
      <c r="F84" s="188"/>
    </row>
    <row r="85" spans="6:6" ht="14.25" customHeight="1">
      <c r="F85" s="188"/>
    </row>
    <row r="86" spans="6:6" ht="14.25" customHeight="1">
      <c r="F86" s="188"/>
    </row>
    <row r="87" spans="6:6" ht="14.25" customHeight="1">
      <c r="F87" s="188"/>
    </row>
    <row r="88" spans="6:6" ht="14.25" customHeight="1">
      <c r="F88" s="188"/>
    </row>
    <row r="89" spans="6:6" ht="14.25" customHeight="1">
      <c r="F89" s="188"/>
    </row>
    <row r="90" spans="6:6" ht="14.25" customHeight="1">
      <c r="F90" s="188"/>
    </row>
    <row r="91" spans="6:6" ht="14.25" customHeight="1">
      <c r="F91" s="188"/>
    </row>
    <row r="92" spans="6:6" ht="14.25" customHeight="1">
      <c r="F92" s="188"/>
    </row>
    <row r="93" spans="6:6" ht="14.25" customHeight="1">
      <c r="F93" s="188"/>
    </row>
    <row r="94" spans="6:6" ht="14.25" customHeight="1">
      <c r="F94" s="23"/>
    </row>
    <row r="95" spans="6:6" ht="14.25" customHeight="1">
      <c r="F95" s="23"/>
    </row>
    <row r="96" spans="6:6" ht="14.25" customHeight="1">
      <c r="F96" s="23"/>
    </row>
    <row r="97" spans="1:11" ht="14.25" customHeight="1">
      <c r="F97" s="23"/>
    </row>
    <row r="98" spans="1:11" ht="14.25" customHeight="1">
      <c r="F98" s="23"/>
    </row>
    <row r="99" spans="1:11" ht="14.25" customHeight="1">
      <c r="F99" s="23"/>
    </row>
    <row r="100" spans="1:11" ht="14.25" customHeight="1">
      <c r="A100" s="131"/>
      <c r="B100" s="132"/>
      <c r="C100" s="132"/>
      <c r="D100" s="132"/>
      <c r="E100" s="132"/>
      <c r="F100" s="23"/>
    </row>
    <row r="101" spans="1:11" ht="14.25" customHeight="1">
      <c r="A101" s="131"/>
      <c r="B101" s="132"/>
      <c r="C101" s="132"/>
      <c r="D101" s="132"/>
      <c r="E101" s="132"/>
      <c r="F101" s="23"/>
    </row>
    <row r="102" spans="1:11" ht="14.25" customHeight="1">
      <c r="A102" s="131"/>
      <c r="F102" s="23"/>
    </row>
    <row r="103" spans="1:11" ht="14.25" customHeight="1">
      <c r="A103" s="131"/>
      <c r="B103" s="100"/>
      <c r="C103" s="100"/>
      <c r="D103" s="100"/>
      <c r="E103" s="100"/>
      <c r="F103" s="23"/>
    </row>
    <row r="104" spans="1:11" ht="14.25" customHeight="1">
      <c r="A104" s="131"/>
      <c r="B104" s="100"/>
      <c r="C104" s="100"/>
      <c r="D104" s="100"/>
      <c r="E104" s="100"/>
      <c r="F104" s="23"/>
    </row>
    <row r="105" spans="1:11" ht="14.25" customHeight="1">
      <c r="A105" s="131"/>
      <c r="B105" s="100"/>
      <c r="C105" s="100"/>
      <c r="D105" s="100"/>
      <c r="E105" s="100"/>
      <c r="F105" s="23"/>
    </row>
    <row r="106" spans="1:11" ht="14.25" customHeight="1">
      <c r="A106" s="131"/>
      <c r="H106" s="514"/>
      <c r="I106" s="514"/>
      <c r="J106" s="514"/>
      <c r="K106" s="514"/>
    </row>
    <row r="107" spans="1:11" ht="14.25" customHeight="1">
      <c r="A107" s="131"/>
      <c r="H107" s="514"/>
      <c r="I107" s="514"/>
      <c r="J107" s="514"/>
      <c r="K107" s="514"/>
    </row>
    <row r="108" spans="1:11" ht="14.25" customHeight="1">
      <c r="A108" s="131"/>
      <c r="H108" s="514"/>
      <c r="I108" s="514"/>
      <c r="J108" s="514"/>
      <c r="K108" s="514"/>
    </row>
    <row r="109" spans="1:11" ht="14.25" customHeight="1">
      <c r="A109" s="131"/>
    </row>
    <row r="110" spans="1:11" ht="14.25" customHeight="1">
      <c r="A110" s="131"/>
    </row>
    <row r="111" spans="1:11" ht="14.25" customHeight="1">
      <c r="A111" s="131"/>
    </row>
    <row r="112" spans="1:11" ht="14.25" customHeight="1">
      <c r="A112" s="131"/>
    </row>
    <row r="113" spans="1:1" ht="14.25" customHeight="1">
      <c r="A113" s="131"/>
    </row>
    <row r="114" spans="1:1" ht="14.25" customHeight="1">
      <c r="A114" s="131"/>
    </row>
    <row r="115" spans="1:1" ht="14.25" customHeight="1">
      <c r="A115" s="131"/>
    </row>
    <row r="116" spans="1:1" ht="14.25" customHeight="1">
      <c r="A116" s="131"/>
    </row>
    <row r="117" spans="1:1" ht="14.25" customHeight="1">
      <c r="A117" s="131"/>
    </row>
    <row r="118" spans="1:1" ht="14.25" customHeight="1">
      <c r="A118" s="131"/>
    </row>
    <row r="119" spans="1:1" ht="14.25" customHeight="1">
      <c r="A119" s="131"/>
    </row>
    <row r="120" spans="1:1" ht="14.25" customHeight="1">
      <c r="A120" s="131"/>
    </row>
    <row r="121" spans="1:1" ht="14.25" customHeight="1">
      <c r="A121" s="131"/>
    </row>
    <row r="122" spans="1:1" ht="14.25" customHeight="1">
      <c r="A122" s="131"/>
    </row>
    <row r="123" spans="1:1" ht="14.25" customHeight="1">
      <c r="A123" s="131"/>
    </row>
    <row r="124" spans="1:1" ht="14.25" customHeight="1">
      <c r="A124" s="131"/>
    </row>
    <row r="125" spans="1:1" ht="14.25" customHeight="1">
      <c r="A125" s="131"/>
    </row>
    <row r="126" spans="1:1" ht="14.25" customHeight="1">
      <c r="A126" s="131"/>
    </row>
    <row r="127" spans="1:1" ht="14.25" customHeight="1">
      <c r="A127" s="131"/>
    </row>
    <row r="128" spans="1:1" ht="14.25" customHeight="1">
      <c r="A128" s="131"/>
    </row>
    <row r="129" spans="1:1" ht="14.25" customHeight="1">
      <c r="A129" s="131"/>
    </row>
    <row r="130" spans="1:1" ht="14.25" customHeight="1">
      <c r="A130" s="131"/>
    </row>
    <row r="131" spans="1:1" ht="14.25" customHeight="1">
      <c r="A131" s="131"/>
    </row>
    <row r="132" spans="1:1" ht="14.25" customHeight="1">
      <c r="A132" s="131"/>
    </row>
    <row r="133" spans="1:1" ht="14.25" customHeight="1">
      <c r="A133" s="131"/>
    </row>
    <row r="134" spans="1:1" ht="14.25" customHeight="1">
      <c r="A134" s="131"/>
    </row>
    <row r="135" spans="1:1" ht="14.25" customHeight="1">
      <c r="A135" s="131"/>
    </row>
    <row r="136" spans="1:1" ht="14.25" customHeight="1">
      <c r="A136" s="131"/>
    </row>
    <row r="137" spans="1:1" ht="14.25" customHeight="1">
      <c r="A137" s="131"/>
    </row>
    <row r="138" spans="1:1" ht="14.25" customHeight="1">
      <c r="A138" s="131"/>
    </row>
    <row r="139" spans="1:1" ht="14.25" customHeight="1">
      <c r="A139" s="131"/>
    </row>
    <row r="140" spans="1:1" ht="14.25" customHeight="1">
      <c r="A140" s="131"/>
    </row>
    <row r="141" spans="1:1" ht="14.25" customHeight="1">
      <c r="A141" s="131"/>
    </row>
    <row r="142" spans="1:1" ht="14.25" customHeight="1">
      <c r="A142" s="131"/>
    </row>
    <row r="143" spans="1:1" ht="14.25" customHeight="1">
      <c r="A143" s="131"/>
    </row>
    <row r="144" spans="1:1" ht="14.25" customHeight="1">
      <c r="A144" s="131"/>
    </row>
    <row r="145" spans="1:5" ht="14.25" customHeight="1">
      <c r="A145" s="131"/>
    </row>
    <row r="146" spans="1:5" ht="14.25" customHeight="1">
      <c r="A146" s="131"/>
    </row>
    <row r="147" spans="1:5" ht="14.25" customHeight="1">
      <c r="A147" s="131"/>
    </row>
    <row r="148" spans="1:5" ht="14.25" customHeight="1">
      <c r="A148" s="131"/>
    </row>
    <row r="149" spans="1:5" ht="14.25" customHeight="1">
      <c r="A149" s="131"/>
    </row>
    <row r="150" spans="1:5" ht="14.25" customHeight="1">
      <c r="A150" s="131"/>
    </row>
    <row r="151" spans="1:5" ht="14.25" customHeight="1">
      <c r="A151" s="131"/>
    </row>
    <row r="152" spans="1:5" ht="14.25" customHeight="1">
      <c r="A152" s="131"/>
    </row>
    <row r="153" spans="1:5" ht="14.25" customHeight="1">
      <c r="A153" s="131"/>
    </row>
    <row r="154" spans="1:5" ht="14.25" customHeight="1">
      <c r="A154" s="131"/>
    </row>
    <row r="157" spans="1:5" ht="14.25" customHeight="1">
      <c r="B157" s="117"/>
      <c r="C157" s="117"/>
      <c r="D157" s="117"/>
      <c r="E157" s="117"/>
    </row>
    <row r="158" spans="1:5" ht="14.25" customHeight="1">
      <c r="B158" s="117"/>
      <c r="C158" s="117"/>
      <c r="D158" s="117"/>
      <c r="E158" s="117"/>
    </row>
    <row r="159" spans="1:5" ht="14.25" customHeight="1">
      <c r="B159" s="117"/>
      <c r="C159" s="117"/>
      <c r="D159" s="117"/>
      <c r="E159" s="117"/>
    </row>
    <row r="160" spans="1:5" ht="14.25" customHeight="1">
      <c r="B160" s="24"/>
      <c r="C160" s="24"/>
      <c r="D160" s="24"/>
      <c r="E160" s="24"/>
    </row>
    <row r="161" spans="2:5" ht="14.25" customHeight="1">
      <c r="B161" s="24"/>
      <c r="C161" s="24"/>
      <c r="D161" s="24"/>
      <c r="E161" s="24"/>
    </row>
    <row r="162" spans="2:5" ht="14.25" customHeight="1">
      <c r="B162" s="24"/>
      <c r="C162" s="24"/>
      <c r="D162" s="24"/>
      <c r="E162" s="24"/>
    </row>
    <row r="163" spans="2:5" ht="14.25" customHeight="1">
      <c r="B163" s="24"/>
      <c r="C163" s="24"/>
      <c r="D163" s="24"/>
      <c r="E163" s="24"/>
    </row>
    <row r="164" spans="2:5" ht="14.25" customHeight="1">
      <c r="B164" s="24"/>
      <c r="C164" s="24"/>
      <c r="D164" s="24"/>
      <c r="E164" s="24"/>
    </row>
    <row r="165" spans="2:5" ht="14.25" customHeight="1">
      <c r="B165" s="24"/>
      <c r="C165" s="24"/>
      <c r="D165" s="24"/>
      <c r="E165" s="24"/>
    </row>
    <row r="166" spans="2:5" ht="14.25" customHeight="1">
      <c r="B166" s="24"/>
      <c r="C166" s="24"/>
      <c r="D166" s="24"/>
      <c r="E166" s="24"/>
    </row>
    <row r="167" spans="2:5" ht="14.25" customHeight="1">
      <c r="B167" s="24"/>
      <c r="C167" s="24"/>
      <c r="D167" s="24"/>
      <c r="E167" s="24"/>
    </row>
    <row r="168" spans="2:5" ht="14.25" customHeight="1">
      <c r="B168" s="24"/>
      <c r="C168" s="24"/>
      <c r="D168" s="24"/>
      <c r="E168" s="24"/>
    </row>
    <row r="169" spans="2:5" ht="14.25" customHeight="1">
      <c r="B169" s="24"/>
      <c r="C169" s="24"/>
      <c r="D169" s="24"/>
      <c r="E169" s="24"/>
    </row>
    <row r="170" spans="2:5" ht="14.25" customHeight="1">
      <c r="B170" s="24"/>
      <c r="C170" s="24"/>
      <c r="D170" s="24"/>
      <c r="E170" s="24"/>
    </row>
    <row r="171" spans="2:5" ht="14.25" customHeight="1">
      <c r="B171" s="24"/>
      <c r="C171" s="24"/>
      <c r="D171" s="24"/>
      <c r="E171" s="24"/>
    </row>
    <row r="172" spans="2:5" ht="14.25" customHeight="1">
      <c r="B172" s="24"/>
      <c r="C172" s="24"/>
      <c r="D172" s="24"/>
      <c r="E172" s="24"/>
    </row>
    <row r="173" spans="2:5" ht="14.25" customHeight="1">
      <c r="B173" s="24"/>
      <c r="C173" s="24"/>
      <c r="D173" s="24"/>
      <c r="E173" s="24"/>
    </row>
    <row r="174" spans="2:5" ht="14.25" customHeight="1">
      <c r="B174" s="24"/>
      <c r="C174" s="24"/>
      <c r="D174" s="24"/>
      <c r="E174" s="24"/>
    </row>
    <row r="175" spans="2:5" ht="14.25" customHeight="1">
      <c r="B175" s="24"/>
      <c r="C175" s="24"/>
      <c r="D175" s="24"/>
      <c r="E175" s="24"/>
    </row>
    <row r="176" spans="2:5" ht="14.25" customHeight="1">
      <c r="B176" s="24"/>
      <c r="C176" s="24"/>
      <c r="D176" s="24"/>
      <c r="E176" s="24"/>
    </row>
    <row r="177" spans="2:5" ht="14.25" customHeight="1">
      <c r="B177" s="24"/>
      <c r="C177" s="24"/>
      <c r="D177" s="24"/>
      <c r="E177" s="24"/>
    </row>
    <row r="178" spans="2:5" ht="14.25" customHeight="1">
      <c r="B178" s="24"/>
      <c r="C178" s="24"/>
      <c r="D178" s="24"/>
      <c r="E178" s="24"/>
    </row>
    <row r="179" spans="2:5" ht="14.25" customHeight="1">
      <c r="B179" s="24"/>
      <c r="C179" s="24"/>
      <c r="D179" s="24"/>
      <c r="E179" s="24"/>
    </row>
    <row r="180" spans="2:5" ht="14.25" customHeight="1">
      <c r="B180" s="24"/>
      <c r="C180" s="24"/>
      <c r="D180" s="24"/>
      <c r="E180" s="24"/>
    </row>
    <row r="181" spans="2:5" ht="14.25" customHeight="1">
      <c r="B181" s="24"/>
      <c r="C181" s="24"/>
      <c r="D181" s="24"/>
      <c r="E181" s="24"/>
    </row>
    <row r="182" spans="2:5" ht="14.25" customHeight="1">
      <c r="B182" s="24"/>
      <c r="C182" s="24"/>
      <c r="D182" s="24"/>
      <c r="E182" s="24"/>
    </row>
    <row r="183" spans="2:5" ht="14.25" customHeight="1">
      <c r="B183" s="24"/>
      <c r="C183" s="24"/>
      <c r="D183" s="24"/>
      <c r="E183" s="24"/>
    </row>
    <row r="184" spans="2:5" ht="14.25" customHeight="1">
      <c r="B184" s="24"/>
      <c r="C184" s="24"/>
      <c r="D184" s="24"/>
      <c r="E184" s="24"/>
    </row>
    <row r="185" spans="2:5" ht="14.25" customHeight="1">
      <c r="B185" s="24"/>
      <c r="C185" s="24"/>
      <c r="D185" s="24"/>
      <c r="E185" s="24"/>
    </row>
    <row r="186" spans="2:5" ht="14.25" customHeight="1">
      <c r="B186" s="24"/>
      <c r="C186" s="24"/>
      <c r="D186" s="24"/>
      <c r="E186" s="24"/>
    </row>
    <row r="187" spans="2:5" ht="14.25" customHeight="1">
      <c r="B187" s="24"/>
      <c r="C187" s="24"/>
      <c r="D187" s="24"/>
      <c r="E187" s="24"/>
    </row>
    <row r="188" spans="2:5" ht="14.25" customHeight="1">
      <c r="B188" s="24"/>
      <c r="C188" s="24"/>
      <c r="D188" s="24"/>
      <c r="E188" s="24"/>
    </row>
    <row r="189" spans="2:5" ht="14.25" customHeight="1">
      <c r="B189" s="24"/>
      <c r="C189" s="24"/>
      <c r="D189" s="24"/>
      <c r="E189" s="24"/>
    </row>
    <row r="190" spans="2:5" ht="14.25" customHeight="1">
      <c r="B190" s="24"/>
      <c r="C190" s="24"/>
      <c r="D190" s="24"/>
      <c r="E190" s="24"/>
    </row>
    <row r="191" spans="2:5" ht="14.25" customHeight="1">
      <c r="B191" s="24"/>
      <c r="C191" s="24"/>
      <c r="D191" s="24"/>
      <c r="E191" s="24"/>
    </row>
    <row r="192" spans="2:5" ht="14.25" customHeight="1">
      <c r="B192" s="24"/>
      <c r="C192" s="24"/>
      <c r="D192" s="24"/>
      <c r="E192" s="24"/>
    </row>
    <row r="193" spans="2:5" ht="14.25" customHeight="1">
      <c r="B193" s="24"/>
      <c r="C193" s="24"/>
      <c r="D193" s="24"/>
      <c r="E193" s="24"/>
    </row>
    <row r="194" spans="2:5" ht="14.25" customHeight="1">
      <c r="B194" s="24"/>
      <c r="C194" s="24"/>
      <c r="D194" s="24"/>
      <c r="E194" s="24"/>
    </row>
    <row r="195" spans="2:5" ht="14.25" customHeight="1">
      <c r="B195" s="24"/>
      <c r="C195" s="24"/>
      <c r="D195" s="24"/>
      <c r="E195" s="24"/>
    </row>
    <row r="196" spans="2:5" ht="14.25" customHeight="1">
      <c r="B196" s="24"/>
      <c r="C196" s="24"/>
      <c r="D196" s="24"/>
      <c r="E196" s="24"/>
    </row>
    <row r="197" spans="2:5" ht="14.25" customHeight="1">
      <c r="B197" s="24"/>
      <c r="C197" s="24"/>
      <c r="D197" s="24"/>
      <c r="E197" s="24"/>
    </row>
    <row r="198" spans="2:5" ht="14.25" customHeight="1">
      <c r="B198" s="24"/>
      <c r="C198" s="24"/>
      <c r="D198" s="24"/>
      <c r="E198" s="24"/>
    </row>
    <row r="199" spans="2:5" ht="14.25" customHeight="1">
      <c r="B199" s="24"/>
      <c r="C199" s="24"/>
      <c r="D199" s="24"/>
      <c r="E199" s="24"/>
    </row>
    <row r="200" spans="2:5" ht="14.25" customHeight="1">
      <c r="B200" s="24"/>
      <c r="C200" s="24"/>
      <c r="D200" s="24"/>
      <c r="E200" s="24"/>
    </row>
    <row r="201" spans="2:5" ht="14.25" customHeight="1">
      <c r="B201" s="24"/>
      <c r="C201" s="24"/>
      <c r="D201" s="24"/>
      <c r="E201" s="24"/>
    </row>
    <row r="202" spans="2:5" ht="14.25" customHeight="1">
      <c r="B202" s="24"/>
      <c r="C202" s="24"/>
      <c r="D202" s="24"/>
      <c r="E202" s="24"/>
    </row>
    <row r="203" spans="2:5" ht="14.25" customHeight="1">
      <c r="B203" s="24"/>
      <c r="C203" s="24"/>
      <c r="D203" s="24"/>
      <c r="E203" s="24"/>
    </row>
    <row r="204" spans="2:5" ht="14.25" customHeight="1">
      <c r="B204" s="24"/>
      <c r="C204" s="24"/>
      <c r="D204" s="24"/>
      <c r="E204" s="24"/>
    </row>
    <row r="205" spans="2:5" ht="14.25" customHeight="1">
      <c r="B205" s="24"/>
      <c r="C205" s="24"/>
      <c r="D205" s="24"/>
      <c r="E205" s="24"/>
    </row>
  </sheetData>
  <mergeCells count="1">
    <mergeCell ref="B56:E56"/>
  </mergeCells>
  <phoneticPr fontId="29" type="noConversion"/>
  <hyperlinks>
    <hyperlink ref="B3" location="'18'!M1" display="Books" xr:uid="{00000000-0004-0000-0F00-000000000000}"/>
    <hyperlink ref="C3" location="'21'!H1" display="Non-Books" xr:uid="{00000000-0004-0000-0F00-000001000000}"/>
  </hyperlinks>
  <pageMargins left="0.59055118110236227" right="0.39370078740157483"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R106"/>
  <sheetViews>
    <sheetView zoomScaleNormal="100" workbookViewId="0">
      <pane ySplit="3" topLeftCell="A4" activePane="bottomLeft" state="frozen"/>
      <selection activeCell="E6" sqref="E6"/>
      <selection pane="bottomLeft" activeCell="F1" sqref="F1"/>
    </sheetView>
  </sheetViews>
  <sheetFormatPr defaultColWidth="8.85546875" defaultRowHeight="14.25" customHeight="1"/>
  <cols>
    <col min="1" max="1" width="20.7109375" style="20" customWidth="1"/>
    <col min="2" max="2" width="15.28515625" style="20" customWidth="1"/>
    <col min="3" max="3" width="15.85546875" style="20" customWidth="1"/>
    <col min="4" max="4" width="14.7109375" style="20" customWidth="1"/>
    <col min="5" max="5" width="20.28515625" style="20" customWidth="1"/>
    <col min="6" max="6" width="33.140625" style="20" bestFit="1" customWidth="1"/>
    <col min="7" max="8" width="8.85546875" style="20"/>
    <col min="9" max="9" width="9.85546875" style="20" bestFit="1" customWidth="1"/>
    <col min="10" max="13" width="8.85546875" style="20"/>
    <col min="14" max="14" width="26.42578125" style="20" customWidth="1"/>
    <col min="15" max="15" width="26.28515625" style="20" customWidth="1"/>
    <col min="16" max="16384" width="8.85546875" style="20"/>
  </cols>
  <sheetData>
    <row r="1" spans="1:18" ht="18" customHeight="1">
      <c r="A1" s="37" t="s">
        <v>471</v>
      </c>
    </row>
    <row r="3" spans="1:18" ht="54.75">
      <c r="A3" s="28"/>
      <c r="B3" s="481" t="s">
        <v>367</v>
      </c>
      <c r="C3" s="481" t="s">
        <v>369</v>
      </c>
      <c r="D3" s="481" t="s">
        <v>368</v>
      </c>
      <c r="E3" s="481" t="s">
        <v>370</v>
      </c>
    </row>
    <row r="4" spans="1:18" ht="14.25" customHeight="1">
      <c r="A4" s="632" t="s">
        <v>280</v>
      </c>
      <c r="B4" s="634">
        <v>515147</v>
      </c>
      <c r="C4" s="634">
        <v>165287</v>
      </c>
      <c r="D4" s="634">
        <v>31693</v>
      </c>
      <c r="E4" s="634">
        <v>113556</v>
      </c>
      <c r="F4" s="24"/>
      <c r="N4" s="515"/>
      <c r="O4" s="516"/>
      <c r="P4" s="516"/>
      <c r="Q4" s="516"/>
      <c r="R4" s="516"/>
    </row>
    <row r="5" spans="1:18" s="24" customFormat="1" ht="14.25" customHeight="1">
      <c r="A5" s="632" t="s">
        <v>213</v>
      </c>
      <c r="B5" s="634">
        <v>222097</v>
      </c>
      <c r="C5" s="634">
        <v>72525</v>
      </c>
      <c r="D5" s="634">
        <v>17851</v>
      </c>
      <c r="E5" s="634">
        <v>32419</v>
      </c>
      <c r="N5" s="515"/>
      <c r="O5" s="516"/>
      <c r="P5" s="516"/>
      <c r="Q5" s="516"/>
      <c r="R5" s="516"/>
    </row>
    <row r="6" spans="1:18" ht="14.25" customHeight="1">
      <c r="A6" s="632" t="s">
        <v>281</v>
      </c>
      <c r="B6" s="634">
        <v>299903</v>
      </c>
      <c r="C6" s="634">
        <v>165165</v>
      </c>
      <c r="D6" s="634">
        <v>20643</v>
      </c>
      <c r="E6" s="634">
        <v>55679</v>
      </c>
      <c r="F6" s="24"/>
      <c r="N6" s="515"/>
      <c r="O6" s="516"/>
      <c r="P6" s="516"/>
      <c r="Q6" s="516"/>
      <c r="R6" s="516"/>
    </row>
    <row r="7" spans="1:18" ht="14.25" customHeight="1">
      <c r="A7" s="632" t="s">
        <v>438</v>
      </c>
      <c r="B7" s="634">
        <v>448491</v>
      </c>
      <c r="C7" s="634">
        <v>224879</v>
      </c>
      <c r="D7" s="634">
        <v>63077</v>
      </c>
      <c r="E7" s="634">
        <v>108524</v>
      </c>
      <c r="F7" s="24"/>
      <c r="N7" s="515"/>
      <c r="O7" s="516"/>
      <c r="P7" s="516"/>
      <c r="Q7" s="516"/>
      <c r="R7" s="516"/>
    </row>
    <row r="8" spans="1:18" ht="14.25" customHeight="1">
      <c r="A8" s="632" t="s">
        <v>106</v>
      </c>
      <c r="B8" s="634">
        <v>66031</v>
      </c>
      <c r="C8" s="634">
        <v>14526</v>
      </c>
      <c r="D8" s="634">
        <v>7620</v>
      </c>
      <c r="E8" s="634">
        <v>14090</v>
      </c>
      <c r="F8" s="24"/>
      <c r="N8" s="515"/>
      <c r="O8" s="516"/>
      <c r="P8" s="516"/>
      <c r="Q8" s="516"/>
      <c r="R8" s="516"/>
    </row>
    <row r="9" spans="1:18" ht="14.25" customHeight="1">
      <c r="A9" s="632" t="s">
        <v>282</v>
      </c>
      <c r="B9" s="634">
        <v>241215</v>
      </c>
      <c r="C9" s="634">
        <v>66782</v>
      </c>
      <c r="D9" s="634">
        <v>18611</v>
      </c>
      <c r="E9" s="634">
        <v>37625</v>
      </c>
      <c r="F9" s="24"/>
      <c r="N9" s="515"/>
      <c r="O9" s="516"/>
      <c r="P9" s="516"/>
      <c r="Q9" s="516"/>
      <c r="R9" s="516"/>
    </row>
    <row r="10" spans="1:18" ht="14.25" customHeight="1">
      <c r="A10" s="632" t="s">
        <v>428</v>
      </c>
      <c r="B10" s="634">
        <v>15570</v>
      </c>
      <c r="C10" s="634">
        <v>9465</v>
      </c>
      <c r="D10" s="634">
        <v>1174</v>
      </c>
      <c r="E10" s="634">
        <v>9074</v>
      </c>
      <c r="F10" s="24"/>
      <c r="N10" s="515"/>
      <c r="O10" s="516"/>
      <c r="P10" s="516"/>
      <c r="Q10" s="516"/>
      <c r="R10" s="516"/>
    </row>
    <row r="11" spans="1:18" ht="14.25" customHeight="1">
      <c r="A11" s="632" t="s">
        <v>341</v>
      </c>
      <c r="B11" s="634">
        <v>71229</v>
      </c>
      <c r="C11" s="634">
        <v>19878</v>
      </c>
      <c r="D11" s="634">
        <v>3487</v>
      </c>
      <c r="E11" s="634">
        <v>14769</v>
      </c>
      <c r="F11" s="24"/>
      <c r="N11" s="515"/>
      <c r="O11" s="516"/>
      <c r="P11" s="516"/>
      <c r="Q11" s="516"/>
      <c r="R11" s="516"/>
    </row>
    <row r="12" spans="1:18" ht="14.25" customHeight="1">
      <c r="A12" s="632" t="s">
        <v>283</v>
      </c>
      <c r="B12" s="634">
        <v>976046</v>
      </c>
      <c r="C12" s="634">
        <v>488236</v>
      </c>
      <c r="D12" s="634">
        <v>172049</v>
      </c>
      <c r="E12" s="634">
        <v>242114</v>
      </c>
      <c r="F12" s="24"/>
      <c r="N12" s="515"/>
      <c r="O12" s="516"/>
      <c r="P12" s="516"/>
      <c r="Q12" s="516"/>
      <c r="R12" s="516"/>
    </row>
    <row r="13" spans="1:18" ht="14.25" customHeight="1">
      <c r="A13" s="632" t="s">
        <v>284</v>
      </c>
      <c r="B13" s="634">
        <v>380154</v>
      </c>
      <c r="C13" s="634">
        <v>152524</v>
      </c>
      <c r="D13" s="634">
        <v>41715</v>
      </c>
      <c r="E13" s="634">
        <v>51686</v>
      </c>
      <c r="F13" s="24"/>
      <c r="N13" s="515"/>
      <c r="O13" s="516"/>
      <c r="P13" s="516"/>
      <c r="Q13" s="516"/>
      <c r="R13" s="516"/>
    </row>
    <row r="14" spans="1:18" ht="14.25" customHeight="1">
      <c r="A14" s="632" t="s">
        <v>214</v>
      </c>
      <c r="B14" s="634">
        <v>55192</v>
      </c>
      <c r="C14" s="634">
        <v>17066</v>
      </c>
      <c r="D14" s="634">
        <v>4259</v>
      </c>
      <c r="E14" s="634">
        <v>22075</v>
      </c>
      <c r="F14" s="24"/>
      <c r="N14" s="515"/>
      <c r="O14" s="516"/>
      <c r="P14" s="516"/>
      <c r="Q14" s="516"/>
      <c r="R14" s="516"/>
    </row>
    <row r="15" spans="1:18" ht="14.25" customHeight="1">
      <c r="A15" s="632" t="s">
        <v>429</v>
      </c>
      <c r="B15" s="634">
        <v>1048253</v>
      </c>
      <c r="C15" s="634">
        <v>368373</v>
      </c>
      <c r="D15" s="634">
        <v>88467</v>
      </c>
      <c r="E15" s="634">
        <v>176826</v>
      </c>
      <c r="F15" s="24"/>
      <c r="N15" s="515"/>
      <c r="O15" s="516"/>
      <c r="P15" s="516"/>
      <c r="Q15" s="516"/>
      <c r="R15" s="516"/>
    </row>
    <row r="16" spans="1:18" ht="14.25" customHeight="1">
      <c r="A16" s="632" t="s">
        <v>345</v>
      </c>
      <c r="B16" s="634">
        <v>10198</v>
      </c>
      <c r="C16" s="634">
        <v>2696</v>
      </c>
      <c r="D16" s="633">
        <v>544</v>
      </c>
      <c r="E16" s="633">
        <v>318</v>
      </c>
      <c r="F16" s="24"/>
      <c r="N16" s="515"/>
      <c r="O16" s="516"/>
      <c r="P16" s="516"/>
      <c r="Q16" s="516"/>
      <c r="R16" s="516"/>
    </row>
    <row r="17" spans="1:18" ht="14.25" customHeight="1">
      <c r="A17" s="632" t="s">
        <v>347</v>
      </c>
      <c r="B17" s="634">
        <v>53994</v>
      </c>
      <c r="C17" s="634">
        <v>21191</v>
      </c>
      <c r="D17" s="634">
        <v>2068</v>
      </c>
      <c r="E17" s="634">
        <v>12861</v>
      </c>
      <c r="F17" s="24"/>
      <c r="N17" s="515"/>
      <c r="O17" s="516"/>
      <c r="P17" s="516"/>
      <c r="Q17" s="516"/>
      <c r="R17" s="516"/>
    </row>
    <row r="18" spans="1:18" ht="14.25" customHeight="1">
      <c r="A18" s="632" t="s">
        <v>436</v>
      </c>
      <c r="B18" s="634">
        <v>828832</v>
      </c>
      <c r="C18" s="634">
        <v>220936</v>
      </c>
      <c r="D18" s="634">
        <v>47758</v>
      </c>
      <c r="E18" s="634">
        <v>181094</v>
      </c>
      <c r="F18" s="24"/>
      <c r="N18" s="515"/>
      <c r="O18" s="516"/>
      <c r="P18" s="516"/>
      <c r="Q18" s="516"/>
      <c r="R18" s="516"/>
    </row>
    <row r="19" spans="1:18" ht="14.25" customHeight="1">
      <c r="A19" s="632" t="s">
        <v>285</v>
      </c>
      <c r="B19" s="634">
        <v>404262</v>
      </c>
      <c r="C19" s="634">
        <v>136929</v>
      </c>
      <c r="D19" s="634">
        <v>21369</v>
      </c>
      <c r="E19" s="634">
        <v>102970</v>
      </c>
      <c r="F19" s="24"/>
      <c r="N19" s="515"/>
      <c r="O19" s="516"/>
      <c r="P19" s="516"/>
      <c r="Q19" s="516"/>
      <c r="R19" s="516"/>
    </row>
    <row r="20" spans="1:18" ht="14.25" customHeight="1">
      <c r="A20" s="632" t="s">
        <v>6</v>
      </c>
      <c r="B20" s="634">
        <v>476206</v>
      </c>
      <c r="C20" s="634">
        <v>226716</v>
      </c>
      <c r="D20" s="634">
        <v>35813</v>
      </c>
      <c r="E20" s="634">
        <v>164686</v>
      </c>
      <c r="F20" s="24"/>
      <c r="N20" s="515"/>
      <c r="O20" s="516"/>
      <c r="P20" s="516"/>
      <c r="Q20" s="516"/>
      <c r="R20" s="516"/>
    </row>
    <row r="21" spans="1:18" ht="14.25" customHeight="1">
      <c r="A21" s="632" t="s">
        <v>430</v>
      </c>
      <c r="B21" s="634">
        <v>167265</v>
      </c>
      <c r="C21" s="634">
        <v>75664</v>
      </c>
      <c r="D21" s="634">
        <v>12241</v>
      </c>
      <c r="E21" s="634">
        <v>29130</v>
      </c>
      <c r="F21" s="24"/>
      <c r="N21" s="515"/>
      <c r="O21" s="516"/>
      <c r="P21" s="516"/>
      <c r="Q21" s="516"/>
      <c r="R21" s="516"/>
    </row>
    <row r="22" spans="1:18" ht="14.25" customHeight="1">
      <c r="A22" s="632" t="s">
        <v>286</v>
      </c>
      <c r="B22" s="634">
        <v>580761</v>
      </c>
      <c r="C22" s="634">
        <v>237904</v>
      </c>
      <c r="D22" s="634">
        <v>44985</v>
      </c>
      <c r="E22" s="634">
        <v>146704</v>
      </c>
      <c r="F22" s="24"/>
      <c r="N22" s="515"/>
      <c r="O22" s="516"/>
      <c r="P22" s="516"/>
      <c r="Q22" s="516"/>
      <c r="R22" s="516"/>
    </row>
    <row r="23" spans="1:18" ht="14.25" customHeight="1">
      <c r="A23" s="632" t="s">
        <v>215</v>
      </c>
      <c r="B23" s="634">
        <v>1138185</v>
      </c>
      <c r="C23" s="634">
        <v>517499</v>
      </c>
      <c r="D23" s="634">
        <v>76639</v>
      </c>
      <c r="E23" s="634">
        <v>152155</v>
      </c>
      <c r="F23" s="24"/>
      <c r="N23" s="515"/>
      <c r="O23" s="516"/>
      <c r="P23" s="516"/>
      <c r="Q23" s="516"/>
      <c r="R23" s="516"/>
    </row>
    <row r="24" spans="1:18" ht="14.25" customHeight="1">
      <c r="A24" s="632" t="s">
        <v>216</v>
      </c>
      <c r="B24" s="634">
        <v>137686</v>
      </c>
      <c r="C24" s="634">
        <v>22560</v>
      </c>
      <c r="D24" s="634">
        <v>6213</v>
      </c>
      <c r="E24" s="634">
        <v>25718</v>
      </c>
      <c r="F24" s="24"/>
      <c r="N24" s="515"/>
      <c r="O24" s="516"/>
      <c r="P24" s="516"/>
      <c r="Q24" s="516"/>
      <c r="R24" s="516"/>
    </row>
    <row r="25" spans="1:18" ht="14.25" customHeight="1">
      <c r="A25" s="632" t="s">
        <v>542</v>
      </c>
      <c r="B25" s="634">
        <v>420003</v>
      </c>
      <c r="C25" s="634">
        <v>234821</v>
      </c>
      <c r="D25" s="634">
        <v>42032</v>
      </c>
      <c r="E25" s="634">
        <v>107064</v>
      </c>
      <c r="F25" s="24"/>
      <c r="N25" s="515"/>
      <c r="O25" s="516"/>
      <c r="P25" s="516"/>
      <c r="Q25" s="516"/>
      <c r="R25" s="516"/>
    </row>
    <row r="26" spans="1:18" ht="14.25" customHeight="1">
      <c r="A26" s="632" t="s">
        <v>287</v>
      </c>
      <c r="B26" s="634">
        <v>708970</v>
      </c>
      <c r="C26" s="634">
        <v>180664</v>
      </c>
      <c r="D26" s="634">
        <v>61771</v>
      </c>
      <c r="E26" s="634">
        <v>223437</v>
      </c>
      <c r="F26" s="24"/>
      <c r="N26" s="515"/>
      <c r="O26" s="516"/>
      <c r="P26" s="516"/>
      <c r="Q26" s="516"/>
      <c r="R26" s="516"/>
    </row>
    <row r="27" spans="1:18" ht="14.25" customHeight="1">
      <c r="A27" s="632" t="s">
        <v>288</v>
      </c>
      <c r="B27" s="634">
        <v>223091</v>
      </c>
      <c r="C27" s="634">
        <v>99702</v>
      </c>
      <c r="D27" s="634">
        <v>39885</v>
      </c>
      <c r="E27" s="634">
        <v>41012</v>
      </c>
      <c r="F27" s="24"/>
      <c r="N27" s="515"/>
      <c r="O27" s="516"/>
      <c r="P27" s="516"/>
      <c r="Q27" s="516"/>
      <c r="R27" s="516"/>
    </row>
    <row r="28" spans="1:18" ht="14.25" customHeight="1">
      <c r="A28" s="632" t="s">
        <v>195</v>
      </c>
      <c r="B28" s="634">
        <v>350512</v>
      </c>
      <c r="C28" s="634">
        <v>112317</v>
      </c>
      <c r="D28" s="634">
        <v>17148</v>
      </c>
      <c r="E28" s="634">
        <v>62690</v>
      </c>
      <c r="F28" s="24"/>
      <c r="N28" s="515"/>
      <c r="O28" s="516"/>
      <c r="P28" s="516"/>
      <c r="Q28" s="516"/>
      <c r="R28" s="516"/>
    </row>
    <row r="29" spans="1:18" ht="14.25" customHeight="1">
      <c r="A29" s="632" t="s">
        <v>196</v>
      </c>
      <c r="B29" s="634">
        <v>64488</v>
      </c>
      <c r="C29" s="634">
        <v>40942</v>
      </c>
      <c r="D29" s="634">
        <v>4700</v>
      </c>
      <c r="E29" s="634">
        <v>18361</v>
      </c>
      <c r="F29" s="24"/>
      <c r="N29" s="515"/>
      <c r="O29" s="516"/>
      <c r="P29" s="516"/>
      <c r="Q29" s="516"/>
      <c r="R29" s="516"/>
    </row>
    <row r="30" spans="1:18" ht="14.25" customHeight="1">
      <c r="A30" s="632" t="s">
        <v>431</v>
      </c>
      <c r="B30" s="634">
        <v>67820</v>
      </c>
      <c r="C30" s="634">
        <v>29511</v>
      </c>
      <c r="D30" s="634">
        <v>5442</v>
      </c>
      <c r="E30" s="634">
        <v>9975</v>
      </c>
      <c r="F30" s="24"/>
      <c r="N30" s="515"/>
      <c r="O30" s="516"/>
      <c r="P30" s="516"/>
      <c r="Q30" s="516"/>
      <c r="R30" s="516"/>
    </row>
    <row r="31" spans="1:18" ht="14.25" customHeight="1">
      <c r="A31" s="632" t="s">
        <v>289</v>
      </c>
      <c r="B31" s="634">
        <v>176997</v>
      </c>
      <c r="C31" s="634">
        <v>31102</v>
      </c>
      <c r="D31" s="634">
        <v>11309</v>
      </c>
      <c r="E31" s="634">
        <v>38369</v>
      </c>
      <c r="F31" s="24"/>
      <c r="N31" s="515"/>
      <c r="O31" s="516"/>
      <c r="P31" s="516"/>
      <c r="Q31" s="516"/>
      <c r="R31" s="516"/>
    </row>
    <row r="32" spans="1:18" ht="14.25" customHeight="1">
      <c r="A32" s="632" t="s">
        <v>290</v>
      </c>
      <c r="B32" s="634">
        <v>1095135</v>
      </c>
      <c r="C32" s="634">
        <v>416282</v>
      </c>
      <c r="D32" s="634">
        <v>76260</v>
      </c>
      <c r="E32" s="634">
        <v>311585</v>
      </c>
      <c r="F32" s="24"/>
      <c r="N32" s="515"/>
      <c r="O32" s="516"/>
      <c r="P32" s="516"/>
      <c r="Q32" s="516"/>
      <c r="R32" s="516"/>
    </row>
    <row r="33" spans="1:18" ht="14.25" customHeight="1">
      <c r="A33" s="632" t="s">
        <v>543</v>
      </c>
      <c r="B33" s="634">
        <v>495998</v>
      </c>
      <c r="C33" s="634">
        <v>310528</v>
      </c>
      <c r="D33" s="634">
        <v>104262</v>
      </c>
      <c r="E33" s="634">
        <v>199756</v>
      </c>
      <c r="F33" s="24"/>
      <c r="N33" s="515"/>
      <c r="O33" s="516"/>
      <c r="P33" s="516"/>
      <c r="Q33" s="516"/>
      <c r="R33" s="516"/>
    </row>
    <row r="34" spans="1:18" ht="14.25" customHeight="1">
      <c r="A34" s="632" t="s">
        <v>198</v>
      </c>
      <c r="B34" s="634">
        <v>23344</v>
      </c>
      <c r="C34" s="634">
        <v>5894</v>
      </c>
      <c r="D34" s="633">
        <v>851</v>
      </c>
      <c r="E34" s="634">
        <v>1538</v>
      </c>
      <c r="F34" s="24"/>
      <c r="N34" s="515"/>
      <c r="O34" s="516"/>
      <c r="P34" s="516"/>
      <c r="Q34" s="516"/>
      <c r="R34" s="516"/>
    </row>
    <row r="35" spans="1:18" ht="14.25" customHeight="1">
      <c r="A35" s="632" t="s">
        <v>544</v>
      </c>
      <c r="B35" s="634">
        <v>34400</v>
      </c>
      <c r="C35" s="634">
        <v>18805</v>
      </c>
      <c r="D35" s="634">
        <v>1319</v>
      </c>
      <c r="E35" s="634">
        <v>5219</v>
      </c>
      <c r="F35" s="24"/>
      <c r="N35" s="515"/>
      <c r="O35" s="516"/>
      <c r="P35" s="516"/>
      <c r="Q35" s="516"/>
      <c r="R35" s="516"/>
    </row>
    <row r="36" spans="1:18" ht="14.25" customHeight="1">
      <c r="A36" s="632" t="s">
        <v>387</v>
      </c>
      <c r="B36" s="634">
        <v>32187</v>
      </c>
      <c r="C36" s="634">
        <v>10434</v>
      </c>
      <c r="D36" s="633">
        <v>844</v>
      </c>
      <c r="E36" s="634">
        <v>4768</v>
      </c>
      <c r="F36" s="24"/>
      <c r="N36" s="515"/>
      <c r="O36" s="516"/>
      <c r="P36" s="516"/>
      <c r="Q36" s="516"/>
      <c r="R36" s="516"/>
    </row>
    <row r="37" spans="1:18" ht="14.25" customHeight="1">
      <c r="A37" s="632" t="s">
        <v>101</v>
      </c>
      <c r="B37" s="634">
        <v>29714</v>
      </c>
      <c r="C37" s="634">
        <v>18625</v>
      </c>
      <c r="D37" s="634">
        <v>7703</v>
      </c>
      <c r="E37" s="634">
        <v>21711</v>
      </c>
      <c r="F37" s="24"/>
      <c r="N37" s="515"/>
      <c r="O37" s="516"/>
      <c r="P37" s="516"/>
      <c r="Q37" s="516"/>
      <c r="R37" s="516"/>
    </row>
    <row r="38" spans="1:18" ht="14.25" customHeight="1">
      <c r="A38" s="632" t="s">
        <v>292</v>
      </c>
      <c r="B38" s="634">
        <v>341621</v>
      </c>
      <c r="C38" s="634">
        <v>89271</v>
      </c>
      <c r="D38" s="634">
        <v>11415</v>
      </c>
      <c r="E38" s="634">
        <v>97333</v>
      </c>
      <c r="F38" s="24"/>
      <c r="N38" s="515"/>
      <c r="O38" s="516"/>
      <c r="P38" s="516"/>
      <c r="Q38" s="516"/>
      <c r="R38" s="516"/>
    </row>
    <row r="39" spans="1:18" ht="14.25" customHeight="1">
      <c r="A39" s="632" t="s">
        <v>206</v>
      </c>
      <c r="B39" s="634">
        <v>22199</v>
      </c>
      <c r="C39" s="634">
        <v>3410</v>
      </c>
      <c r="D39" s="634">
        <v>1972</v>
      </c>
      <c r="E39" s="634">
        <v>3590</v>
      </c>
      <c r="F39" s="24"/>
      <c r="N39" s="515"/>
      <c r="O39" s="516"/>
      <c r="P39" s="516"/>
      <c r="Q39" s="516"/>
      <c r="R39" s="516"/>
    </row>
    <row r="40" spans="1:18" ht="14.25" customHeight="1">
      <c r="A40" s="632" t="s">
        <v>218</v>
      </c>
      <c r="B40" s="634">
        <v>189605</v>
      </c>
      <c r="C40" s="634">
        <v>83951</v>
      </c>
      <c r="D40" s="634">
        <v>6525</v>
      </c>
      <c r="E40" s="634">
        <v>36334</v>
      </c>
      <c r="F40" s="24"/>
      <c r="N40" s="515"/>
      <c r="O40" s="516"/>
      <c r="P40" s="516"/>
      <c r="Q40" s="516"/>
      <c r="R40" s="516"/>
    </row>
    <row r="41" spans="1:18" ht="14.25" customHeight="1">
      <c r="A41" s="632" t="s">
        <v>293</v>
      </c>
      <c r="B41" s="634">
        <v>796345</v>
      </c>
      <c r="C41" s="634">
        <v>215648</v>
      </c>
      <c r="D41" s="634">
        <v>44958</v>
      </c>
      <c r="E41" s="634">
        <v>285489</v>
      </c>
      <c r="F41" s="24"/>
      <c r="N41" s="515"/>
      <c r="O41" s="516"/>
      <c r="P41" s="516"/>
      <c r="Q41" s="516"/>
      <c r="R41" s="516"/>
    </row>
    <row r="42" spans="1:18" ht="14.25" customHeight="1">
      <c r="A42" s="632" t="s">
        <v>207</v>
      </c>
      <c r="B42" s="634">
        <v>176750</v>
      </c>
      <c r="C42" s="634">
        <v>61561</v>
      </c>
      <c r="D42" s="634">
        <v>9303</v>
      </c>
      <c r="E42" s="634">
        <v>25934</v>
      </c>
      <c r="F42" s="24"/>
      <c r="N42" s="515"/>
      <c r="O42" s="516"/>
      <c r="P42" s="516"/>
      <c r="Q42" s="516"/>
      <c r="R42" s="516"/>
    </row>
    <row r="43" spans="1:18" ht="14.25" customHeight="1">
      <c r="A43" s="632" t="s">
        <v>294</v>
      </c>
      <c r="B43" s="634">
        <v>67490</v>
      </c>
      <c r="C43" s="634">
        <v>17345</v>
      </c>
      <c r="D43" s="634">
        <v>6749</v>
      </c>
      <c r="E43" s="634">
        <v>11829</v>
      </c>
      <c r="F43" s="24"/>
      <c r="N43" s="515"/>
      <c r="O43" s="516"/>
      <c r="P43" s="516"/>
      <c r="Q43" s="516"/>
      <c r="R43" s="516"/>
    </row>
    <row r="44" spans="1:18" ht="14.25" customHeight="1">
      <c r="A44" s="632" t="s">
        <v>295</v>
      </c>
      <c r="B44" s="634">
        <v>857512</v>
      </c>
      <c r="C44" s="634">
        <v>467357</v>
      </c>
      <c r="D44" s="634">
        <v>96393</v>
      </c>
      <c r="E44" s="634">
        <v>308543</v>
      </c>
      <c r="F44" s="24"/>
      <c r="N44" s="515"/>
      <c r="O44" s="516"/>
      <c r="P44" s="516"/>
      <c r="Q44" s="516"/>
      <c r="R44" s="516"/>
    </row>
    <row r="45" spans="1:18" ht="14.25" customHeight="1">
      <c r="A45" s="632" t="s">
        <v>296</v>
      </c>
      <c r="B45" s="634">
        <v>414801</v>
      </c>
      <c r="C45" s="634">
        <v>132656</v>
      </c>
      <c r="D45" s="634">
        <v>37462</v>
      </c>
      <c r="E45" s="634">
        <v>34274</v>
      </c>
      <c r="F45" s="24"/>
      <c r="N45" s="515"/>
      <c r="O45" s="516"/>
      <c r="P45" s="516"/>
      <c r="Q45" s="516"/>
      <c r="R45" s="516"/>
    </row>
    <row r="46" spans="1:18" ht="14.25" customHeight="1">
      <c r="A46" s="632" t="s">
        <v>103</v>
      </c>
      <c r="B46" s="634">
        <v>54402</v>
      </c>
      <c r="C46" s="634">
        <v>22880</v>
      </c>
      <c r="D46" s="634">
        <v>4537</v>
      </c>
      <c r="E46" s="634">
        <v>9444</v>
      </c>
      <c r="F46" s="24"/>
      <c r="N46" s="515"/>
      <c r="O46" s="516"/>
      <c r="P46" s="516"/>
      <c r="Q46" s="516"/>
      <c r="R46" s="516"/>
    </row>
    <row r="47" spans="1:18" ht="14.25" customHeight="1">
      <c r="A47" s="24"/>
      <c r="B47" s="514"/>
      <c r="C47" s="514"/>
      <c r="D47" s="570"/>
      <c r="E47" s="514"/>
      <c r="F47" s="24"/>
      <c r="N47" s="515"/>
      <c r="O47" s="516"/>
      <c r="P47" s="516"/>
      <c r="Q47" s="516"/>
      <c r="R47" s="516"/>
    </row>
    <row r="48" spans="1:18" ht="14.25" customHeight="1">
      <c r="A48" s="26" t="s">
        <v>249</v>
      </c>
      <c r="B48" s="639">
        <f>MEDIAN(B4:B46,'Circulation by Format A-L'!B4:B50)</f>
        <v>184784.5</v>
      </c>
      <c r="C48" s="639">
        <f>MEDIAN(C4:C46,'Circulation by Format A-L'!C4:C50)</f>
        <v>73937.5</v>
      </c>
      <c r="D48" s="639">
        <f>MEDIAN(D4:D46,'Circulation by Format A-L'!D4:D50)</f>
        <v>12341</v>
      </c>
      <c r="E48" s="639">
        <f>MEDIAN(E4:E46,'Circulation by Format A-L'!E4:E50)</f>
        <v>38576.5</v>
      </c>
      <c r="F48" s="24"/>
      <c r="N48" s="515"/>
      <c r="O48" s="516"/>
      <c r="P48" s="516"/>
      <c r="Q48" s="516"/>
      <c r="R48" s="516"/>
    </row>
    <row r="49" spans="1:18" ht="14.25" customHeight="1">
      <c r="A49" s="26" t="s">
        <v>248</v>
      </c>
      <c r="B49" s="639">
        <f>AVERAGE(B4:B46,'Circulation by Format A-L'!B4:B50)</f>
        <v>316801.56666666665</v>
      </c>
      <c r="C49" s="639">
        <f>AVERAGE(C4:C46,'Circulation by Format A-L'!C4:C50)</f>
        <v>115299.31111111111</v>
      </c>
      <c r="D49" s="639">
        <f>AVERAGE(D4:D46,'Circulation by Format A-L'!D4:D50)</f>
        <v>26592.438202247191</v>
      </c>
      <c r="E49" s="639">
        <f>AVERAGE(E4:E46,'Circulation by Format A-L'!E4:E50)</f>
        <v>74505.477777777778</v>
      </c>
      <c r="F49" s="24"/>
      <c r="N49" s="515"/>
      <c r="O49" s="516"/>
      <c r="P49" s="516"/>
      <c r="Q49" s="516"/>
      <c r="R49" s="516"/>
    </row>
    <row r="50" spans="1:18" ht="14.25" customHeight="1">
      <c r="A50" s="26" t="s">
        <v>222</v>
      </c>
      <c r="B50" s="639">
        <f>SUM(B4:B46,'Circulation by Format A-L'!B4:B50)</f>
        <v>28512141</v>
      </c>
      <c r="C50" s="639">
        <f>SUM(C4:C46,'Circulation by Format A-L'!C4:C50)</f>
        <v>10376938</v>
      </c>
      <c r="D50" s="639">
        <f>SUM(D4:D46,'Circulation by Format A-L'!D4:D50)</f>
        <v>2366727</v>
      </c>
      <c r="E50" s="639">
        <f>SUM(E4:E46,'Circulation by Format A-L'!E4:E50)</f>
        <v>6705493</v>
      </c>
      <c r="F50" s="24"/>
      <c r="N50" s="515"/>
      <c r="O50" s="516"/>
      <c r="P50" s="516"/>
      <c r="Q50" s="516"/>
      <c r="R50" s="516"/>
    </row>
    <row r="51" spans="1:18" ht="14.25" customHeight="1">
      <c r="A51" s="24"/>
      <c r="B51" s="514"/>
      <c r="C51" s="514"/>
      <c r="D51" s="570"/>
      <c r="E51" s="514"/>
      <c r="F51" s="24"/>
      <c r="N51" s="515"/>
      <c r="O51" s="516"/>
      <c r="P51" s="516"/>
      <c r="Q51" s="516"/>
      <c r="R51" s="516"/>
    </row>
    <row r="52" spans="1:18" ht="14.25" customHeight="1">
      <c r="A52" s="21"/>
      <c r="B52" s="22"/>
      <c r="C52" s="22"/>
      <c r="D52" s="22"/>
      <c r="E52" s="23"/>
      <c r="F52" s="24"/>
      <c r="N52" s="515"/>
      <c r="O52" s="516"/>
      <c r="P52" s="516"/>
      <c r="Q52" s="516"/>
      <c r="R52" s="516"/>
    </row>
    <row r="53" spans="1:18" ht="14.25" customHeight="1">
      <c r="B53" s="27"/>
      <c r="C53" s="27"/>
      <c r="D53" s="27"/>
      <c r="E53" s="27"/>
      <c r="F53" s="27"/>
      <c r="N53" s="515"/>
      <c r="O53" s="516"/>
      <c r="P53" s="516"/>
      <c r="Q53" s="516"/>
      <c r="R53" s="516"/>
    </row>
    <row r="54" spans="1:18" ht="14.25" customHeight="1">
      <c r="B54" s="27"/>
      <c r="C54" s="27"/>
      <c r="D54" s="27"/>
      <c r="E54" s="27"/>
      <c r="F54" s="27"/>
      <c r="N54" s="515"/>
      <c r="O54" s="516"/>
      <c r="P54" s="516"/>
      <c r="Q54" s="516"/>
      <c r="R54" s="516"/>
    </row>
    <row r="55" spans="1:18" ht="14.25" customHeight="1">
      <c r="B55" s="27"/>
      <c r="C55" s="27"/>
      <c r="D55" s="27"/>
      <c r="E55" s="27"/>
      <c r="F55" s="27"/>
      <c r="N55" s="515"/>
      <c r="O55" s="516"/>
      <c r="P55" s="516"/>
      <c r="Q55" s="516"/>
      <c r="R55" s="516"/>
    </row>
    <row r="56" spans="1:18" ht="14.25" customHeight="1">
      <c r="A56" s="24"/>
      <c r="B56" s="40"/>
      <c r="C56" s="40"/>
      <c r="D56" s="40"/>
      <c r="E56" s="40"/>
      <c r="F56" s="24"/>
      <c r="N56" s="515"/>
      <c r="O56" s="516"/>
      <c r="P56" s="516"/>
      <c r="Q56" s="516"/>
      <c r="R56" s="516"/>
    </row>
    <row r="57" spans="1:18" s="103" customFormat="1" ht="14.25" customHeight="1">
      <c r="A57" s="24"/>
      <c r="B57" s="24"/>
      <c r="C57" s="24"/>
      <c r="D57" s="24"/>
      <c r="E57" s="24"/>
      <c r="F57" s="24"/>
      <c r="N57" s="515"/>
      <c r="O57" s="516"/>
      <c r="P57" s="516"/>
      <c r="Q57" s="516"/>
      <c r="R57" s="516"/>
    </row>
    <row r="58" spans="1:18" ht="14.25" customHeight="1">
      <c r="A58" s="40"/>
      <c r="B58" s="40"/>
      <c r="C58" s="40"/>
      <c r="D58" s="40"/>
      <c r="E58" s="40"/>
      <c r="F58" s="24"/>
      <c r="N58" s="515"/>
      <c r="O58" s="516"/>
      <c r="P58" s="516"/>
      <c r="Q58" s="516"/>
      <c r="R58" s="516"/>
    </row>
    <row r="59" spans="1:18" ht="14.25" customHeight="1">
      <c r="A59" s="245"/>
      <c r="B59" s="24"/>
      <c r="C59" s="24"/>
      <c r="D59" s="24"/>
      <c r="E59" s="24"/>
      <c r="F59" s="24"/>
      <c r="N59" s="515"/>
      <c r="O59" s="516"/>
      <c r="P59" s="516"/>
      <c r="Q59" s="516"/>
      <c r="R59" s="516"/>
    </row>
    <row r="60" spans="1:18" ht="14.25" customHeight="1">
      <c r="B60" s="24"/>
      <c r="C60" s="24"/>
      <c r="D60" s="24"/>
      <c r="E60" s="24"/>
      <c r="F60" s="24"/>
      <c r="N60" s="515"/>
      <c r="O60" s="516"/>
      <c r="P60" s="516"/>
      <c r="Q60" s="516"/>
      <c r="R60" s="516"/>
    </row>
    <row r="61" spans="1:18" ht="14.25" customHeight="1">
      <c r="B61" s="24"/>
      <c r="C61" s="24"/>
      <c r="D61" s="24"/>
      <c r="E61" s="24"/>
      <c r="F61" s="24"/>
      <c r="N61" s="515"/>
      <c r="O61" s="516"/>
      <c r="P61" s="516"/>
      <c r="Q61" s="516"/>
      <c r="R61" s="516"/>
    </row>
    <row r="62" spans="1:18" ht="14.25" customHeight="1">
      <c r="B62" s="24"/>
      <c r="C62" s="24"/>
      <c r="D62" s="24"/>
      <c r="E62" s="24"/>
      <c r="F62" s="24"/>
      <c r="N62" s="515"/>
      <c r="O62" s="516"/>
      <c r="P62" s="516"/>
      <c r="Q62" s="516"/>
      <c r="R62" s="516"/>
    </row>
    <row r="63" spans="1:18" ht="14.25" customHeight="1">
      <c r="B63" s="24"/>
      <c r="C63" s="24"/>
      <c r="D63" s="24"/>
      <c r="E63" s="24"/>
      <c r="F63" s="24"/>
      <c r="N63" s="515"/>
      <c r="O63" s="516"/>
      <c r="P63" s="516"/>
      <c r="Q63" s="516"/>
      <c r="R63" s="516"/>
    </row>
    <row r="64" spans="1:18" ht="14.25" customHeight="1">
      <c r="B64" s="24"/>
      <c r="C64" s="24"/>
      <c r="D64" s="24"/>
      <c r="E64" s="24"/>
      <c r="F64" s="24"/>
      <c r="N64" s="515"/>
      <c r="O64" s="516"/>
      <c r="P64" s="516"/>
      <c r="Q64" s="516"/>
      <c r="R64" s="516"/>
    </row>
    <row r="65" spans="14:18" ht="14.25" customHeight="1">
      <c r="N65" s="515"/>
      <c r="O65" s="516"/>
      <c r="P65" s="516"/>
      <c r="Q65" s="516"/>
      <c r="R65" s="516"/>
    </row>
    <row r="66" spans="14:18" ht="14.25" customHeight="1">
      <c r="N66" s="515"/>
      <c r="O66" s="516"/>
      <c r="P66" s="516"/>
      <c r="Q66" s="516"/>
      <c r="R66" s="516"/>
    </row>
    <row r="67" spans="14:18" ht="14.25" customHeight="1">
      <c r="N67" s="515"/>
      <c r="O67" s="516"/>
      <c r="P67" s="516"/>
      <c r="Q67" s="516"/>
      <c r="R67" s="516"/>
    </row>
    <row r="68" spans="14:18" ht="14.25" customHeight="1">
      <c r="N68" s="515"/>
      <c r="O68" s="516"/>
      <c r="P68" s="516"/>
      <c r="Q68" s="516"/>
      <c r="R68" s="516"/>
    </row>
    <row r="69" spans="14:18" ht="14.25" customHeight="1">
      <c r="N69" s="515"/>
      <c r="O69" s="516"/>
      <c r="P69" s="516"/>
      <c r="Q69" s="516"/>
      <c r="R69" s="516"/>
    </row>
    <row r="70" spans="14:18" ht="14.25" customHeight="1">
      <c r="N70" s="515"/>
      <c r="O70" s="516"/>
      <c r="P70" s="516"/>
      <c r="Q70" s="516"/>
      <c r="R70" s="516"/>
    </row>
    <row r="71" spans="14:18" ht="14.25" customHeight="1">
      <c r="N71" s="515"/>
      <c r="O71" s="516"/>
      <c r="P71" s="516"/>
      <c r="Q71" s="516"/>
      <c r="R71" s="516"/>
    </row>
    <row r="72" spans="14:18" ht="14.25" customHeight="1">
      <c r="N72" s="515"/>
      <c r="O72" s="516"/>
      <c r="P72" s="516"/>
      <c r="Q72" s="516"/>
      <c r="R72" s="516"/>
    </row>
    <row r="73" spans="14:18" ht="14.25" customHeight="1">
      <c r="N73" s="515"/>
      <c r="O73" s="516"/>
      <c r="P73" s="516"/>
      <c r="Q73" s="516"/>
      <c r="R73" s="516"/>
    </row>
    <row r="74" spans="14:18" ht="14.25" customHeight="1">
      <c r="N74" s="515"/>
      <c r="O74" s="516"/>
      <c r="P74" s="516"/>
      <c r="Q74" s="516"/>
      <c r="R74" s="516"/>
    </row>
    <row r="75" spans="14:18" ht="14.25" customHeight="1">
      <c r="N75" s="515"/>
      <c r="O75" s="516"/>
      <c r="P75" s="516"/>
      <c r="Q75" s="516"/>
      <c r="R75" s="516"/>
    </row>
    <row r="76" spans="14:18" ht="14.25" customHeight="1">
      <c r="N76" s="515"/>
      <c r="O76" s="516"/>
      <c r="P76" s="516"/>
      <c r="Q76" s="516"/>
      <c r="R76" s="516"/>
    </row>
    <row r="77" spans="14:18" ht="14.25" customHeight="1">
      <c r="N77" s="515"/>
      <c r="O77" s="516"/>
      <c r="P77" s="516"/>
      <c r="Q77" s="516"/>
      <c r="R77" s="516"/>
    </row>
    <row r="78" spans="14:18" ht="14.25" customHeight="1">
      <c r="N78" s="515"/>
      <c r="O78" s="516"/>
      <c r="P78" s="516"/>
      <c r="Q78" s="516"/>
      <c r="R78" s="516"/>
    </row>
    <row r="79" spans="14:18" ht="14.25" customHeight="1">
      <c r="N79" s="515"/>
      <c r="O79" s="516"/>
      <c r="P79" s="516"/>
      <c r="Q79" s="516"/>
      <c r="R79" s="516"/>
    </row>
    <row r="80" spans="14:18" ht="14.25" customHeight="1">
      <c r="N80" s="515"/>
      <c r="O80" s="516"/>
      <c r="P80" s="516"/>
      <c r="Q80" s="516"/>
      <c r="R80" s="516"/>
    </row>
    <row r="81" spans="14:18" ht="14.25" customHeight="1">
      <c r="N81" s="515"/>
      <c r="O81" s="516"/>
      <c r="P81" s="516"/>
      <c r="Q81" s="516"/>
      <c r="R81" s="516"/>
    </row>
    <row r="82" spans="14:18" ht="14.25" customHeight="1">
      <c r="N82" s="515"/>
      <c r="O82" s="516"/>
      <c r="P82" s="516"/>
      <c r="Q82" s="516"/>
      <c r="R82" s="516"/>
    </row>
    <row r="83" spans="14:18" ht="14.25" customHeight="1">
      <c r="N83" s="515"/>
      <c r="O83" s="516"/>
      <c r="P83" s="516"/>
      <c r="Q83" s="516"/>
      <c r="R83" s="516"/>
    </row>
    <row r="84" spans="14:18" ht="14.25" customHeight="1">
      <c r="N84" s="515"/>
      <c r="O84" s="516"/>
      <c r="P84" s="516"/>
      <c r="Q84" s="516"/>
      <c r="R84" s="516"/>
    </row>
    <row r="85" spans="14:18" ht="14.25" customHeight="1">
      <c r="N85" s="515"/>
      <c r="O85" s="516"/>
      <c r="P85" s="516"/>
      <c r="Q85" s="516"/>
      <c r="R85" s="516"/>
    </row>
    <row r="86" spans="14:18" ht="14.25" customHeight="1">
      <c r="N86" s="515"/>
      <c r="O86" s="516"/>
      <c r="P86" s="516"/>
      <c r="Q86" s="516"/>
      <c r="R86" s="516"/>
    </row>
    <row r="87" spans="14:18" ht="14.25" customHeight="1">
      <c r="N87" s="515"/>
      <c r="O87" s="516"/>
      <c r="P87" s="516"/>
      <c r="Q87" s="516"/>
      <c r="R87" s="516"/>
    </row>
    <row r="88" spans="14:18" ht="14.25" customHeight="1">
      <c r="N88" s="515"/>
      <c r="O88" s="516"/>
      <c r="P88" s="516"/>
      <c r="Q88" s="516"/>
      <c r="R88" s="516"/>
    </row>
    <row r="89" spans="14:18" ht="14.25" customHeight="1">
      <c r="N89" s="515"/>
      <c r="O89" s="516"/>
      <c r="P89" s="516"/>
      <c r="Q89" s="516"/>
      <c r="R89" s="516"/>
    </row>
    <row r="90" spans="14:18" ht="14.25" customHeight="1">
      <c r="N90" s="515"/>
      <c r="O90" s="516"/>
      <c r="P90" s="516"/>
      <c r="Q90" s="516"/>
      <c r="R90" s="516"/>
    </row>
    <row r="91" spans="14:18" ht="14.25" customHeight="1">
      <c r="N91" s="515"/>
      <c r="O91" s="516"/>
      <c r="P91" s="516"/>
      <c r="Q91" s="516"/>
      <c r="R91" s="516"/>
    </row>
    <row r="92" spans="14:18" ht="14.25" customHeight="1">
      <c r="N92" s="515"/>
      <c r="O92" s="516"/>
      <c r="P92" s="516"/>
      <c r="Q92" s="516"/>
      <c r="R92" s="516"/>
    </row>
    <row r="93" spans="14:18" ht="14.25" customHeight="1">
      <c r="N93" s="515"/>
      <c r="O93" s="516"/>
      <c r="P93" s="516"/>
      <c r="Q93" s="516"/>
      <c r="R93" s="516"/>
    </row>
    <row r="94" spans="14:18" ht="14.25" customHeight="1">
      <c r="N94" s="515"/>
      <c r="O94" s="516"/>
      <c r="P94" s="516"/>
      <c r="Q94" s="516"/>
      <c r="R94" s="516"/>
    </row>
    <row r="95" spans="14:18" ht="14.25" customHeight="1">
      <c r="N95" s="515"/>
      <c r="O95" s="516"/>
      <c r="P95" s="516"/>
      <c r="Q95" s="516"/>
      <c r="R95" s="516"/>
    </row>
    <row r="96" spans="14:18" ht="14.25" customHeight="1">
      <c r="N96" s="515"/>
      <c r="O96" s="516"/>
      <c r="P96" s="516"/>
      <c r="Q96" s="516"/>
      <c r="R96" s="516"/>
    </row>
    <row r="97" spans="14:18" ht="14.25" customHeight="1">
      <c r="N97" s="515"/>
      <c r="O97" s="516"/>
      <c r="P97" s="516"/>
      <c r="Q97" s="516"/>
      <c r="R97" s="516"/>
    </row>
    <row r="98" spans="14:18" ht="14.25" customHeight="1">
      <c r="N98" s="515"/>
      <c r="O98" s="516"/>
      <c r="P98" s="516"/>
      <c r="Q98" s="516"/>
      <c r="R98" s="516"/>
    </row>
    <row r="99" spans="14:18" ht="14.25" customHeight="1">
      <c r="N99" s="515"/>
      <c r="O99" s="516"/>
      <c r="P99" s="516"/>
      <c r="Q99" s="516"/>
      <c r="R99" s="516"/>
    </row>
    <row r="100" spans="14:18" ht="14.25" customHeight="1">
      <c r="N100" s="515"/>
      <c r="O100" s="516"/>
      <c r="P100" s="516"/>
      <c r="Q100" s="516"/>
      <c r="R100" s="516"/>
    </row>
    <row r="101" spans="14:18" ht="14.25" customHeight="1">
      <c r="N101" s="515"/>
      <c r="O101" s="516"/>
      <c r="P101" s="516"/>
      <c r="Q101" s="516"/>
      <c r="R101" s="516"/>
    </row>
    <row r="102" spans="14:18" ht="14.25" customHeight="1">
      <c r="N102" s="515"/>
      <c r="O102" s="516"/>
      <c r="P102" s="516"/>
      <c r="Q102" s="516"/>
      <c r="R102" s="516"/>
    </row>
    <row r="103" spans="14:18" ht="14.25" customHeight="1">
      <c r="N103" s="515"/>
      <c r="O103" s="516"/>
      <c r="P103" s="516"/>
      <c r="Q103" s="516"/>
      <c r="R103" s="516"/>
    </row>
    <row r="104" spans="14:18" ht="14.25" customHeight="1">
      <c r="N104" s="515"/>
      <c r="O104" s="516"/>
      <c r="P104" s="516"/>
      <c r="Q104" s="516"/>
      <c r="R104" s="516"/>
    </row>
    <row r="106" spans="14:18" ht="14.25" customHeight="1">
      <c r="O106" s="517"/>
      <c r="P106" s="517"/>
      <c r="Q106" s="517"/>
      <c r="R106" s="517"/>
    </row>
  </sheetData>
  <phoneticPr fontId="29" type="noConversion"/>
  <hyperlinks>
    <hyperlink ref="B3" location="'18'!M1" display="Books" xr:uid="{00000000-0004-0000-1000-000000000000}"/>
    <hyperlink ref="C3" location="'21'!H1" display="Non-Books" xr:uid="{00000000-0004-0000-1000-000001000000}"/>
  </hyperlinks>
  <pageMargins left="0.70866141732283472" right="0.39370078740157483"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Y103"/>
  <sheetViews>
    <sheetView zoomScaleNormal="100" workbookViewId="0">
      <pane ySplit="3" topLeftCell="A4" activePane="bottomLeft" state="frozen"/>
      <selection activeCell="E6" sqref="E6"/>
      <selection pane="bottomLeft" activeCell="M64" sqref="M64"/>
    </sheetView>
  </sheetViews>
  <sheetFormatPr defaultColWidth="9.140625" defaultRowHeight="14.25" customHeight="1"/>
  <cols>
    <col min="1" max="1" width="17.140625" style="20" customWidth="1"/>
    <col min="2" max="2" width="8.7109375" style="48" bestFit="1" customWidth="1"/>
    <col min="3" max="3" width="6.5703125" style="48" bestFit="1" customWidth="1"/>
    <col min="4" max="4" width="9.42578125" style="48" customWidth="1"/>
    <col min="5" max="5" width="7.85546875" style="48" customWidth="1"/>
    <col min="6" max="6" width="9.7109375" style="48" customWidth="1"/>
    <col min="7" max="7" width="8.28515625" style="48" customWidth="1"/>
    <col min="8" max="9" width="9.28515625" style="48" customWidth="1"/>
    <col min="10" max="10" width="8.140625" style="482" customWidth="1"/>
    <col min="11" max="11" width="21.5703125" style="154" bestFit="1" customWidth="1"/>
    <col min="12" max="12" width="11.42578125" style="154" customWidth="1"/>
    <col min="13" max="13" width="14.85546875" style="24" customWidth="1"/>
    <col min="14" max="14" width="14.140625" style="24" customWidth="1"/>
    <col min="15" max="15" width="15.28515625" style="24" customWidth="1"/>
    <col min="16" max="16" width="14.5703125" style="24" customWidth="1"/>
    <col min="17" max="17" width="10.7109375" style="24" customWidth="1"/>
    <col min="18" max="18" width="15.5703125" style="24" customWidth="1"/>
    <col min="19" max="19" width="10.7109375" style="24" customWidth="1"/>
    <col min="20" max="21" width="9.140625" style="24"/>
    <col min="22" max="16384" width="9.140625" style="20"/>
  </cols>
  <sheetData>
    <row r="1" spans="1:51" ht="16.5" customHeight="1">
      <c r="A1" s="37" t="s">
        <v>472</v>
      </c>
      <c r="J1" s="537"/>
      <c r="K1" s="419"/>
      <c r="M1" s="420"/>
      <c r="N1" s="420"/>
      <c r="O1" s="420"/>
      <c r="P1" s="420"/>
      <c r="Q1" s="420"/>
      <c r="R1" s="420"/>
      <c r="S1" s="420"/>
    </row>
    <row r="2" spans="1:51" ht="11.25" customHeight="1">
      <c r="A2" s="37"/>
      <c r="J2" s="537"/>
      <c r="K2" s="419"/>
      <c r="M2" s="420"/>
      <c r="N2" s="420"/>
      <c r="O2" s="420"/>
      <c r="P2" s="420"/>
      <c r="Q2" s="420"/>
      <c r="R2" s="420"/>
      <c r="S2" s="420"/>
    </row>
    <row r="3" spans="1:51" ht="38.25" customHeight="1">
      <c r="A3" s="9"/>
      <c r="B3" s="340" t="s">
        <v>117</v>
      </c>
      <c r="C3" s="340" t="s">
        <v>118</v>
      </c>
      <c r="D3" s="340" t="s">
        <v>119</v>
      </c>
      <c r="E3" s="340" t="s">
        <v>19</v>
      </c>
      <c r="F3" s="340" t="s">
        <v>20</v>
      </c>
      <c r="G3" s="340" t="s">
        <v>21</v>
      </c>
      <c r="H3" s="340" t="s">
        <v>22</v>
      </c>
      <c r="I3" s="340" t="s">
        <v>23</v>
      </c>
      <c r="J3" s="551" t="s">
        <v>373</v>
      </c>
      <c r="K3" s="637"/>
      <c r="L3" s="637"/>
      <c r="M3" s="637"/>
      <c r="N3" s="637"/>
      <c r="O3" s="637"/>
      <c r="P3" s="637"/>
      <c r="Q3" s="637"/>
      <c r="R3" s="637"/>
      <c r="S3" s="637"/>
      <c r="T3" s="637"/>
      <c r="U3" s="480"/>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row>
    <row r="4" spans="1:51" ht="14.25" customHeight="1">
      <c r="A4" s="632" t="s">
        <v>546</v>
      </c>
      <c r="B4" s="634">
        <v>39364</v>
      </c>
      <c r="C4" s="634">
        <v>95986</v>
      </c>
      <c r="D4" s="633">
        <v>441</v>
      </c>
      <c r="E4" s="634">
        <v>8201</v>
      </c>
      <c r="F4" s="634">
        <v>7728</v>
      </c>
      <c r="G4" s="634">
        <v>34240</v>
      </c>
      <c r="H4" s="633"/>
      <c r="I4" s="634">
        <v>40020</v>
      </c>
      <c r="J4" s="634">
        <v>10221</v>
      </c>
    </row>
    <row r="5" spans="1:51" ht="14.25" customHeight="1">
      <c r="A5" s="632" t="s">
        <v>418</v>
      </c>
      <c r="B5" s="634">
        <v>36742</v>
      </c>
      <c r="C5" s="634">
        <v>51142</v>
      </c>
      <c r="D5" s="633"/>
      <c r="E5" s="634">
        <v>3532</v>
      </c>
      <c r="F5" s="634">
        <v>6413</v>
      </c>
      <c r="G5" s="634">
        <v>15232</v>
      </c>
      <c r="H5" s="633"/>
      <c r="I5" s="634">
        <v>21756</v>
      </c>
      <c r="J5" s="634">
        <v>3159</v>
      </c>
    </row>
    <row r="6" spans="1:51" ht="14.25" customHeight="1">
      <c r="A6" s="632" t="s">
        <v>300</v>
      </c>
      <c r="B6" s="634">
        <v>4498</v>
      </c>
      <c r="C6" s="634">
        <v>28724</v>
      </c>
      <c r="D6" s="633"/>
      <c r="E6" s="633">
        <v>132</v>
      </c>
      <c r="F6" s="633">
        <v>76</v>
      </c>
      <c r="G6" s="634">
        <v>4025</v>
      </c>
      <c r="H6" s="633"/>
      <c r="I6" s="634">
        <v>5030</v>
      </c>
      <c r="J6" s="633">
        <v>2</v>
      </c>
    </row>
    <row r="7" spans="1:51" ht="14.25" customHeight="1">
      <c r="A7" s="632" t="s">
        <v>301</v>
      </c>
      <c r="B7" s="634">
        <v>30093</v>
      </c>
      <c r="C7" s="634">
        <v>86961</v>
      </c>
      <c r="D7" s="633"/>
      <c r="E7" s="634">
        <v>3405</v>
      </c>
      <c r="F7" s="634">
        <v>6115</v>
      </c>
      <c r="G7" s="634">
        <v>20117</v>
      </c>
      <c r="H7" s="633"/>
      <c r="I7" s="634">
        <v>30743</v>
      </c>
      <c r="J7" s="634">
        <v>2530</v>
      </c>
    </row>
    <row r="8" spans="1:51" ht="14.25" customHeight="1">
      <c r="A8" s="632" t="s">
        <v>437</v>
      </c>
      <c r="B8" s="634">
        <v>53514</v>
      </c>
      <c r="C8" s="634">
        <v>113148</v>
      </c>
      <c r="D8" s="634">
        <v>1953</v>
      </c>
      <c r="E8" s="634">
        <v>12657</v>
      </c>
      <c r="F8" s="634">
        <v>62100</v>
      </c>
      <c r="G8" s="634">
        <v>109079</v>
      </c>
      <c r="H8" s="633"/>
      <c r="I8" s="634">
        <v>56892</v>
      </c>
      <c r="J8" s="634">
        <v>3642</v>
      </c>
    </row>
    <row r="9" spans="1:51" ht="14.25" customHeight="1">
      <c r="A9" s="632" t="s">
        <v>302</v>
      </c>
      <c r="B9" s="634">
        <v>27350</v>
      </c>
      <c r="C9" s="634">
        <v>89281</v>
      </c>
      <c r="D9" s="633">
        <v>459</v>
      </c>
      <c r="E9" s="634">
        <v>2934</v>
      </c>
      <c r="F9" s="634">
        <v>3403</v>
      </c>
      <c r="G9" s="634">
        <v>12950</v>
      </c>
      <c r="H9" s="633"/>
      <c r="I9" s="634">
        <v>21769</v>
      </c>
      <c r="J9" s="634">
        <v>3886</v>
      </c>
    </row>
    <row r="10" spans="1:51" ht="14.25" customHeight="1">
      <c r="A10" s="632" t="s">
        <v>305</v>
      </c>
      <c r="B10" s="634">
        <v>2704</v>
      </c>
      <c r="C10" s="634">
        <v>16330</v>
      </c>
      <c r="D10" s="633">
        <v>12</v>
      </c>
      <c r="E10" s="633">
        <v>689</v>
      </c>
      <c r="F10" s="633">
        <v>238</v>
      </c>
      <c r="G10" s="634">
        <v>2052</v>
      </c>
      <c r="H10" s="633"/>
      <c r="I10" s="634">
        <v>3083</v>
      </c>
      <c r="J10" s="634">
        <v>1533</v>
      </c>
    </row>
    <row r="11" spans="1:51" ht="14.25" customHeight="1">
      <c r="A11" s="632" t="s">
        <v>400</v>
      </c>
      <c r="B11" s="634">
        <v>3503</v>
      </c>
      <c r="C11" s="634">
        <v>14993</v>
      </c>
      <c r="D11" s="633"/>
      <c r="E11" s="634">
        <v>1254</v>
      </c>
      <c r="F11" s="633">
        <v>883</v>
      </c>
      <c r="G11" s="634">
        <v>4343</v>
      </c>
      <c r="H11" s="633"/>
      <c r="I11" s="634">
        <v>13315</v>
      </c>
      <c r="J11" s="634">
        <v>1902</v>
      </c>
    </row>
    <row r="12" spans="1:51" ht="14.25" customHeight="1">
      <c r="A12" s="632" t="s">
        <v>259</v>
      </c>
      <c r="B12" s="634">
        <v>115398</v>
      </c>
      <c r="C12" s="634">
        <v>156528</v>
      </c>
      <c r="D12" s="633">
        <v>175</v>
      </c>
      <c r="E12" s="634">
        <v>25996</v>
      </c>
      <c r="F12" s="634">
        <v>21287</v>
      </c>
      <c r="G12" s="634">
        <v>147391</v>
      </c>
      <c r="H12" s="634">
        <v>2463</v>
      </c>
      <c r="I12" s="634">
        <v>221861</v>
      </c>
      <c r="J12" s="634">
        <v>17050</v>
      </c>
    </row>
    <row r="13" spans="1:51" ht="14.25" customHeight="1">
      <c r="A13" s="632" t="s">
        <v>261</v>
      </c>
      <c r="B13" s="634">
        <v>87429</v>
      </c>
      <c r="C13" s="634">
        <v>142013</v>
      </c>
      <c r="D13" s="633">
        <v>367</v>
      </c>
      <c r="E13" s="634">
        <v>7911</v>
      </c>
      <c r="F13" s="634">
        <v>19799</v>
      </c>
      <c r="G13" s="634">
        <v>52404</v>
      </c>
      <c r="H13" s="633"/>
      <c r="I13" s="634">
        <v>66127</v>
      </c>
      <c r="J13" s="634">
        <v>5023</v>
      </c>
    </row>
    <row r="14" spans="1:51" ht="14.25" customHeight="1">
      <c r="A14" s="632" t="s">
        <v>308</v>
      </c>
      <c r="B14" s="633">
        <v>952</v>
      </c>
      <c r="C14" s="634">
        <v>3113</v>
      </c>
      <c r="D14" s="633"/>
      <c r="E14" s="633">
        <v>59</v>
      </c>
      <c r="F14" s="633">
        <v>141</v>
      </c>
      <c r="G14" s="633">
        <v>975</v>
      </c>
      <c r="H14" s="633"/>
      <c r="I14" s="634">
        <v>1648</v>
      </c>
      <c r="J14" s="633">
        <v>15</v>
      </c>
    </row>
    <row r="15" spans="1:51" ht="14.25" customHeight="1">
      <c r="A15" s="632" t="s">
        <v>310</v>
      </c>
      <c r="B15" s="634">
        <v>7557</v>
      </c>
      <c r="C15" s="634">
        <v>28974</v>
      </c>
      <c r="D15" s="633"/>
      <c r="E15" s="633">
        <v>972</v>
      </c>
      <c r="F15" s="634">
        <v>2252</v>
      </c>
      <c r="G15" s="634">
        <v>8691</v>
      </c>
      <c r="H15" s="633"/>
      <c r="I15" s="634">
        <v>6849</v>
      </c>
      <c r="J15" s="633">
        <v>380</v>
      </c>
    </row>
    <row r="16" spans="1:51" ht="14.25" customHeight="1">
      <c r="A16" s="632" t="s">
        <v>263</v>
      </c>
      <c r="B16" s="634">
        <v>37905</v>
      </c>
      <c r="C16" s="634">
        <v>33444</v>
      </c>
      <c r="D16" s="634">
        <v>2397</v>
      </c>
      <c r="E16" s="634">
        <v>6231</v>
      </c>
      <c r="F16" s="634">
        <v>11558</v>
      </c>
      <c r="G16" s="634">
        <v>42750</v>
      </c>
      <c r="H16" s="633"/>
      <c r="I16" s="634">
        <v>22379</v>
      </c>
      <c r="J16" s="634">
        <v>1621</v>
      </c>
    </row>
    <row r="17" spans="1:10" ht="14.25" customHeight="1">
      <c r="A17" s="632" t="s">
        <v>264</v>
      </c>
      <c r="B17" s="634">
        <v>25393</v>
      </c>
      <c r="C17" s="634">
        <v>47954</v>
      </c>
      <c r="D17" s="634">
        <v>1196</v>
      </c>
      <c r="E17" s="634">
        <v>5302</v>
      </c>
      <c r="F17" s="634">
        <v>6142</v>
      </c>
      <c r="G17" s="634">
        <v>44250</v>
      </c>
      <c r="H17" s="633"/>
      <c r="I17" s="634">
        <v>47360</v>
      </c>
      <c r="J17" s="634">
        <v>2318</v>
      </c>
    </row>
    <row r="18" spans="1:10" ht="14.25" customHeight="1">
      <c r="A18" s="632" t="s">
        <v>265</v>
      </c>
      <c r="B18" s="634">
        <v>48339</v>
      </c>
      <c r="C18" s="634">
        <v>94355</v>
      </c>
      <c r="D18" s="634">
        <v>4431</v>
      </c>
      <c r="E18" s="634">
        <v>16383</v>
      </c>
      <c r="F18" s="634">
        <v>15217</v>
      </c>
      <c r="G18" s="634">
        <v>52706</v>
      </c>
      <c r="H18" s="633"/>
      <c r="I18" s="634">
        <v>76478</v>
      </c>
      <c r="J18" s="634">
        <v>8091</v>
      </c>
    </row>
    <row r="19" spans="1:10" ht="14.25" customHeight="1">
      <c r="A19" s="632" t="s">
        <v>130</v>
      </c>
      <c r="B19" s="634">
        <v>46541</v>
      </c>
      <c r="C19" s="634">
        <v>104240</v>
      </c>
      <c r="D19" s="634">
        <v>1720</v>
      </c>
      <c r="E19" s="634">
        <v>21794</v>
      </c>
      <c r="F19" s="634">
        <v>30005</v>
      </c>
      <c r="G19" s="634">
        <v>65777</v>
      </c>
      <c r="H19" s="632"/>
      <c r="I19" s="634">
        <v>97303</v>
      </c>
      <c r="J19" s="634">
        <v>7902</v>
      </c>
    </row>
    <row r="20" spans="1:10" ht="14.25" customHeight="1">
      <c r="A20" s="632" t="s">
        <v>419</v>
      </c>
      <c r="B20" s="634">
        <v>112786</v>
      </c>
      <c r="C20" s="634">
        <v>189147</v>
      </c>
      <c r="D20" s="633"/>
      <c r="E20" s="634">
        <v>27289</v>
      </c>
      <c r="F20" s="634">
        <v>41992</v>
      </c>
      <c r="G20" s="634">
        <v>162013</v>
      </c>
      <c r="H20" s="634">
        <v>21971</v>
      </c>
      <c r="I20" s="634">
        <v>184228</v>
      </c>
      <c r="J20" s="634">
        <v>9061</v>
      </c>
    </row>
    <row r="21" spans="1:10" ht="14.25" customHeight="1">
      <c r="A21" s="632" t="s">
        <v>420</v>
      </c>
      <c r="B21" s="634">
        <v>180541</v>
      </c>
      <c r="C21" s="634">
        <v>651826</v>
      </c>
      <c r="D21" s="634">
        <v>2174</v>
      </c>
      <c r="E21" s="634">
        <v>21017</v>
      </c>
      <c r="F21" s="634">
        <v>34048</v>
      </c>
      <c r="G21" s="634">
        <v>105031</v>
      </c>
      <c r="H21" s="633"/>
      <c r="I21" s="634">
        <v>202866</v>
      </c>
      <c r="J21" s="634">
        <v>46728</v>
      </c>
    </row>
    <row r="22" spans="1:10" ht="14.25" customHeight="1">
      <c r="A22" s="632" t="s">
        <v>212</v>
      </c>
      <c r="B22" s="634">
        <v>4632</v>
      </c>
      <c r="C22" s="634">
        <v>18431</v>
      </c>
      <c r="D22" s="632"/>
      <c r="E22" s="633">
        <v>886</v>
      </c>
      <c r="F22" s="633">
        <v>258</v>
      </c>
      <c r="G22" s="634">
        <v>2828</v>
      </c>
      <c r="H22" s="632"/>
      <c r="I22" s="634">
        <v>5927</v>
      </c>
      <c r="J22" s="634">
        <v>2102</v>
      </c>
    </row>
    <row r="23" spans="1:10" ht="14.25" customHeight="1">
      <c r="A23" s="632" t="s">
        <v>540</v>
      </c>
      <c r="B23" s="634">
        <v>34340</v>
      </c>
      <c r="C23" s="634">
        <v>88395</v>
      </c>
      <c r="D23" s="633"/>
      <c r="E23" s="634">
        <v>4858</v>
      </c>
      <c r="F23" s="634">
        <v>4494</v>
      </c>
      <c r="G23" s="634">
        <v>24650</v>
      </c>
      <c r="H23" s="633"/>
      <c r="I23" s="634">
        <v>36318</v>
      </c>
      <c r="J23" s="634">
        <v>10526</v>
      </c>
    </row>
    <row r="24" spans="1:10" ht="14.25" customHeight="1">
      <c r="A24" s="632" t="s">
        <v>131</v>
      </c>
      <c r="B24" s="634">
        <v>29559</v>
      </c>
      <c r="C24" s="634">
        <v>92537</v>
      </c>
      <c r="D24" s="633"/>
      <c r="E24" s="634">
        <v>5481</v>
      </c>
      <c r="F24" s="634">
        <v>5176</v>
      </c>
      <c r="G24" s="634">
        <v>18099</v>
      </c>
      <c r="H24" s="634">
        <v>4400</v>
      </c>
      <c r="I24" s="634">
        <v>31450</v>
      </c>
      <c r="J24" s="634">
        <v>3439</v>
      </c>
    </row>
    <row r="25" spans="1:10" ht="14.25" customHeight="1">
      <c r="A25" s="632" t="s">
        <v>267</v>
      </c>
      <c r="B25" s="634">
        <v>18768</v>
      </c>
      <c r="C25" s="634">
        <v>74114</v>
      </c>
      <c r="D25" s="633"/>
      <c r="E25" s="634">
        <v>2197</v>
      </c>
      <c r="F25" s="634">
        <v>3159</v>
      </c>
      <c r="G25" s="634">
        <v>10336</v>
      </c>
      <c r="H25" s="633"/>
      <c r="I25" s="634">
        <v>13182</v>
      </c>
      <c r="J25" s="634">
        <v>4159</v>
      </c>
    </row>
    <row r="26" spans="1:10" ht="14.25" customHeight="1">
      <c r="A26" s="632" t="s">
        <v>541</v>
      </c>
      <c r="B26" s="634">
        <v>45886</v>
      </c>
      <c r="C26" s="634">
        <v>143159</v>
      </c>
      <c r="D26" s="633">
        <v>125</v>
      </c>
      <c r="E26" s="634">
        <v>5026</v>
      </c>
      <c r="F26" s="634">
        <v>7913</v>
      </c>
      <c r="G26" s="634">
        <v>25117</v>
      </c>
      <c r="H26" s="633">
        <v>738</v>
      </c>
      <c r="I26" s="634">
        <v>32885</v>
      </c>
      <c r="J26" s="634">
        <v>5831</v>
      </c>
    </row>
    <row r="27" spans="1:10" ht="14.25" customHeight="1">
      <c r="A27" s="632" t="s">
        <v>316</v>
      </c>
      <c r="B27" s="634">
        <v>1682</v>
      </c>
      <c r="C27" s="634">
        <v>7425</v>
      </c>
      <c r="D27" s="633"/>
      <c r="E27" s="634">
        <v>1117</v>
      </c>
      <c r="F27" s="633">
        <v>642</v>
      </c>
      <c r="G27" s="634">
        <v>2209</v>
      </c>
      <c r="H27" s="633"/>
      <c r="I27" s="634">
        <v>3698</v>
      </c>
      <c r="J27" s="633">
        <v>326</v>
      </c>
    </row>
    <row r="28" spans="1:10" ht="14.25" customHeight="1">
      <c r="A28" s="632" t="s">
        <v>317</v>
      </c>
      <c r="B28" s="634">
        <v>36284</v>
      </c>
      <c r="C28" s="634">
        <v>125581</v>
      </c>
      <c r="D28" s="633"/>
      <c r="E28" s="634">
        <v>5305</v>
      </c>
      <c r="F28" s="634">
        <v>3871</v>
      </c>
      <c r="G28" s="634">
        <v>21615</v>
      </c>
      <c r="H28" s="633"/>
      <c r="I28" s="634">
        <v>27036</v>
      </c>
      <c r="J28" s="634">
        <v>10874</v>
      </c>
    </row>
    <row r="29" spans="1:10" ht="14.25" customHeight="1">
      <c r="A29" s="632" t="s">
        <v>421</v>
      </c>
      <c r="B29" s="634">
        <v>148323</v>
      </c>
      <c r="C29" s="634">
        <v>132307</v>
      </c>
      <c r="D29" s="633">
        <v>513</v>
      </c>
      <c r="E29" s="634">
        <v>26489</v>
      </c>
      <c r="F29" s="634">
        <v>32693</v>
      </c>
      <c r="G29" s="634">
        <v>164564</v>
      </c>
      <c r="H29" s="633"/>
      <c r="I29" s="634">
        <v>130077</v>
      </c>
      <c r="J29" s="634">
        <v>3664</v>
      </c>
    </row>
    <row r="30" spans="1:10" ht="14.25" customHeight="1">
      <c r="A30" s="632" t="s">
        <v>323</v>
      </c>
      <c r="B30" s="634">
        <v>28428</v>
      </c>
      <c r="C30" s="634">
        <v>88576</v>
      </c>
      <c r="D30" s="633">
        <v>33</v>
      </c>
      <c r="E30" s="634">
        <v>2812</v>
      </c>
      <c r="F30" s="634">
        <v>2241</v>
      </c>
      <c r="G30" s="634">
        <v>14197</v>
      </c>
      <c r="H30" s="633"/>
      <c r="I30" s="634">
        <v>12718</v>
      </c>
      <c r="J30" s="634">
        <v>10986</v>
      </c>
    </row>
    <row r="31" spans="1:10" ht="14.25" customHeight="1">
      <c r="A31" s="632" t="s">
        <v>268</v>
      </c>
      <c r="B31" s="634">
        <v>45092</v>
      </c>
      <c r="C31" s="634">
        <v>68689</v>
      </c>
      <c r="D31" s="634">
        <v>5759</v>
      </c>
      <c r="E31" s="634">
        <v>8825</v>
      </c>
      <c r="F31" s="634">
        <v>15074</v>
      </c>
      <c r="G31" s="634">
        <v>124206</v>
      </c>
      <c r="H31" s="633"/>
      <c r="I31" s="634">
        <v>51474</v>
      </c>
      <c r="J31" s="634">
        <v>10336</v>
      </c>
    </row>
    <row r="32" spans="1:10" ht="14.25" customHeight="1">
      <c r="A32" s="632" t="s">
        <v>424</v>
      </c>
      <c r="B32" s="634">
        <v>110168</v>
      </c>
      <c r="C32" s="634">
        <v>197845</v>
      </c>
      <c r="D32" s="634">
        <v>5911</v>
      </c>
      <c r="E32" s="634">
        <v>28273</v>
      </c>
      <c r="F32" s="634">
        <v>35351</v>
      </c>
      <c r="G32" s="634">
        <v>149622</v>
      </c>
      <c r="H32" s="633"/>
      <c r="I32" s="634">
        <v>191158</v>
      </c>
      <c r="J32" s="634">
        <v>9462</v>
      </c>
    </row>
    <row r="33" spans="1:10" ht="14.25" customHeight="1">
      <c r="A33" s="632" t="s">
        <v>104</v>
      </c>
      <c r="B33" s="634">
        <v>6420</v>
      </c>
      <c r="C33" s="634">
        <v>22685</v>
      </c>
      <c r="D33" s="633">
        <v>293</v>
      </c>
      <c r="E33" s="633">
        <v>657</v>
      </c>
      <c r="F33" s="633">
        <v>345</v>
      </c>
      <c r="G33" s="634">
        <v>2602</v>
      </c>
      <c r="H33" s="633">
        <v>461</v>
      </c>
      <c r="I33" s="634">
        <v>3657</v>
      </c>
      <c r="J33" s="633">
        <v>688</v>
      </c>
    </row>
    <row r="34" spans="1:10" ht="14.25" customHeight="1">
      <c r="A34" s="632" t="s">
        <v>108</v>
      </c>
      <c r="B34" s="634">
        <v>18673</v>
      </c>
      <c r="C34" s="634">
        <v>46453</v>
      </c>
      <c r="D34" s="633"/>
      <c r="E34" s="634">
        <v>2540</v>
      </c>
      <c r="F34" s="634">
        <v>3148</v>
      </c>
      <c r="G34" s="634">
        <v>9999</v>
      </c>
      <c r="H34" s="633"/>
      <c r="I34" s="634">
        <v>15583</v>
      </c>
      <c r="J34" s="634">
        <v>7644</v>
      </c>
    </row>
    <row r="35" spans="1:10" ht="14.25" customHeight="1">
      <c r="A35" s="632" t="s">
        <v>116</v>
      </c>
      <c r="B35" s="634">
        <v>1101</v>
      </c>
      <c r="C35" s="634">
        <v>6867</v>
      </c>
      <c r="D35" s="633">
        <v>4</v>
      </c>
      <c r="E35" s="633">
        <v>118</v>
      </c>
      <c r="F35" s="633">
        <v>153</v>
      </c>
      <c r="G35" s="633">
        <v>908</v>
      </c>
      <c r="H35" s="633"/>
      <c r="I35" s="634">
        <v>1110</v>
      </c>
      <c r="J35" s="633"/>
    </row>
    <row r="36" spans="1:10" ht="14.25" customHeight="1">
      <c r="A36" s="632" t="s">
        <v>327</v>
      </c>
      <c r="B36" s="634">
        <v>4736</v>
      </c>
      <c r="C36" s="634">
        <v>12954</v>
      </c>
      <c r="D36" s="633"/>
      <c r="E36" s="633">
        <v>618</v>
      </c>
      <c r="F36" s="633">
        <v>375</v>
      </c>
      <c r="G36" s="634">
        <v>2784</v>
      </c>
      <c r="H36" s="633"/>
      <c r="I36" s="634">
        <v>7410</v>
      </c>
      <c r="J36" s="633"/>
    </row>
    <row r="37" spans="1:10" ht="14.25" customHeight="1">
      <c r="A37" s="632" t="s">
        <v>270</v>
      </c>
      <c r="B37" s="634">
        <v>26311</v>
      </c>
      <c r="C37" s="634">
        <v>62664</v>
      </c>
      <c r="D37" s="633">
        <v>38</v>
      </c>
      <c r="E37" s="634">
        <v>9522</v>
      </c>
      <c r="F37" s="634">
        <v>2800</v>
      </c>
      <c r="G37" s="634">
        <v>24117</v>
      </c>
      <c r="H37" s="633"/>
      <c r="I37" s="634">
        <v>30515</v>
      </c>
      <c r="J37" s="634">
        <v>5198</v>
      </c>
    </row>
    <row r="38" spans="1:10" ht="14.25" customHeight="1">
      <c r="A38" s="632" t="s">
        <v>352</v>
      </c>
      <c r="B38" s="634">
        <v>124386</v>
      </c>
      <c r="C38" s="634">
        <v>215825</v>
      </c>
      <c r="D38" s="634">
        <v>3606</v>
      </c>
      <c r="E38" s="634">
        <v>39268</v>
      </c>
      <c r="F38" s="634">
        <v>73164</v>
      </c>
      <c r="G38" s="634">
        <v>258282</v>
      </c>
      <c r="H38" s="633"/>
      <c r="I38" s="634">
        <v>241012</v>
      </c>
      <c r="J38" s="634">
        <v>67202</v>
      </c>
    </row>
    <row r="39" spans="1:10" ht="14.25" customHeight="1">
      <c r="A39" s="632" t="s">
        <v>425</v>
      </c>
      <c r="B39" s="634">
        <v>5893</v>
      </c>
      <c r="C39" s="634">
        <v>27420</v>
      </c>
      <c r="D39" s="633"/>
      <c r="E39" s="633">
        <v>528</v>
      </c>
      <c r="F39" s="633">
        <v>620</v>
      </c>
      <c r="G39" s="634">
        <v>3001</v>
      </c>
      <c r="H39" s="633"/>
      <c r="I39" s="634">
        <v>5221</v>
      </c>
      <c r="J39" s="634">
        <v>2217</v>
      </c>
    </row>
    <row r="40" spans="1:10" ht="14.25" customHeight="1">
      <c r="A40" s="632" t="s">
        <v>272</v>
      </c>
      <c r="B40" s="634">
        <v>113675</v>
      </c>
      <c r="C40" s="634">
        <v>166071</v>
      </c>
      <c r="D40" s="633"/>
      <c r="E40" s="634">
        <v>18760</v>
      </c>
      <c r="F40" s="634">
        <v>34808</v>
      </c>
      <c r="G40" s="634">
        <v>100532</v>
      </c>
      <c r="H40" s="633"/>
      <c r="I40" s="634">
        <v>150504</v>
      </c>
      <c r="J40" s="634">
        <v>62931</v>
      </c>
    </row>
    <row r="41" spans="1:10" ht="14.25" customHeight="1">
      <c r="A41" s="632" t="s">
        <v>426</v>
      </c>
      <c r="B41" s="634">
        <v>328030</v>
      </c>
      <c r="C41" s="634">
        <v>242432</v>
      </c>
      <c r="D41" s="634">
        <v>6850</v>
      </c>
      <c r="E41" s="634">
        <v>19827</v>
      </c>
      <c r="F41" s="634">
        <v>94004</v>
      </c>
      <c r="G41" s="634">
        <v>167249</v>
      </c>
      <c r="H41" s="634">
        <v>9380</v>
      </c>
      <c r="I41" s="634">
        <v>216911</v>
      </c>
      <c r="J41" s="634">
        <v>6593</v>
      </c>
    </row>
    <row r="42" spans="1:10" ht="14.25" customHeight="1">
      <c r="A42" s="632" t="s">
        <v>329</v>
      </c>
      <c r="B42" s="634">
        <v>13080</v>
      </c>
      <c r="C42" s="634">
        <v>36656</v>
      </c>
      <c r="D42" s="633">
        <v>72</v>
      </c>
      <c r="E42" s="634">
        <v>2776</v>
      </c>
      <c r="F42" s="634">
        <v>2072</v>
      </c>
      <c r="G42" s="634">
        <v>5921</v>
      </c>
      <c r="H42" s="634">
        <v>5155</v>
      </c>
      <c r="I42" s="634">
        <v>16308</v>
      </c>
      <c r="J42" s="634">
        <v>1841</v>
      </c>
    </row>
    <row r="43" spans="1:10" ht="14.25" customHeight="1">
      <c r="A43" s="632" t="s">
        <v>331</v>
      </c>
      <c r="B43" s="634">
        <v>20869</v>
      </c>
      <c r="C43" s="634">
        <v>77429</v>
      </c>
      <c r="D43" s="633">
        <v>380</v>
      </c>
      <c r="E43" s="634">
        <v>2613</v>
      </c>
      <c r="F43" s="634">
        <v>2367</v>
      </c>
      <c r="G43" s="634">
        <v>9540</v>
      </c>
      <c r="H43" s="633"/>
      <c r="I43" s="634">
        <v>10434</v>
      </c>
      <c r="J43" s="634">
        <v>11131</v>
      </c>
    </row>
    <row r="44" spans="1:10" ht="14.25" customHeight="1">
      <c r="A44" s="632" t="s">
        <v>275</v>
      </c>
      <c r="B44" s="634">
        <v>13928</v>
      </c>
      <c r="C44" s="634">
        <v>49370</v>
      </c>
      <c r="D44" s="633">
        <v>91</v>
      </c>
      <c r="E44" s="634">
        <v>3405</v>
      </c>
      <c r="F44" s="634">
        <v>2653</v>
      </c>
      <c r="G44" s="634">
        <v>13079</v>
      </c>
      <c r="H44" s="633"/>
      <c r="I44" s="634">
        <v>15479</v>
      </c>
      <c r="J44" s="634">
        <v>3210</v>
      </c>
    </row>
    <row r="45" spans="1:10" ht="14.25" customHeight="1">
      <c r="A45" s="632" t="s">
        <v>135</v>
      </c>
      <c r="B45" s="634">
        <v>103520</v>
      </c>
      <c r="C45" s="634">
        <v>209532</v>
      </c>
      <c r="D45" s="633"/>
      <c r="E45" s="634">
        <v>22400</v>
      </c>
      <c r="F45" s="634">
        <v>17453</v>
      </c>
      <c r="G45" s="634">
        <v>135614</v>
      </c>
      <c r="H45" s="634">
        <v>15090</v>
      </c>
      <c r="I45" s="634">
        <v>116392</v>
      </c>
      <c r="J45" s="634">
        <v>9454</v>
      </c>
    </row>
    <row r="46" spans="1:10" ht="14.25" customHeight="1">
      <c r="A46" s="632" t="s">
        <v>333</v>
      </c>
      <c r="B46" s="634">
        <v>1737</v>
      </c>
      <c r="C46" s="634">
        <v>8521</v>
      </c>
      <c r="D46" s="633">
        <v>146</v>
      </c>
      <c r="E46" s="633">
        <v>47</v>
      </c>
      <c r="F46" s="633">
        <v>217</v>
      </c>
      <c r="G46" s="634">
        <v>2344</v>
      </c>
      <c r="H46" s="633">
        <v>27</v>
      </c>
      <c r="I46" s="634">
        <v>3397</v>
      </c>
      <c r="J46" s="633">
        <v>2</v>
      </c>
    </row>
    <row r="47" spans="1:10" ht="14.25" customHeight="1">
      <c r="A47" s="632" t="s">
        <v>278</v>
      </c>
      <c r="B47" s="634">
        <v>107500</v>
      </c>
      <c r="C47" s="634">
        <v>419611</v>
      </c>
      <c r="D47" s="634">
        <v>2610</v>
      </c>
      <c r="E47" s="634">
        <v>16020</v>
      </c>
      <c r="F47" s="634">
        <v>29511</v>
      </c>
      <c r="G47" s="634">
        <v>79756</v>
      </c>
      <c r="H47" s="633"/>
      <c r="I47" s="634">
        <v>117391</v>
      </c>
      <c r="J47" s="634">
        <v>52193</v>
      </c>
    </row>
    <row r="48" spans="1:10" ht="14.25" customHeight="1">
      <c r="A48" s="632" t="s">
        <v>279</v>
      </c>
      <c r="B48" s="634">
        <v>79392</v>
      </c>
      <c r="C48" s="634">
        <v>98609</v>
      </c>
      <c r="D48" s="633">
        <v>693</v>
      </c>
      <c r="E48" s="634">
        <v>9454</v>
      </c>
      <c r="F48" s="634">
        <v>21386</v>
      </c>
      <c r="G48" s="634">
        <v>89109</v>
      </c>
      <c r="H48" s="633"/>
      <c r="I48" s="634">
        <v>71685</v>
      </c>
      <c r="J48" s="634">
        <v>5738</v>
      </c>
    </row>
    <row r="49" spans="1:10" ht="14.25" customHeight="1">
      <c r="A49" s="632" t="s">
        <v>334</v>
      </c>
      <c r="B49" s="634">
        <v>3065</v>
      </c>
      <c r="C49" s="634">
        <v>17521</v>
      </c>
      <c r="D49" s="633">
        <v>175</v>
      </c>
      <c r="E49" s="634">
        <v>1059</v>
      </c>
      <c r="F49" s="633">
        <v>302</v>
      </c>
      <c r="G49" s="634">
        <v>3194</v>
      </c>
      <c r="H49" s="633">
        <v>57</v>
      </c>
      <c r="I49" s="634">
        <v>5191</v>
      </c>
      <c r="J49" s="633">
        <v>651</v>
      </c>
    </row>
    <row r="50" spans="1:10" ht="14.25" customHeight="1">
      <c r="A50" s="632" t="s">
        <v>336</v>
      </c>
      <c r="B50" s="634">
        <v>8775</v>
      </c>
      <c r="C50" s="634">
        <v>26792</v>
      </c>
      <c r="D50" s="633">
        <v>95</v>
      </c>
      <c r="E50" s="634">
        <v>1480</v>
      </c>
      <c r="F50" s="634">
        <v>1274</v>
      </c>
      <c r="G50" s="634">
        <v>3178</v>
      </c>
      <c r="H50" s="633"/>
      <c r="I50" s="634">
        <v>6694</v>
      </c>
      <c r="J50" s="633">
        <v>383</v>
      </c>
    </row>
    <row r="51" spans="1:10" ht="14.25" customHeight="1">
      <c r="A51" s="24"/>
      <c r="B51" s="514"/>
      <c r="C51" s="514"/>
      <c r="D51" s="514"/>
      <c r="E51" s="514"/>
      <c r="F51" s="514"/>
      <c r="G51" s="514"/>
      <c r="H51" s="514"/>
      <c r="I51" s="514"/>
      <c r="J51" s="514"/>
    </row>
    <row r="52" spans="1:10" ht="14.25" customHeight="1">
      <c r="A52" s="24"/>
      <c r="B52" s="514"/>
      <c r="C52" s="514"/>
      <c r="D52" s="514"/>
      <c r="E52" s="514"/>
      <c r="F52" s="514"/>
      <c r="G52" s="514"/>
      <c r="H52" s="514"/>
      <c r="I52" s="514"/>
      <c r="J52" s="514"/>
    </row>
    <row r="53" spans="1:10" ht="14.25" customHeight="1">
      <c r="A53" s="24"/>
      <c r="B53" s="514"/>
      <c r="C53" s="514"/>
      <c r="D53" s="514"/>
      <c r="E53" s="514"/>
      <c r="F53" s="514"/>
      <c r="G53" s="514"/>
      <c r="H53" s="514"/>
      <c r="I53" s="514"/>
      <c r="J53" s="514"/>
    </row>
    <row r="54" spans="1:10" ht="14.25" customHeight="1">
      <c r="A54" s="24"/>
      <c r="B54" s="514"/>
      <c r="C54" s="514"/>
      <c r="D54" s="514"/>
      <c r="E54" s="514"/>
      <c r="F54" s="514"/>
      <c r="G54" s="514"/>
      <c r="H54" s="514"/>
      <c r="I54" s="514"/>
      <c r="J54" s="514"/>
    </row>
    <row r="55" spans="1:10" ht="14.25" customHeight="1">
      <c r="A55" s="24"/>
      <c r="B55" s="514"/>
      <c r="C55" s="514"/>
      <c r="D55" s="514"/>
      <c r="E55" s="514"/>
      <c r="F55" s="514"/>
      <c r="G55" s="514"/>
      <c r="H55" s="514"/>
      <c r="I55" s="514"/>
      <c r="J55" s="514"/>
    </row>
    <row r="56" spans="1:10" ht="14.25" customHeight="1">
      <c r="A56" s="38"/>
      <c r="B56" s="133"/>
      <c r="C56" s="133"/>
      <c r="D56" s="133"/>
      <c r="E56" s="133"/>
      <c r="F56" s="133"/>
      <c r="G56" s="133"/>
      <c r="H56" s="133"/>
      <c r="I56" s="133"/>
      <c r="J56" s="537"/>
    </row>
    <row r="57" spans="1:10" ht="14.25" customHeight="1">
      <c r="A57" s="38"/>
      <c r="B57" s="133"/>
      <c r="C57" s="133"/>
      <c r="D57" s="133"/>
      <c r="E57" s="133"/>
      <c r="F57" s="133"/>
      <c r="G57" s="133"/>
      <c r="H57" s="133"/>
      <c r="I57" s="133"/>
      <c r="J57" s="537"/>
    </row>
    <row r="58" spans="1:10" ht="14.25" customHeight="1">
      <c r="A58" s="38"/>
      <c r="B58" s="133"/>
      <c r="C58" s="133"/>
      <c r="D58" s="133"/>
      <c r="E58" s="133"/>
      <c r="F58" s="133"/>
      <c r="G58" s="133"/>
      <c r="H58" s="133"/>
      <c r="I58" s="133"/>
      <c r="J58" s="537"/>
    </row>
    <row r="59" spans="1:10" ht="14.25" customHeight="1">
      <c r="A59" s="38"/>
      <c r="B59" s="133"/>
      <c r="C59" s="133"/>
      <c r="D59" s="133"/>
      <c r="E59" s="133"/>
      <c r="F59" s="133"/>
      <c r="G59" s="133"/>
      <c r="H59" s="133"/>
      <c r="I59" s="133"/>
      <c r="J59" s="537"/>
    </row>
    <row r="60" spans="1:10" ht="14.25" customHeight="1">
      <c r="A60" s="38"/>
      <c r="B60" s="133"/>
      <c r="C60" s="133"/>
      <c r="D60" s="133"/>
      <c r="E60" s="133"/>
      <c r="F60" s="133"/>
      <c r="G60" s="133"/>
      <c r="H60" s="133"/>
      <c r="I60" s="133"/>
      <c r="J60" s="537"/>
    </row>
    <row r="61" spans="1:10" ht="14.25" customHeight="1">
      <c r="A61" s="38"/>
      <c r="B61" s="133"/>
      <c r="C61" s="133"/>
      <c r="D61" s="133"/>
      <c r="E61" s="133"/>
      <c r="F61" s="133"/>
      <c r="G61" s="133"/>
      <c r="H61" s="133"/>
      <c r="I61" s="133"/>
      <c r="J61" s="537"/>
    </row>
    <row r="62" spans="1:10" ht="14.25" customHeight="1">
      <c r="A62" s="38"/>
      <c r="B62" s="133"/>
      <c r="C62" s="133"/>
      <c r="D62" s="133"/>
      <c r="E62" s="133"/>
      <c r="F62" s="133"/>
      <c r="G62" s="133"/>
      <c r="H62" s="133"/>
      <c r="I62" s="133"/>
      <c r="J62" s="537"/>
    </row>
    <row r="63" spans="1:10" ht="14.25" customHeight="1">
      <c r="A63" s="38"/>
      <c r="B63" s="133"/>
      <c r="C63" s="133"/>
      <c r="D63" s="133"/>
      <c r="E63" s="133"/>
      <c r="F63" s="133"/>
      <c r="G63" s="133"/>
      <c r="H63" s="133"/>
      <c r="I63" s="133"/>
      <c r="J63" s="537"/>
    </row>
    <row r="64" spans="1:10" ht="14.25" customHeight="1">
      <c r="A64" s="38"/>
      <c r="B64" s="133"/>
      <c r="C64" s="133"/>
      <c r="D64" s="133"/>
      <c r="E64" s="133"/>
      <c r="F64" s="133"/>
      <c r="G64" s="133"/>
      <c r="H64" s="133"/>
      <c r="I64" s="133"/>
      <c r="J64" s="537"/>
    </row>
    <row r="65" spans="1:10" ht="14.25" customHeight="1">
      <c r="A65" s="38"/>
      <c r="B65" s="133"/>
      <c r="C65" s="133"/>
      <c r="D65" s="133"/>
      <c r="E65" s="133"/>
      <c r="F65" s="133"/>
      <c r="G65" s="133"/>
      <c r="H65" s="133"/>
      <c r="I65" s="133"/>
      <c r="J65" s="537"/>
    </row>
    <row r="66" spans="1:10" ht="14.25" customHeight="1">
      <c r="A66" s="38"/>
      <c r="B66" s="313"/>
      <c r="C66" s="133"/>
      <c r="D66" s="133"/>
      <c r="E66" s="133"/>
      <c r="F66" s="133"/>
      <c r="G66" s="133"/>
      <c r="H66" s="133"/>
      <c r="I66" s="133"/>
      <c r="J66" s="537"/>
    </row>
    <row r="67" spans="1:10" ht="14.25" customHeight="1">
      <c r="A67" s="38"/>
      <c r="B67" s="133"/>
      <c r="C67" s="133"/>
      <c r="D67" s="133"/>
      <c r="E67" s="133"/>
      <c r="F67" s="133"/>
      <c r="G67" s="133"/>
      <c r="H67" s="133"/>
      <c r="I67" s="133"/>
      <c r="J67" s="537"/>
    </row>
    <row r="68" spans="1:10" ht="14.25" customHeight="1">
      <c r="A68" s="38"/>
      <c r="B68" s="133"/>
      <c r="C68" s="133"/>
      <c r="D68" s="133"/>
      <c r="E68" s="133"/>
      <c r="F68" s="133"/>
      <c r="G68" s="133"/>
      <c r="H68" s="133"/>
      <c r="I68" s="133"/>
      <c r="J68" s="537"/>
    </row>
    <row r="69" spans="1:10" ht="14.25" customHeight="1">
      <c r="A69" s="38"/>
      <c r="B69" s="133"/>
      <c r="C69" s="133"/>
      <c r="D69" s="133"/>
      <c r="E69" s="133"/>
      <c r="F69" s="133"/>
      <c r="G69" s="133"/>
      <c r="H69" s="133"/>
      <c r="I69" s="133"/>
      <c r="J69" s="537"/>
    </row>
    <row r="70" spans="1:10" ht="14.25" customHeight="1">
      <c r="A70" s="38"/>
      <c r="B70" s="133"/>
      <c r="C70" s="133"/>
      <c r="D70" s="133"/>
      <c r="E70" s="133"/>
      <c r="F70" s="133"/>
      <c r="G70" s="133"/>
      <c r="H70" s="133"/>
      <c r="I70" s="133"/>
      <c r="J70" s="537"/>
    </row>
    <row r="71" spans="1:10" ht="14.25" customHeight="1">
      <c r="A71" s="38"/>
      <c r="B71" s="133"/>
      <c r="C71" s="133"/>
      <c r="D71" s="133"/>
      <c r="E71" s="133"/>
      <c r="F71" s="133"/>
      <c r="G71" s="133"/>
      <c r="H71" s="133"/>
      <c r="I71" s="133"/>
      <c r="J71" s="537"/>
    </row>
    <row r="72" spans="1:10" ht="14.25" customHeight="1">
      <c r="A72" s="38"/>
      <c r="B72" s="313"/>
      <c r="C72" s="133"/>
      <c r="D72" s="133"/>
      <c r="E72" s="133"/>
      <c r="F72" s="133"/>
      <c r="G72" s="133"/>
      <c r="H72" s="133"/>
      <c r="I72" s="133"/>
      <c r="J72" s="537"/>
    </row>
    <row r="73" spans="1:10" ht="14.25" customHeight="1">
      <c r="A73" s="38"/>
      <c r="B73" s="133"/>
      <c r="C73" s="133"/>
      <c r="D73" s="133"/>
      <c r="E73" s="133"/>
      <c r="F73" s="133"/>
      <c r="G73" s="133"/>
      <c r="H73" s="133"/>
      <c r="I73" s="133"/>
      <c r="J73" s="537"/>
    </row>
    <row r="74" spans="1:10" ht="14.25" customHeight="1">
      <c r="A74" s="38"/>
      <c r="B74" s="133"/>
      <c r="C74" s="133"/>
      <c r="D74" s="133"/>
      <c r="E74" s="133"/>
      <c r="F74" s="133"/>
      <c r="G74" s="133"/>
      <c r="H74" s="133"/>
      <c r="I74" s="133"/>
      <c r="J74" s="537"/>
    </row>
    <row r="75" spans="1:10" ht="14.25" customHeight="1">
      <c r="A75" s="38"/>
      <c r="B75" s="133"/>
      <c r="C75" s="133"/>
      <c r="D75" s="133"/>
      <c r="E75" s="133"/>
      <c r="F75" s="133"/>
      <c r="G75" s="133"/>
      <c r="H75" s="133"/>
      <c r="I75" s="133"/>
      <c r="J75" s="537"/>
    </row>
    <row r="76" spans="1:10" ht="14.25" customHeight="1">
      <c r="A76" s="38"/>
      <c r="B76" s="133"/>
      <c r="C76" s="133"/>
      <c r="D76" s="133"/>
      <c r="E76" s="133"/>
      <c r="F76" s="133"/>
      <c r="G76" s="133"/>
      <c r="H76" s="133"/>
      <c r="I76" s="133"/>
      <c r="J76" s="537"/>
    </row>
    <row r="77" spans="1:10" ht="14.25" customHeight="1">
      <c r="A77" s="38"/>
      <c r="B77" s="133"/>
      <c r="C77" s="133"/>
      <c r="D77" s="133"/>
      <c r="E77" s="133"/>
      <c r="F77" s="133"/>
      <c r="G77" s="133"/>
      <c r="H77" s="133"/>
      <c r="I77" s="133"/>
      <c r="J77" s="537"/>
    </row>
    <row r="78" spans="1:10" ht="14.25" customHeight="1">
      <c r="A78" s="38"/>
      <c r="B78" s="133"/>
      <c r="C78" s="133"/>
      <c r="D78" s="133"/>
      <c r="E78" s="133"/>
      <c r="F78" s="133"/>
      <c r="G78" s="133"/>
      <c r="H78" s="133"/>
      <c r="I78" s="133"/>
      <c r="J78" s="537"/>
    </row>
    <row r="79" spans="1:10" ht="14.25" customHeight="1">
      <c r="A79" s="38"/>
      <c r="B79" s="133"/>
      <c r="C79" s="133"/>
      <c r="D79" s="133"/>
      <c r="E79" s="133"/>
      <c r="F79" s="133"/>
      <c r="G79" s="133"/>
      <c r="H79" s="133"/>
      <c r="I79" s="133"/>
      <c r="J79" s="537"/>
    </row>
    <row r="80" spans="1:10" ht="14.25" customHeight="1">
      <c r="A80" s="38"/>
      <c r="B80" s="133"/>
      <c r="C80" s="133"/>
      <c r="D80" s="133"/>
      <c r="E80" s="133"/>
      <c r="F80" s="133"/>
      <c r="G80" s="133"/>
      <c r="H80" s="133"/>
      <c r="I80" s="133"/>
      <c r="J80" s="537"/>
    </row>
    <row r="81" spans="1:10" ht="14.25" customHeight="1">
      <c r="A81" s="38"/>
      <c r="B81" s="133"/>
      <c r="C81" s="133"/>
      <c r="D81" s="133"/>
      <c r="E81" s="133"/>
      <c r="F81" s="133"/>
      <c r="G81" s="133"/>
      <c r="H81" s="133"/>
      <c r="I81" s="133"/>
      <c r="J81" s="537"/>
    </row>
    <row r="82" spans="1:10" ht="14.25" customHeight="1">
      <c r="A82" s="38"/>
      <c r="B82" s="133"/>
      <c r="C82" s="133"/>
      <c r="D82" s="133"/>
      <c r="E82" s="133"/>
      <c r="F82" s="133"/>
      <c r="G82" s="133"/>
      <c r="H82" s="133"/>
      <c r="I82" s="133"/>
      <c r="J82" s="537"/>
    </row>
    <row r="83" spans="1:10" ht="14.25" customHeight="1">
      <c r="A83" s="38"/>
      <c r="B83" s="133"/>
      <c r="C83" s="133"/>
      <c r="D83" s="133"/>
      <c r="E83" s="133"/>
      <c r="F83" s="133"/>
      <c r="G83" s="133"/>
      <c r="H83" s="133"/>
      <c r="I83" s="133"/>
      <c r="J83" s="537"/>
    </row>
    <row r="84" spans="1:10" ht="14.25" customHeight="1">
      <c r="A84" s="38"/>
      <c r="B84" s="133"/>
      <c r="C84" s="133"/>
      <c r="D84" s="133"/>
      <c r="E84" s="133"/>
      <c r="F84" s="133"/>
      <c r="G84" s="133"/>
      <c r="H84" s="133"/>
      <c r="I84" s="133"/>
      <c r="J84" s="537"/>
    </row>
    <row r="85" spans="1:10" ht="14.25" customHeight="1">
      <c r="A85" s="38"/>
      <c r="B85" s="133"/>
      <c r="C85" s="133"/>
      <c r="D85" s="133"/>
      <c r="E85" s="133"/>
      <c r="F85" s="133"/>
      <c r="G85" s="133"/>
      <c r="H85" s="133"/>
      <c r="I85" s="133"/>
      <c r="J85" s="537"/>
    </row>
    <row r="86" spans="1:10" ht="14.25" customHeight="1">
      <c r="A86" s="38"/>
      <c r="B86" s="133"/>
      <c r="C86" s="133"/>
      <c r="D86" s="133"/>
      <c r="E86" s="133"/>
      <c r="F86" s="133"/>
      <c r="G86" s="133"/>
      <c r="H86" s="133"/>
      <c r="I86" s="133"/>
      <c r="J86" s="537"/>
    </row>
    <row r="87" spans="1:10" ht="14.25" customHeight="1">
      <c r="A87" s="38"/>
      <c r="B87" s="133"/>
      <c r="C87" s="133"/>
      <c r="D87" s="133"/>
      <c r="E87" s="133"/>
      <c r="F87" s="133"/>
      <c r="G87" s="133"/>
      <c r="H87" s="133"/>
      <c r="I87" s="133"/>
      <c r="J87" s="537"/>
    </row>
    <row r="88" spans="1:10" ht="14.25" customHeight="1">
      <c r="A88" s="38"/>
      <c r="B88" s="133"/>
      <c r="C88" s="133"/>
      <c r="D88" s="133"/>
      <c r="E88" s="133"/>
      <c r="F88" s="133"/>
      <c r="G88" s="133"/>
      <c r="H88" s="133"/>
      <c r="I88" s="133"/>
      <c r="J88" s="537"/>
    </row>
    <row r="89" spans="1:10" ht="14.25" customHeight="1">
      <c r="A89" s="38"/>
      <c r="B89" s="133"/>
      <c r="C89" s="133"/>
      <c r="D89" s="133"/>
      <c r="E89" s="133"/>
      <c r="F89" s="133"/>
      <c r="G89" s="133"/>
      <c r="H89" s="133"/>
      <c r="I89" s="133"/>
      <c r="J89" s="537"/>
    </row>
    <row r="90" spans="1:10" ht="14.25" customHeight="1">
      <c r="A90" s="38"/>
      <c r="B90" s="313"/>
      <c r="C90" s="133"/>
      <c r="D90" s="133"/>
      <c r="E90" s="133"/>
      <c r="F90" s="133"/>
      <c r="G90" s="133"/>
      <c r="H90" s="133"/>
      <c r="I90" s="133"/>
      <c r="J90" s="537"/>
    </row>
    <row r="91" spans="1:10" ht="14.25" customHeight="1">
      <c r="A91" s="38"/>
      <c r="B91" s="133"/>
      <c r="C91" s="133"/>
      <c r="D91" s="133"/>
      <c r="E91" s="133"/>
      <c r="F91" s="133"/>
      <c r="G91" s="133"/>
      <c r="H91" s="133"/>
      <c r="I91" s="133"/>
      <c r="J91" s="537"/>
    </row>
    <row r="92" spans="1:10" ht="14.25" customHeight="1">
      <c r="A92" s="38"/>
      <c r="B92" s="133"/>
      <c r="C92" s="133"/>
      <c r="D92" s="133"/>
      <c r="E92" s="133"/>
      <c r="F92" s="133"/>
      <c r="G92" s="133"/>
      <c r="H92" s="133"/>
      <c r="I92" s="133"/>
      <c r="J92" s="537"/>
    </row>
    <row r="93" spans="1:10" ht="14.25" customHeight="1">
      <c r="A93" s="38"/>
      <c r="B93" s="133"/>
      <c r="C93" s="133"/>
      <c r="D93" s="133"/>
      <c r="E93" s="133"/>
      <c r="F93" s="133"/>
      <c r="G93" s="133"/>
      <c r="H93" s="133"/>
      <c r="I93" s="133"/>
      <c r="J93" s="537"/>
    </row>
    <row r="94" spans="1:10" ht="14.25" customHeight="1">
      <c r="A94" s="38"/>
      <c r="B94" s="133"/>
      <c r="C94" s="133"/>
      <c r="D94" s="133"/>
      <c r="E94" s="133"/>
      <c r="F94" s="133"/>
      <c r="G94" s="133"/>
      <c r="H94" s="133"/>
      <c r="I94" s="133"/>
      <c r="J94" s="537"/>
    </row>
    <row r="95" spans="1:10" ht="14.25" customHeight="1">
      <c r="A95" s="38"/>
      <c r="B95" s="133"/>
      <c r="C95" s="133"/>
      <c r="D95" s="133"/>
      <c r="E95" s="133"/>
      <c r="F95" s="133"/>
      <c r="G95" s="133"/>
      <c r="H95" s="133"/>
      <c r="I95" s="133"/>
      <c r="J95" s="537"/>
    </row>
    <row r="96" spans="1:10" ht="14.25" customHeight="1">
      <c r="A96" s="38"/>
      <c r="B96" s="133"/>
      <c r="C96" s="133"/>
      <c r="D96" s="133"/>
      <c r="E96" s="133"/>
      <c r="F96" s="133"/>
      <c r="G96" s="133"/>
      <c r="H96" s="133"/>
      <c r="I96" s="133"/>
      <c r="J96" s="537"/>
    </row>
    <row r="97" spans="1:10" ht="14.25" customHeight="1">
      <c r="A97" s="38"/>
      <c r="B97" s="133"/>
      <c r="C97" s="133"/>
      <c r="D97" s="133"/>
      <c r="E97" s="133"/>
      <c r="F97" s="133"/>
      <c r="G97" s="133"/>
      <c r="H97" s="133"/>
      <c r="I97" s="133"/>
      <c r="J97" s="537"/>
    </row>
    <row r="98" spans="1:10" ht="14.25" customHeight="1">
      <c r="A98" s="38"/>
      <c r="B98" s="133"/>
      <c r="C98" s="133"/>
      <c r="D98" s="133"/>
      <c r="E98" s="133"/>
      <c r="F98" s="133"/>
      <c r="G98" s="133"/>
      <c r="H98" s="133"/>
      <c r="I98" s="133"/>
      <c r="J98" s="537"/>
    </row>
    <row r="99" spans="1:10" ht="14.25" customHeight="1">
      <c r="A99" s="24"/>
      <c r="B99" s="133"/>
      <c r="C99" s="133"/>
      <c r="D99" s="133"/>
      <c r="E99" s="133"/>
      <c r="F99" s="133"/>
      <c r="G99" s="133"/>
      <c r="H99" s="133"/>
      <c r="I99" s="133"/>
      <c r="J99" s="537"/>
    </row>
    <row r="100" spans="1:10" ht="14.25" customHeight="1">
      <c r="B100" s="199"/>
      <c r="C100" s="199"/>
      <c r="D100" s="199"/>
      <c r="E100" s="199"/>
      <c r="F100" s="199"/>
      <c r="G100" s="199"/>
      <c r="H100" s="199"/>
      <c r="I100" s="199"/>
    </row>
    <row r="101" spans="1:10" ht="14.25" customHeight="1">
      <c r="A101" s="39"/>
      <c r="B101" s="54"/>
      <c r="C101" s="54"/>
      <c r="D101" s="54"/>
      <c r="E101" s="54"/>
      <c r="F101" s="54"/>
      <c r="G101" s="54"/>
      <c r="H101" s="54"/>
      <c r="I101" s="54"/>
    </row>
    <row r="102" spans="1:10" ht="14.25" customHeight="1">
      <c r="A102" s="39"/>
      <c r="B102" s="54"/>
      <c r="C102" s="54"/>
      <c r="D102" s="54"/>
      <c r="E102" s="54"/>
      <c r="F102" s="54"/>
      <c r="G102" s="54"/>
      <c r="H102" s="54"/>
      <c r="I102" s="54"/>
    </row>
    <row r="103" spans="1:10" ht="14.25" customHeight="1">
      <c r="A103" s="39"/>
      <c r="B103" s="54"/>
      <c r="C103" s="54"/>
      <c r="D103" s="54"/>
      <c r="E103" s="54"/>
      <c r="F103" s="54"/>
      <c r="G103" s="54"/>
      <c r="H103" s="54"/>
      <c r="I103" s="54"/>
    </row>
  </sheetData>
  <phoneticPr fontId="29" type="noConversion"/>
  <pageMargins left="0.39370078740157483" right="0.39370078740157483" top="0.47244094488188981"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T57"/>
  <sheetViews>
    <sheetView zoomScaleNormal="100" workbookViewId="0">
      <pane ySplit="3" topLeftCell="A4" activePane="bottomLeft" state="frozen"/>
      <selection activeCell="E6" sqref="E6"/>
      <selection pane="bottomLeft" activeCell="I1" sqref="I1"/>
    </sheetView>
  </sheetViews>
  <sheetFormatPr defaultColWidth="9.140625" defaultRowHeight="14.25" customHeight="1"/>
  <cols>
    <col min="1" max="1" width="20.7109375" style="20" customWidth="1"/>
    <col min="2" max="2" width="8.85546875" style="48" customWidth="1"/>
    <col min="3" max="3" width="9.85546875" style="48" bestFit="1" customWidth="1"/>
    <col min="4" max="4" width="8.7109375" style="48" bestFit="1" customWidth="1"/>
    <col min="5" max="5" width="7.7109375" style="48" bestFit="1" customWidth="1"/>
    <col min="6" max="6" width="8.85546875" style="48" customWidth="1"/>
    <col min="7" max="7" width="9" style="48" customWidth="1"/>
    <col min="8" max="8" width="6.85546875" style="48" bestFit="1" customWidth="1"/>
    <col min="9" max="9" width="9" style="48" bestFit="1" customWidth="1"/>
    <col min="10" max="10" width="7.7109375" style="146" customWidth="1"/>
    <col min="11" max="11" width="14.7109375" style="24" customWidth="1"/>
    <col min="12" max="12" width="10.5703125" style="24" bestFit="1" customWidth="1"/>
    <col min="13" max="13" width="11.5703125" style="20" bestFit="1" customWidth="1"/>
    <col min="14" max="14" width="9.140625" style="20"/>
    <col min="15" max="15" width="9" style="20" bestFit="1" customWidth="1"/>
    <col min="16" max="17" width="10.5703125" style="20" bestFit="1" customWidth="1"/>
    <col min="18" max="18" width="9.140625" style="20"/>
    <col min="19" max="19" width="10.5703125" style="20" bestFit="1" customWidth="1"/>
    <col min="20" max="20" width="9" style="20" bestFit="1" customWidth="1"/>
    <col min="21" max="16384" width="9.140625" style="20"/>
  </cols>
  <sheetData>
    <row r="1" spans="1:11" ht="16.5" customHeight="1">
      <c r="A1" s="37" t="s">
        <v>472</v>
      </c>
    </row>
    <row r="2" spans="1:11" ht="14.25" customHeight="1">
      <c r="A2" s="37"/>
    </row>
    <row r="3" spans="1:11" ht="48">
      <c r="A3" s="29"/>
      <c r="B3" s="539" t="s">
        <v>117</v>
      </c>
      <c r="C3" s="539" t="s">
        <v>118</v>
      </c>
      <c r="D3" s="539" t="s">
        <v>119</v>
      </c>
      <c r="E3" s="539" t="s">
        <v>19</v>
      </c>
      <c r="F3" s="539" t="s">
        <v>20</v>
      </c>
      <c r="G3" s="539" t="s">
        <v>21</v>
      </c>
      <c r="H3" s="539" t="s">
        <v>22</v>
      </c>
      <c r="I3" s="539" t="s">
        <v>23</v>
      </c>
      <c r="J3" s="551" t="s">
        <v>373</v>
      </c>
    </row>
    <row r="4" spans="1:11" ht="14.25" customHeight="1">
      <c r="A4" s="632" t="s">
        <v>280</v>
      </c>
      <c r="B4" s="634">
        <v>63853</v>
      </c>
      <c r="C4" s="634">
        <v>95170</v>
      </c>
      <c r="D4" s="634">
        <v>13160</v>
      </c>
      <c r="E4" s="634">
        <v>29108</v>
      </c>
      <c r="F4" s="634">
        <v>40616</v>
      </c>
      <c r="G4" s="634">
        <v>164805</v>
      </c>
      <c r="H4" s="634">
        <v>5876</v>
      </c>
      <c r="I4" s="634">
        <v>94271</v>
      </c>
      <c r="J4" s="634">
        <v>8288</v>
      </c>
      <c r="K4" s="154"/>
    </row>
    <row r="5" spans="1:11" ht="14.25" customHeight="1">
      <c r="A5" s="632" t="s">
        <v>213</v>
      </c>
      <c r="B5" s="634">
        <v>39006</v>
      </c>
      <c r="C5" s="634">
        <v>80746</v>
      </c>
      <c r="D5" s="633">
        <v>883</v>
      </c>
      <c r="E5" s="634">
        <v>6456</v>
      </c>
      <c r="F5" s="634">
        <v>11091</v>
      </c>
      <c r="G5" s="634">
        <v>42400</v>
      </c>
      <c r="H5" s="633"/>
      <c r="I5" s="634">
        <v>38492</v>
      </c>
      <c r="J5" s="634">
        <v>3023</v>
      </c>
      <c r="K5" s="154"/>
    </row>
    <row r="6" spans="1:11" ht="14.25" customHeight="1">
      <c r="A6" s="632" t="s">
        <v>281</v>
      </c>
      <c r="B6" s="634">
        <v>43796</v>
      </c>
      <c r="C6" s="634">
        <v>122004</v>
      </c>
      <c r="D6" s="633">
        <v>227</v>
      </c>
      <c r="E6" s="634">
        <v>7811</v>
      </c>
      <c r="F6" s="634">
        <v>12715</v>
      </c>
      <c r="G6" s="634">
        <v>44665</v>
      </c>
      <c r="H6" s="633"/>
      <c r="I6" s="634">
        <v>54047</v>
      </c>
      <c r="J6" s="634">
        <v>14638</v>
      </c>
      <c r="K6" s="154"/>
    </row>
    <row r="7" spans="1:11" ht="14.25" customHeight="1">
      <c r="A7" s="632" t="s">
        <v>438</v>
      </c>
      <c r="B7" s="634">
        <v>77250</v>
      </c>
      <c r="C7" s="634">
        <v>286856</v>
      </c>
      <c r="D7" s="633">
        <v>368</v>
      </c>
      <c r="E7" s="634">
        <v>8152</v>
      </c>
      <c r="F7" s="634">
        <v>5660</v>
      </c>
      <c r="G7" s="634">
        <v>24990</v>
      </c>
      <c r="H7" s="633"/>
      <c r="I7" s="634">
        <v>32764</v>
      </c>
      <c r="J7" s="634">
        <v>12451</v>
      </c>
      <c r="K7" s="154"/>
    </row>
    <row r="8" spans="1:11" ht="14.25" customHeight="1">
      <c r="A8" s="632" t="s">
        <v>106</v>
      </c>
      <c r="B8" s="634">
        <v>8812</v>
      </c>
      <c r="C8" s="634">
        <v>31717</v>
      </c>
      <c r="D8" s="633"/>
      <c r="E8" s="634">
        <v>1818</v>
      </c>
      <c r="F8" s="634">
        <v>1983</v>
      </c>
      <c r="G8" s="634">
        <v>3857</v>
      </c>
      <c r="H8" s="633"/>
      <c r="I8" s="634">
        <v>16292</v>
      </c>
      <c r="J8" s="634">
        <v>1552</v>
      </c>
      <c r="K8" s="154"/>
    </row>
    <row r="9" spans="1:11" ht="14.25" customHeight="1">
      <c r="A9" s="632" t="s">
        <v>282</v>
      </c>
      <c r="B9" s="634">
        <v>49799</v>
      </c>
      <c r="C9" s="634">
        <v>77998</v>
      </c>
      <c r="D9" s="633"/>
      <c r="E9" s="634">
        <v>7670</v>
      </c>
      <c r="F9" s="634">
        <v>10340</v>
      </c>
      <c r="G9" s="634">
        <v>47539</v>
      </c>
      <c r="H9" s="633"/>
      <c r="I9" s="634">
        <v>43072</v>
      </c>
      <c r="J9" s="634">
        <v>4797</v>
      </c>
      <c r="K9" s="154"/>
    </row>
    <row r="10" spans="1:11" ht="14.25" customHeight="1">
      <c r="A10" s="632" t="s">
        <v>428</v>
      </c>
      <c r="B10" s="634">
        <v>1571</v>
      </c>
      <c r="C10" s="634">
        <v>9240</v>
      </c>
      <c r="D10" s="633">
        <v>5</v>
      </c>
      <c r="E10" s="633">
        <v>172</v>
      </c>
      <c r="F10" s="633">
        <v>129</v>
      </c>
      <c r="G10" s="633">
        <v>519</v>
      </c>
      <c r="H10" s="633"/>
      <c r="I10" s="633">
        <v>938</v>
      </c>
      <c r="J10" s="634">
        <v>2996</v>
      </c>
      <c r="K10" s="154"/>
    </row>
    <row r="11" spans="1:11" ht="14.25" customHeight="1">
      <c r="A11" s="632" t="s">
        <v>341</v>
      </c>
      <c r="B11" s="634">
        <v>7989</v>
      </c>
      <c r="C11" s="634">
        <v>46357</v>
      </c>
      <c r="D11" s="633">
        <v>48</v>
      </c>
      <c r="E11" s="634">
        <v>1633</v>
      </c>
      <c r="F11" s="634">
        <v>1074</v>
      </c>
      <c r="G11" s="634">
        <v>3576</v>
      </c>
      <c r="H11" s="633"/>
      <c r="I11" s="634">
        <v>7766</v>
      </c>
      <c r="J11" s="634">
        <v>2786</v>
      </c>
      <c r="K11" s="154"/>
    </row>
    <row r="12" spans="1:11" ht="14.25" customHeight="1">
      <c r="A12" s="632" t="s">
        <v>283</v>
      </c>
      <c r="B12" s="634">
        <v>151315</v>
      </c>
      <c r="C12" s="634">
        <v>446323</v>
      </c>
      <c r="D12" s="633">
        <v>586</v>
      </c>
      <c r="E12" s="634">
        <v>21732</v>
      </c>
      <c r="F12" s="634">
        <v>39081</v>
      </c>
      <c r="G12" s="634">
        <v>124064</v>
      </c>
      <c r="H12" s="633"/>
      <c r="I12" s="634">
        <v>145119</v>
      </c>
      <c r="J12" s="634">
        <v>47826</v>
      </c>
      <c r="K12" s="154"/>
    </row>
    <row r="13" spans="1:11" ht="14.25" customHeight="1">
      <c r="A13" s="632" t="s">
        <v>284</v>
      </c>
      <c r="B13" s="634">
        <v>124701</v>
      </c>
      <c r="C13" s="634">
        <v>96231</v>
      </c>
      <c r="D13" s="633"/>
      <c r="E13" s="634">
        <v>9240</v>
      </c>
      <c r="F13" s="634">
        <v>16887</v>
      </c>
      <c r="G13" s="634">
        <v>47966</v>
      </c>
      <c r="H13" s="633"/>
      <c r="I13" s="634">
        <v>73648</v>
      </c>
      <c r="J13" s="634">
        <v>11481</v>
      </c>
      <c r="K13" s="154"/>
    </row>
    <row r="14" spans="1:11" ht="14.25" customHeight="1">
      <c r="A14" s="632" t="s">
        <v>214</v>
      </c>
      <c r="B14" s="634">
        <v>4804</v>
      </c>
      <c r="C14" s="634">
        <v>29246</v>
      </c>
      <c r="D14" s="633">
        <v>2</v>
      </c>
      <c r="E14" s="634">
        <v>1282</v>
      </c>
      <c r="F14" s="633">
        <v>444</v>
      </c>
      <c r="G14" s="634">
        <v>10549</v>
      </c>
      <c r="H14" s="633"/>
      <c r="I14" s="634">
        <v>5472</v>
      </c>
      <c r="J14" s="634">
        <v>3393</v>
      </c>
      <c r="K14" s="154"/>
    </row>
    <row r="15" spans="1:11" ht="14.25" customHeight="1">
      <c r="A15" s="632" t="s">
        <v>429</v>
      </c>
      <c r="B15" s="634">
        <v>171078</v>
      </c>
      <c r="C15" s="634">
        <v>333927</v>
      </c>
      <c r="D15" s="634">
        <v>3105</v>
      </c>
      <c r="E15" s="634">
        <v>34528</v>
      </c>
      <c r="F15" s="634">
        <v>34618</v>
      </c>
      <c r="G15" s="634">
        <v>176499</v>
      </c>
      <c r="H15" s="633"/>
      <c r="I15" s="634">
        <v>251491</v>
      </c>
      <c r="J15" s="634">
        <v>43007</v>
      </c>
      <c r="K15" s="154"/>
    </row>
    <row r="16" spans="1:11" ht="14.25" customHeight="1">
      <c r="A16" s="632" t="s">
        <v>345</v>
      </c>
      <c r="B16" s="633">
        <v>996</v>
      </c>
      <c r="C16" s="634">
        <v>6621</v>
      </c>
      <c r="D16" s="633">
        <v>13</v>
      </c>
      <c r="E16" s="633">
        <v>238</v>
      </c>
      <c r="F16" s="633">
        <v>123</v>
      </c>
      <c r="G16" s="634">
        <v>1133</v>
      </c>
      <c r="H16" s="633"/>
      <c r="I16" s="634">
        <v>1074</v>
      </c>
      <c r="J16" s="633"/>
      <c r="K16" s="154"/>
    </row>
    <row r="17" spans="1:11" ht="14.25" customHeight="1">
      <c r="A17" s="632" t="s">
        <v>347</v>
      </c>
      <c r="B17" s="634">
        <v>6380</v>
      </c>
      <c r="C17" s="634">
        <v>23456</v>
      </c>
      <c r="D17" s="633"/>
      <c r="E17" s="634">
        <v>2018</v>
      </c>
      <c r="F17" s="634">
        <v>1511</v>
      </c>
      <c r="G17" s="634">
        <v>8816</v>
      </c>
      <c r="H17" s="633">
        <v>251</v>
      </c>
      <c r="I17" s="634">
        <v>10271</v>
      </c>
      <c r="J17" s="634">
        <v>1291</v>
      </c>
      <c r="K17" s="154"/>
    </row>
    <row r="18" spans="1:11" ht="14.25" customHeight="1">
      <c r="A18" s="632" t="s">
        <v>436</v>
      </c>
      <c r="B18" s="634">
        <v>110544</v>
      </c>
      <c r="C18" s="634">
        <v>143817</v>
      </c>
      <c r="D18" s="634">
        <v>14145</v>
      </c>
      <c r="E18" s="634">
        <v>30264</v>
      </c>
      <c r="F18" s="634">
        <v>82474</v>
      </c>
      <c r="G18" s="634">
        <v>208617</v>
      </c>
      <c r="H18" s="633"/>
      <c r="I18" s="634">
        <v>207371</v>
      </c>
      <c r="J18" s="634">
        <v>31600</v>
      </c>
      <c r="K18" s="154"/>
    </row>
    <row r="19" spans="1:11" ht="14.25" customHeight="1">
      <c r="A19" s="632" t="s">
        <v>285</v>
      </c>
      <c r="B19" s="634">
        <v>72799</v>
      </c>
      <c r="C19" s="634">
        <v>125263</v>
      </c>
      <c r="D19" s="633"/>
      <c r="E19" s="634">
        <v>13634</v>
      </c>
      <c r="F19" s="633"/>
      <c r="G19" s="634">
        <v>137012</v>
      </c>
      <c r="H19" s="633"/>
      <c r="I19" s="634">
        <v>29385</v>
      </c>
      <c r="J19" s="634">
        <v>26169</v>
      </c>
      <c r="K19" s="154"/>
    </row>
    <row r="20" spans="1:11" ht="14.25" customHeight="1">
      <c r="A20" s="632" t="s">
        <v>6</v>
      </c>
      <c r="B20" s="634">
        <v>71518</v>
      </c>
      <c r="C20" s="634">
        <v>259757</v>
      </c>
      <c r="D20" s="634">
        <v>1009</v>
      </c>
      <c r="E20" s="634">
        <v>13156</v>
      </c>
      <c r="F20" s="634">
        <v>13114</v>
      </c>
      <c r="G20" s="634">
        <v>51259</v>
      </c>
      <c r="H20" s="633"/>
      <c r="I20" s="634">
        <v>38565</v>
      </c>
      <c r="J20" s="634">
        <v>27828</v>
      </c>
      <c r="K20" s="154"/>
    </row>
    <row r="21" spans="1:11" ht="14.25" customHeight="1">
      <c r="A21" s="632" t="s">
        <v>430</v>
      </c>
      <c r="B21" s="634">
        <v>23734</v>
      </c>
      <c r="C21" s="634">
        <v>61254</v>
      </c>
      <c r="D21" s="633">
        <v>203</v>
      </c>
      <c r="E21" s="634">
        <v>11124</v>
      </c>
      <c r="F21" s="634">
        <v>5215</v>
      </c>
      <c r="G21" s="634">
        <v>27254</v>
      </c>
      <c r="H21" s="633"/>
      <c r="I21" s="634">
        <v>33291</v>
      </c>
      <c r="J21" s="634">
        <v>5190</v>
      </c>
      <c r="K21" s="154"/>
    </row>
    <row r="22" spans="1:11" ht="14.25" customHeight="1">
      <c r="A22" s="632" t="s">
        <v>286</v>
      </c>
      <c r="B22" s="634">
        <v>94692</v>
      </c>
      <c r="C22" s="634">
        <v>139842</v>
      </c>
      <c r="D22" s="634">
        <v>7976</v>
      </c>
      <c r="E22" s="634">
        <v>23762</v>
      </c>
      <c r="F22" s="634">
        <v>29241</v>
      </c>
      <c r="G22" s="634">
        <v>121799</v>
      </c>
      <c r="H22" s="634">
        <v>14061</v>
      </c>
      <c r="I22" s="634">
        <v>120193</v>
      </c>
      <c r="J22" s="634">
        <v>29195</v>
      </c>
      <c r="K22" s="154"/>
    </row>
    <row r="23" spans="1:11" ht="14.25" customHeight="1">
      <c r="A23" s="632" t="s">
        <v>215</v>
      </c>
      <c r="B23" s="634">
        <v>225096</v>
      </c>
      <c r="C23" s="634">
        <v>494334</v>
      </c>
      <c r="D23" s="633"/>
      <c r="E23" s="634">
        <v>32643</v>
      </c>
      <c r="F23" s="634">
        <v>44122</v>
      </c>
      <c r="G23" s="634">
        <v>139269</v>
      </c>
      <c r="H23" s="632"/>
      <c r="I23" s="634">
        <v>174600</v>
      </c>
      <c r="J23" s="634">
        <v>28121</v>
      </c>
      <c r="K23" s="154"/>
    </row>
    <row r="24" spans="1:11" ht="14.25" customHeight="1">
      <c r="A24" s="632" t="s">
        <v>216</v>
      </c>
      <c r="B24" s="634">
        <v>19976</v>
      </c>
      <c r="C24" s="634">
        <v>83192</v>
      </c>
      <c r="D24" s="633"/>
      <c r="E24" s="634">
        <v>2946</v>
      </c>
      <c r="F24" s="634">
        <v>3740</v>
      </c>
      <c r="G24" s="634">
        <v>10553</v>
      </c>
      <c r="H24" s="633"/>
      <c r="I24" s="634">
        <v>16664</v>
      </c>
      <c r="J24" s="633">
        <v>615</v>
      </c>
      <c r="K24" s="154"/>
    </row>
    <row r="25" spans="1:11" ht="14.25" customHeight="1">
      <c r="A25" s="632" t="s">
        <v>542</v>
      </c>
      <c r="B25" s="634">
        <v>61380</v>
      </c>
      <c r="C25" s="634">
        <v>196231</v>
      </c>
      <c r="D25" s="633">
        <v>313</v>
      </c>
      <c r="E25" s="634">
        <v>11514</v>
      </c>
      <c r="F25" s="634">
        <v>11813</v>
      </c>
      <c r="G25" s="634">
        <v>56654</v>
      </c>
      <c r="H25" s="633"/>
      <c r="I25" s="634">
        <v>61751</v>
      </c>
      <c r="J25" s="634">
        <v>20347</v>
      </c>
      <c r="K25" s="154"/>
    </row>
    <row r="26" spans="1:11" ht="14.25" customHeight="1">
      <c r="A26" s="632" t="s">
        <v>287</v>
      </c>
      <c r="B26" s="634">
        <v>87646</v>
      </c>
      <c r="C26" s="634">
        <v>178560</v>
      </c>
      <c r="D26" s="633"/>
      <c r="E26" s="634">
        <v>18711</v>
      </c>
      <c r="F26" s="634">
        <v>25274</v>
      </c>
      <c r="G26" s="634">
        <v>201551</v>
      </c>
      <c r="H26" s="633"/>
      <c r="I26" s="634">
        <v>141505</v>
      </c>
      <c r="J26" s="634">
        <v>55723</v>
      </c>
      <c r="K26" s="154"/>
    </row>
    <row r="27" spans="1:11" ht="14.25" customHeight="1">
      <c r="A27" s="632" t="s">
        <v>288</v>
      </c>
      <c r="B27" s="634">
        <v>39707</v>
      </c>
      <c r="C27" s="634">
        <v>112122</v>
      </c>
      <c r="D27" s="633"/>
      <c r="E27" s="634">
        <v>6198</v>
      </c>
      <c r="F27" s="633"/>
      <c r="G27" s="634">
        <v>22854</v>
      </c>
      <c r="H27" s="633"/>
      <c r="I27" s="634">
        <v>35578</v>
      </c>
      <c r="J27" s="634">
        <v>6632</v>
      </c>
      <c r="K27" s="154"/>
    </row>
    <row r="28" spans="1:11" ht="14.25" customHeight="1">
      <c r="A28" s="632" t="s">
        <v>195</v>
      </c>
      <c r="B28" s="634">
        <v>55907</v>
      </c>
      <c r="C28" s="634">
        <v>166234</v>
      </c>
      <c r="D28" s="633">
        <v>591</v>
      </c>
      <c r="E28" s="634">
        <v>8745</v>
      </c>
      <c r="F28" s="634">
        <v>14073</v>
      </c>
      <c r="G28" s="634">
        <v>36727</v>
      </c>
      <c r="H28" s="633"/>
      <c r="I28" s="634">
        <v>47149</v>
      </c>
      <c r="J28" s="634">
        <v>21086</v>
      </c>
      <c r="K28" s="154"/>
    </row>
    <row r="29" spans="1:11" ht="14.25" customHeight="1">
      <c r="A29" s="632" t="s">
        <v>196</v>
      </c>
      <c r="B29" s="634">
        <v>11067</v>
      </c>
      <c r="C29" s="634">
        <v>19825</v>
      </c>
      <c r="D29" s="633">
        <v>184</v>
      </c>
      <c r="E29" s="634">
        <v>3194</v>
      </c>
      <c r="F29" s="634">
        <v>3256</v>
      </c>
      <c r="G29" s="634">
        <v>11494</v>
      </c>
      <c r="H29" s="633"/>
      <c r="I29" s="634">
        <v>14733</v>
      </c>
      <c r="J29" s="633">
        <v>735</v>
      </c>
      <c r="K29" s="154"/>
    </row>
    <row r="30" spans="1:11" ht="14.25" customHeight="1">
      <c r="A30" s="632" t="s">
        <v>431</v>
      </c>
      <c r="B30" s="634">
        <v>12962</v>
      </c>
      <c r="C30" s="634">
        <v>34658</v>
      </c>
      <c r="D30" s="633">
        <v>192</v>
      </c>
      <c r="E30" s="634">
        <v>1991</v>
      </c>
      <c r="F30" s="634">
        <v>2200</v>
      </c>
      <c r="G30" s="634">
        <v>7263</v>
      </c>
      <c r="H30" s="633"/>
      <c r="I30" s="634">
        <v>6124</v>
      </c>
      <c r="J30" s="634">
        <v>2430</v>
      </c>
      <c r="K30" s="154"/>
    </row>
    <row r="31" spans="1:11" ht="14.25" customHeight="1">
      <c r="A31" s="632" t="s">
        <v>289</v>
      </c>
      <c r="B31" s="634">
        <v>19751</v>
      </c>
      <c r="C31" s="634">
        <v>30549</v>
      </c>
      <c r="D31" s="634">
        <v>5273</v>
      </c>
      <c r="E31" s="634">
        <v>7503</v>
      </c>
      <c r="F31" s="634">
        <v>16045</v>
      </c>
      <c r="G31" s="634">
        <v>70869</v>
      </c>
      <c r="H31" s="633"/>
      <c r="I31" s="634">
        <v>26176</v>
      </c>
      <c r="J31" s="633">
        <v>831</v>
      </c>
      <c r="K31" s="154"/>
    </row>
    <row r="32" spans="1:11" ht="14.25" customHeight="1">
      <c r="A32" s="632" t="s">
        <v>290</v>
      </c>
      <c r="B32" s="634">
        <v>217814</v>
      </c>
      <c r="C32" s="634">
        <v>382589</v>
      </c>
      <c r="D32" s="634">
        <v>1173</v>
      </c>
      <c r="E32" s="634">
        <v>21120</v>
      </c>
      <c r="F32" s="634">
        <v>61398</v>
      </c>
      <c r="G32" s="634">
        <v>190585</v>
      </c>
      <c r="H32" s="633"/>
      <c r="I32" s="634">
        <v>180410</v>
      </c>
      <c r="J32" s="634">
        <v>40046</v>
      </c>
      <c r="K32" s="154"/>
    </row>
    <row r="33" spans="1:11" ht="14.25" customHeight="1">
      <c r="A33" s="632" t="s">
        <v>543</v>
      </c>
      <c r="B33" s="634">
        <v>161789</v>
      </c>
      <c r="C33" s="634">
        <v>175750</v>
      </c>
      <c r="D33" s="633"/>
      <c r="E33" s="633"/>
      <c r="F33" s="634">
        <v>13200</v>
      </c>
      <c r="G33" s="634">
        <v>41885</v>
      </c>
      <c r="H33" s="633"/>
      <c r="I33" s="634">
        <v>92437</v>
      </c>
      <c r="J33" s="634">
        <v>10937</v>
      </c>
      <c r="K33" s="154"/>
    </row>
    <row r="34" spans="1:11" ht="14.25" customHeight="1">
      <c r="A34" s="632" t="s">
        <v>198</v>
      </c>
      <c r="B34" s="634">
        <v>4623</v>
      </c>
      <c r="C34" s="634">
        <v>15906</v>
      </c>
      <c r="D34" s="633">
        <v>84</v>
      </c>
      <c r="E34" s="633">
        <v>247</v>
      </c>
      <c r="F34" s="633">
        <v>212</v>
      </c>
      <c r="G34" s="634">
        <v>1360</v>
      </c>
      <c r="H34" s="633"/>
      <c r="I34" s="633">
        <v>789</v>
      </c>
      <c r="J34" s="633">
        <v>123</v>
      </c>
      <c r="K34" s="154"/>
    </row>
    <row r="35" spans="1:11" ht="14.25" customHeight="1">
      <c r="A35" s="632" t="s">
        <v>544</v>
      </c>
      <c r="B35" s="634">
        <v>5165</v>
      </c>
      <c r="C35" s="634">
        <v>16204</v>
      </c>
      <c r="D35" s="633">
        <v>145</v>
      </c>
      <c r="E35" s="633">
        <v>802</v>
      </c>
      <c r="F35" s="634">
        <v>1033</v>
      </c>
      <c r="G35" s="634">
        <v>4712</v>
      </c>
      <c r="H35" s="633"/>
      <c r="I35" s="634">
        <v>5868</v>
      </c>
      <c r="J35" s="633">
        <v>471</v>
      </c>
      <c r="K35" s="154"/>
    </row>
    <row r="36" spans="1:11" ht="14.25" customHeight="1">
      <c r="A36" s="632" t="s">
        <v>387</v>
      </c>
      <c r="B36" s="634">
        <v>3397</v>
      </c>
      <c r="C36" s="634">
        <v>19751</v>
      </c>
      <c r="D36" s="633">
        <v>43</v>
      </c>
      <c r="E36" s="633">
        <v>477</v>
      </c>
      <c r="F36" s="633">
        <v>632</v>
      </c>
      <c r="G36" s="634">
        <v>2656</v>
      </c>
      <c r="H36" s="633"/>
      <c r="I36" s="634">
        <v>4760</v>
      </c>
      <c r="J36" s="633">
        <v>471</v>
      </c>
      <c r="K36" s="154"/>
    </row>
    <row r="37" spans="1:11" ht="14.25" customHeight="1">
      <c r="A37" s="632" t="s">
        <v>101</v>
      </c>
      <c r="B37" s="634">
        <v>4576</v>
      </c>
      <c r="C37" s="634">
        <v>11294</v>
      </c>
      <c r="D37" s="633">
        <v>101</v>
      </c>
      <c r="E37" s="633">
        <v>516</v>
      </c>
      <c r="F37" s="633">
        <v>738</v>
      </c>
      <c r="G37" s="634">
        <v>1703</v>
      </c>
      <c r="H37" s="633"/>
      <c r="I37" s="634">
        <v>3263</v>
      </c>
      <c r="J37" s="634">
        <v>7523</v>
      </c>
      <c r="K37" s="154"/>
    </row>
    <row r="38" spans="1:11" ht="14.25" customHeight="1">
      <c r="A38" s="632" t="s">
        <v>292</v>
      </c>
      <c r="B38" s="634">
        <v>88715</v>
      </c>
      <c r="C38" s="634">
        <v>92697</v>
      </c>
      <c r="D38" s="633"/>
      <c r="E38" s="634">
        <v>11796</v>
      </c>
      <c r="F38" s="634">
        <v>18132</v>
      </c>
      <c r="G38" s="634">
        <v>63419</v>
      </c>
      <c r="H38" s="633">
        <v>70</v>
      </c>
      <c r="I38" s="634">
        <v>59257</v>
      </c>
      <c r="J38" s="634">
        <v>7535</v>
      </c>
      <c r="K38" s="154"/>
    </row>
    <row r="39" spans="1:11" ht="14.25" customHeight="1">
      <c r="A39" s="632" t="s">
        <v>206</v>
      </c>
      <c r="B39" s="634">
        <v>1776</v>
      </c>
      <c r="C39" s="634">
        <v>15910</v>
      </c>
      <c r="D39" s="633"/>
      <c r="E39" s="633">
        <v>168</v>
      </c>
      <c r="F39" s="633"/>
      <c r="G39" s="633">
        <v>929</v>
      </c>
      <c r="H39" s="633"/>
      <c r="I39" s="634">
        <v>2551</v>
      </c>
      <c r="J39" s="633">
        <v>865</v>
      </c>
      <c r="K39" s="154"/>
    </row>
    <row r="40" spans="1:11" ht="14.25" customHeight="1">
      <c r="A40" s="632" t="s">
        <v>218</v>
      </c>
      <c r="B40" s="634">
        <v>21563</v>
      </c>
      <c r="C40" s="634">
        <v>80435</v>
      </c>
      <c r="D40" s="633">
        <v>778</v>
      </c>
      <c r="E40" s="634">
        <v>4372</v>
      </c>
      <c r="F40" s="634">
        <v>10175</v>
      </c>
      <c r="G40" s="634">
        <v>29905</v>
      </c>
      <c r="H40" s="633"/>
      <c r="I40" s="634">
        <v>35671</v>
      </c>
      <c r="J40" s="634">
        <v>6706</v>
      </c>
      <c r="K40" s="154"/>
    </row>
    <row r="41" spans="1:11" ht="14.25" customHeight="1">
      <c r="A41" s="632" t="s">
        <v>293</v>
      </c>
      <c r="B41" s="634">
        <v>178565</v>
      </c>
      <c r="C41" s="634">
        <v>208298</v>
      </c>
      <c r="D41" s="634">
        <v>3212</v>
      </c>
      <c r="E41" s="634">
        <v>21855</v>
      </c>
      <c r="F41" s="634">
        <v>39568</v>
      </c>
      <c r="G41" s="634">
        <v>152349</v>
      </c>
      <c r="H41" s="633"/>
      <c r="I41" s="634">
        <v>179074</v>
      </c>
      <c r="J41" s="634">
        <v>13424</v>
      </c>
      <c r="K41" s="154"/>
    </row>
    <row r="42" spans="1:11" ht="14.25" customHeight="1">
      <c r="A42" s="632" t="s">
        <v>207</v>
      </c>
      <c r="B42" s="634">
        <v>47392</v>
      </c>
      <c r="C42" s="634">
        <v>73280</v>
      </c>
      <c r="D42" s="633">
        <v>235</v>
      </c>
      <c r="E42" s="634">
        <v>3829</v>
      </c>
      <c r="F42" s="634">
        <v>3905</v>
      </c>
      <c r="G42" s="634">
        <v>17347</v>
      </c>
      <c r="H42" s="633"/>
      <c r="I42" s="634">
        <v>23659</v>
      </c>
      <c r="J42" s="634">
        <v>7103</v>
      </c>
      <c r="K42" s="154"/>
    </row>
    <row r="43" spans="1:11" ht="14.25" customHeight="1">
      <c r="A43" s="632" t="s">
        <v>294</v>
      </c>
      <c r="B43" s="634">
        <v>7091</v>
      </c>
      <c r="C43" s="634">
        <v>27901</v>
      </c>
      <c r="D43" s="633">
        <v>280</v>
      </c>
      <c r="E43" s="634">
        <v>3817</v>
      </c>
      <c r="F43" s="634">
        <v>3670</v>
      </c>
      <c r="G43" s="634">
        <v>6961</v>
      </c>
      <c r="H43" s="633"/>
      <c r="I43" s="634">
        <v>15825</v>
      </c>
      <c r="J43" s="634">
        <v>1945</v>
      </c>
      <c r="K43" s="154"/>
    </row>
    <row r="44" spans="1:11" ht="14.25" customHeight="1">
      <c r="A44" s="632" t="s">
        <v>295</v>
      </c>
      <c r="B44" s="634">
        <v>140809</v>
      </c>
      <c r="C44" s="634">
        <v>345972</v>
      </c>
      <c r="D44" s="633"/>
      <c r="E44" s="634">
        <v>28724</v>
      </c>
      <c r="F44" s="634">
        <v>36234</v>
      </c>
      <c r="G44" s="634">
        <v>114388</v>
      </c>
      <c r="H44" s="633"/>
      <c r="I44" s="634">
        <v>149170</v>
      </c>
      <c r="J44" s="634">
        <v>42215</v>
      </c>
      <c r="K44" s="154"/>
    </row>
    <row r="45" spans="1:11" ht="14.25" customHeight="1">
      <c r="A45" s="632" t="s">
        <v>296</v>
      </c>
      <c r="B45" s="634">
        <v>82385</v>
      </c>
      <c r="C45" s="634">
        <v>107642</v>
      </c>
      <c r="D45" s="633"/>
      <c r="E45" s="634">
        <v>12312</v>
      </c>
      <c r="F45" s="634">
        <v>24059</v>
      </c>
      <c r="G45" s="634">
        <v>63667</v>
      </c>
      <c r="H45" s="633"/>
      <c r="I45" s="634">
        <v>116183</v>
      </c>
      <c r="J45" s="634">
        <v>8553</v>
      </c>
      <c r="K45" s="154"/>
    </row>
    <row r="46" spans="1:11" ht="14.25" customHeight="1">
      <c r="A46" s="632" t="s">
        <v>103</v>
      </c>
      <c r="B46" s="634">
        <v>9934</v>
      </c>
      <c r="C46" s="634">
        <v>23828</v>
      </c>
      <c r="D46" s="633">
        <v>151</v>
      </c>
      <c r="E46" s="634">
        <v>1270</v>
      </c>
      <c r="F46" s="634">
        <v>1149</v>
      </c>
      <c r="G46" s="634">
        <v>6452</v>
      </c>
      <c r="H46" s="633"/>
      <c r="I46" s="634">
        <v>11150</v>
      </c>
      <c r="J46" s="633">
        <v>468</v>
      </c>
      <c r="K46" s="154"/>
    </row>
    <row r="47" spans="1:11" ht="14.25" customHeight="1">
      <c r="A47" s="24"/>
      <c r="B47" s="514"/>
      <c r="C47" s="514"/>
      <c r="D47" s="514"/>
      <c r="E47" s="514"/>
      <c r="F47" s="514"/>
      <c r="G47" s="514"/>
      <c r="H47" s="514"/>
      <c r="I47" s="514"/>
      <c r="J47" s="514"/>
      <c r="K47" s="154"/>
    </row>
    <row r="48" spans="1:11" ht="14.25" customHeight="1">
      <c r="A48" s="26" t="s">
        <v>249</v>
      </c>
      <c r="B48" s="639">
        <f>MEDIAN(B4:B46,'Circulation by Category A-L'!B4:B50)</f>
        <v>35312</v>
      </c>
      <c r="C48" s="639">
        <f>MEDIAN(C4:C46,'Circulation by Category A-L'!C4:C50)</f>
        <v>81969</v>
      </c>
      <c r="D48" s="639">
        <f>MEDIAN(D4:D46,'Circulation by Category A-L'!D4:D50)</f>
        <v>367.5</v>
      </c>
      <c r="E48" s="639">
        <f>MEDIAN(E4:E46,'Circulation by Category A-L'!E4:E50)</f>
        <v>5305</v>
      </c>
      <c r="F48" s="639">
        <f>MEDIAN(F4:F46,'Circulation by Category A-L'!F4:F50)</f>
        <v>6115</v>
      </c>
      <c r="G48" s="639">
        <f>MEDIAN(G4:G46,'Circulation by Category A-L'!G4:G50)</f>
        <v>24820</v>
      </c>
      <c r="H48" s="639">
        <f>MEDIAN(H4:H46,'Circulation by Category A-L'!H4:H50)</f>
        <v>3431.5</v>
      </c>
      <c r="I48" s="639">
        <f>MEDIAN(I4:I46,'Circulation by Category A-L'!I4:I50)</f>
        <v>31096.5</v>
      </c>
      <c r="J48" s="639">
        <f>MEDIAN(J4:J46,'Circulation by Category A-L'!J4:J50)</f>
        <v>5738</v>
      </c>
      <c r="K48" s="154"/>
    </row>
    <row r="49" spans="1:20" ht="14.25" customHeight="1">
      <c r="A49" s="26" t="s">
        <v>248</v>
      </c>
      <c r="B49" s="639">
        <f>AVERAGE(B4:B46,'Circulation by Category A-L'!B4:B50)</f>
        <v>55317.611111111109</v>
      </c>
      <c r="C49" s="639">
        <f>AVERAGE(C4:C46,'Circulation by Category A-L'!C4:C50)</f>
        <v>111795.74444444444</v>
      </c>
      <c r="D49" s="639">
        <f>AVERAGE(D4:D46,'Circulation by Category A-L'!D4:D50)</f>
        <v>1675.9310344827586</v>
      </c>
      <c r="E49" s="639">
        <f>AVERAGE(E4:E46,'Circulation by Category A-L'!E4:E50)</f>
        <v>9400.7528089887637</v>
      </c>
      <c r="F49" s="639">
        <f>AVERAGE(F4:F46,'Circulation by Category A-L'!F4:F50)</f>
        <v>15032.931034482759</v>
      </c>
      <c r="G49" s="639">
        <f>AVERAGE(G4:G46,'Circulation by Category A-L'!G4:G50)</f>
        <v>53950.544444444444</v>
      </c>
      <c r="H49" s="639">
        <f>AVERAGE(H4:H46,'Circulation by Category A-L'!H4:H50)</f>
        <v>5714.2857142857147</v>
      </c>
      <c r="I49" s="639">
        <f>AVERAGE(I4:I46,'Circulation by Category A-L'!I4:I50)</f>
        <v>58871.033333333333</v>
      </c>
      <c r="J49" s="639">
        <f>AVERAGE(J4:J46,'Circulation by Category A-L'!J4:J50)</f>
        <v>11451.275862068966</v>
      </c>
      <c r="K49" s="154"/>
    </row>
    <row r="50" spans="1:20" ht="14.25" customHeight="1">
      <c r="A50" s="26" t="s">
        <v>222</v>
      </c>
      <c r="B50" s="639">
        <f>SUM(B4:B46,'Circulation by Category A-L'!B4:B50)</f>
        <v>4978585</v>
      </c>
      <c r="C50" s="639">
        <f>SUM(C4:C46,'Circulation by Category A-L'!C4:C50)</f>
        <v>10061617</v>
      </c>
      <c r="D50" s="639">
        <f>SUM(D4:D46,'Circulation by Category A-L'!D4:D50)</f>
        <v>97204</v>
      </c>
      <c r="E50" s="639">
        <f>SUM(E4:E46,'Circulation by Category A-L'!E4:E50)</f>
        <v>836667</v>
      </c>
      <c r="F50" s="639">
        <f>SUM(F4:F46,'Circulation by Category A-L'!F4:F50)</f>
        <v>1307865</v>
      </c>
      <c r="G50" s="639">
        <f>SUM(G4:G46,'Circulation by Category A-L'!G4:G50)</f>
        <v>4855549</v>
      </c>
      <c r="H50" s="639">
        <f>SUM(H4:H46,'Circulation by Category A-L'!H4:H50)</f>
        <v>80000</v>
      </c>
      <c r="I50" s="639">
        <f>SUM(I4:I46,'Circulation by Category A-L'!I4:I50)</f>
        <v>5298393</v>
      </c>
      <c r="J50" s="639">
        <f>SUM(J4:J46,'Circulation by Category A-L'!J4:J50)</f>
        <v>996261</v>
      </c>
      <c r="K50" s="154"/>
    </row>
    <row r="51" spans="1:20" ht="14.25" customHeight="1">
      <c r="A51" s="24"/>
      <c r="B51" s="514"/>
      <c r="C51" s="514"/>
      <c r="D51" s="514"/>
      <c r="E51" s="514"/>
      <c r="F51" s="514"/>
      <c r="G51" s="514"/>
      <c r="H51" s="514"/>
      <c r="I51" s="514"/>
      <c r="J51" s="514"/>
      <c r="K51" s="154"/>
    </row>
    <row r="52" spans="1:20" ht="14.25" customHeight="1">
      <c r="A52" s="4"/>
      <c r="B52" s="155"/>
      <c r="C52" s="155"/>
      <c r="D52" s="4"/>
      <c r="E52" s="155"/>
      <c r="F52" s="155"/>
      <c r="G52" s="155"/>
      <c r="H52" s="4"/>
      <c r="I52" s="155"/>
      <c r="K52" s="518"/>
      <c r="L52" s="518"/>
      <c r="M52" s="518"/>
      <c r="N52" s="518"/>
      <c r="O52" s="518"/>
      <c r="P52" s="518"/>
      <c r="Q52" s="518"/>
      <c r="R52" s="518"/>
      <c r="S52" s="518"/>
      <c r="T52" s="518"/>
    </row>
    <row r="53" spans="1:20" ht="14.25" customHeight="1">
      <c r="A53" s="39"/>
      <c r="B53" s="54"/>
      <c r="C53" s="54"/>
      <c r="D53" s="54"/>
      <c r="E53" s="54"/>
      <c r="F53" s="54"/>
      <c r="G53" s="54"/>
      <c r="H53" s="54"/>
      <c r="I53" s="54"/>
      <c r="J53" s="54"/>
      <c r="K53" s="519"/>
      <c r="L53" s="520"/>
      <c r="M53" s="520"/>
      <c r="N53" s="520"/>
      <c r="O53" s="520"/>
      <c r="P53" s="520"/>
      <c r="Q53" s="520"/>
      <c r="R53" s="520"/>
      <c r="S53" s="520"/>
      <c r="T53" s="520"/>
    </row>
    <row r="54" spans="1:20" ht="14.25" customHeight="1">
      <c r="A54" s="39"/>
      <c r="B54" s="54"/>
      <c r="C54" s="54"/>
      <c r="D54" s="54"/>
      <c r="E54" s="54"/>
      <c r="F54" s="54"/>
      <c r="G54" s="54"/>
      <c r="H54" s="54"/>
      <c r="I54" s="54"/>
      <c r="J54" s="54"/>
      <c r="K54" s="519"/>
      <c r="L54" s="520"/>
      <c r="M54" s="520"/>
      <c r="N54" s="520"/>
      <c r="O54" s="520"/>
      <c r="P54" s="520"/>
      <c r="Q54" s="520"/>
      <c r="R54" s="520"/>
      <c r="S54" s="520"/>
      <c r="T54" s="520"/>
    </row>
    <row r="55" spans="1:20" ht="14.25" customHeight="1">
      <c r="A55" s="39"/>
      <c r="B55" s="54"/>
      <c r="C55" s="54"/>
      <c r="D55" s="54"/>
      <c r="E55" s="54"/>
      <c r="F55" s="54"/>
      <c r="G55" s="54"/>
      <c r="H55" s="54"/>
      <c r="I55" s="54"/>
      <c r="J55" s="54"/>
      <c r="K55" s="519"/>
      <c r="L55" s="520"/>
      <c r="M55" s="520"/>
      <c r="N55" s="520"/>
      <c r="O55" s="520"/>
      <c r="P55" s="520"/>
      <c r="Q55" s="520"/>
      <c r="R55" s="520"/>
      <c r="S55" s="520"/>
      <c r="T55" s="520"/>
    </row>
    <row r="56" spans="1:20" ht="14.25" customHeight="1">
      <c r="A56" s="40"/>
      <c r="B56" s="315"/>
      <c r="C56" s="315"/>
      <c r="D56" s="315"/>
      <c r="E56" s="315"/>
      <c r="F56" s="315"/>
      <c r="G56" s="315"/>
      <c r="H56" s="315"/>
      <c r="I56" s="315"/>
    </row>
    <row r="57" spans="1:20" ht="14.25" customHeight="1">
      <c r="A57" s="40"/>
      <c r="B57" s="315"/>
      <c r="C57" s="315"/>
      <c r="D57" s="315"/>
      <c r="E57" s="315"/>
      <c r="F57" s="315"/>
      <c r="G57" s="315"/>
      <c r="H57" s="315"/>
      <c r="I57" s="315"/>
    </row>
  </sheetData>
  <phoneticPr fontId="29" type="noConversion"/>
  <pageMargins left="0.39370078740157483" right="0.39370078740157483"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490"/>
  <sheetViews>
    <sheetView zoomScaleNormal="100" workbookViewId="0">
      <pane ySplit="5" topLeftCell="A6" activePane="bottomLeft" state="frozen"/>
      <selection pane="bottomLeft" activeCell="I5" sqref="I5"/>
    </sheetView>
  </sheetViews>
  <sheetFormatPr defaultColWidth="8.85546875" defaultRowHeight="12.75"/>
  <cols>
    <col min="1" max="1" width="6.140625" customWidth="1"/>
    <col min="2" max="2" width="17.85546875" style="6" customWidth="1"/>
    <col min="3" max="3" width="10.5703125" style="142" customWidth="1"/>
    <col min="4" max="4" width="10.85546875" style="169" customWidth="1"/>
    <col min="5" max="5" width="6.140625" style="169" customWidth="1"/>
    <col min="6" max="6" width="10.85546875" style="169" customWidth="1"/>
    <col min="7" max="7" width="12.5703125" style="169" customWidth="1"/>
    <col min="8" max="8" width="6.140625" customWidth="1"/>
    <col min="9" max="9" width="12.42578125" style="142" customWidth="1"/>
    <col min="10" max="10" width="15.28515625" bestFit="1" customWidth="1"/>
    <col min="11" max="11" width="9.85546875" bestFit="1" customWidth="1"/>
    <col min="12" max="14" width="8.85546875" customWidth="1"/>
    <col min="15" max="15" width="11.28515625" bestFit="1" customWidth="1"/>
    <col min="16" max="16" width="9.85546875" bestFit="1" customWidth="1"/>
    <col min="17" max="17" width="12.140625" customWidth="1"/>
    <col min="18" max="18" width="11.42578125" customWidth="1"/>
    <col min="19" max="19" width="11.140625" bestFit="1" customWidth="1"/>
    <col min="20" max="20" width="10" bestFit="1" customWidth="1"/>
    <col min="21" max="21" width="9.85546875" bestFit="1" customWidth="1"/>
  </cols>
  <sheetData>
    <row r="1" spans="1:15" ht="16.5" customHeight="1">
      <c r="A1" s="12" t="s">
        <v>126</v>
      </c>
      <c r="B1" s="95"/>
      <c r="H1" s="169"/>
    </row>
    <row r="2" spans="1:15" ht="9" customHeight="1"/>
    <row r="3" spans="1:15">
      <c r="A3" s="5" t="s">
        <v>16</v>
      </c>
    </row>
    <row r="4" spans="1:15" ht="7.5" customHeight="1">
      <c r="A4" s="5"/>
    </row>
    <row r="5" spans="1:15" ht="35.25" customHeight="1">
      <c r="A5" s="311" t="s">
        <v>412</v>
      </c>
      <c r="B5" s="544"/>
      <c r="C5" s="542" t="s">
        <v>451</v>
      </c>
      <c r="D5" s="543" t="s">
        <v>413</v>
      </c>
      <c r="E5" s="543" t="s">
        <v>229</v>
      </c>
      <c r="F5" s="543" t="s">
        <v>414</v>
      </c>
      <c r="G5" s="545" t="s">
        <v>452</v>
      </c>
      <c r="H5" s="340" t="s">
        <v>229</v>
      </c>
      <c r="I5" s="542" t="s">
        <v>567</v>
      </c>
    </row>
    <row r="6" spans="1:15">
      <c r="A6" s="94"/>
      <c r="B6" s="95"/>
      <c r="C6" s="238"/>
      <c r="D6" s="219" t="s">
        <v>246</v>
      </c>
      <c r="E6" s="219" t="s">
        <v>246</v>
      </c>
      <c r="F6" s="219" t="s">
        <v>246</v>
      </c>
      <c r="G6" s="346" t="s">
        <v>246</v>
      </c>
      <c r="H6" s="219" t="s">
        <v>246</v>
      </c>
      <c r="I6" s="232" t="s">
        <v>246</v>
      </c>
    </row>
    <row r="7" spans="1:15" s="341" customFormat="1">
      <c r="A7" s="145" t="s">
        <v>266</v>
      </c>
      <c r="B7" s="4" t="s">
        <v>297</v>
      </c>
      <c r="C7" s="606">
        <v>52411</v>
      </c>
      <c r="D7" s="223">
        <v>3173250</v>
      </c>
      <c r="E7" s="223">
        <f>D7/C7</f>
        <v>60.545496174467189</v>
      </c>
      <c r="F7" s="223">
        <v>452000</v>
      </c>
      <c r="G7" s="223">
        <f t="shared" ref="G7:G54" si="0">SUM(F7,D7)</f>
        <v>3625250</v>
      </c>
      <c r="H7" s="306">
        <f>G7/C7</f>
        <v>69.169639961076868</v>
      </c>
      <c r="I7" s="465">
        <v>137638</v>
      </c>
      <c r="J7"/>
      <c r="K7"/>
      <c r="L7"/>
      <c r="M7"/>
      <c r="N7"/>
      <c r="O7"/>
    </row>
    <row r="8" spans="1:15">
      <c r="A8" s="145" t="s">
        <v>266</v>
      </c>
      <c r="B8" s="4" t="s">
        <v>531</v>
      </c>
      <c r="C8" s="606">
        <v>30045</v>
      </c>
      <c r="D8" s="223">
        <v>3979642</v>
      </c>
      <c r="E8" s="223">
        <f t="shared" ref="E8:E54" si="1">D8/C8</f>
        <v>132.45604925944417</v>
      </c>
      <c r="F8" s="223">
        <v>2852381</v>
      </c>
      <c r="G8" s="223">
        <f t="shared" si="0"/>
        <v>6832023</v>
      </c>
      <c r="H8" s="306">
        <f t="shared" ref="H8:H54" si="2">G8/C8</f>
        <v>227.39301048427359</v>
      </c>
      <c r="I8" s="465">
        <v>116473</v>
      </c>
    </row>
    <row r="9" spans="1:15">
      <c r="A9" s="145" t="s">
        <v>266</v>
      </c>
      <c r="B9" s="4" t="s">
        <v>298</v>
      </c>
      <c r="C9" s="606">
        <v>42556</v>
      </c>
      <c r="D9" s="223">
        <v>1634960</v>
      </c>
      <c r="E9" s="223">
        <f t="shared" si="1"/>
        <v>38.419024344393272</v>
      </c>
      <c r="F9" s="223"/>
      <c r="G9" s="223">
        <f t="shared" si="0"/>
        <v>1634960</v>
      </c>
      <c r="H9" s="306">
        <f t="shared" si="2"/>
        <v>38.419024344393272</v>
      </c>
      <c r="I9" s="465">
        <v>118276</v>
      </c>
    </row>
    <row r="10" spans="1:15">
      <c r="A10" s="145" t="s">
        <v>299</v>
      </c>
      <c r="B10" s="4" t="s">
        <v>300</v>
      </c>
      <c r="C10" s="606">
        <v>2385</v>
      </c>
      <c r="D10" s="223">
        <v>67201</v>
      </c>
      <c r="E10" s="223">
        <f t="shared" si="1"/>
        <v>28.176519916142556</v>
      </c>
      <c r="F10" s="223">
        <v>16169</v>
      </c>
      <c r="G10" s="223">
        <f t="shared" si="0"/>
        <v>83370</v>
      </c>
      <c r="H10" s="306">
        <f t="shared" si="2"/>
        <v>34.955974842767297</v>
      </c>
      <c r="I10" s="465">
        <v>19503</v>
      </c>
    </row>
    <row r="11" spans="1:15">
      <c r="A11" s="145" t="s">
        <v>266</v>
      </c>
      <c r="B11" s="4" t="s">
        <v>301</v>
      </c>
      <c r="C11" s="606">
        <v>43080</v>
      </c>
      <c r="D11" s="223">
        <v>1579694.53</v>
      </c>
      <c r="E11" s="223">
        <f t="shared" si="1"/>
        <v>36.668860956360263</v>
      </c>
      <c r="F11" s="223">
        <v>254792.24</v>
      </c>
      <c r="G11" s="223">
        <f t="shared" si="0"/>
        <v>1834486.77</v>
      </c>
      <c r="H11" s="306">
        <f t="shared" si="2"/>
        <v>42.583258356545961</v>
      </c>
      <c r="I11" s="465">
        <v>126271</v>
      </c>
    </row>
    <row r="12" spans="1:15">
      <c r="A12" s="145" t="s">
        <v>257</v>
      </c>
      <c r="B12" s="4" t="s">
        <v>437</v>
      </c>
      <c r="C12" s="607">
        <v>160944</v>
      </c>
      <c r="D12" s="223">
        <v>5017679</v>
      </c>
      <c r="E12" s="223">
        <f t="shared" si="1"/>
        <v>31.176552092653345</v>
      </c>
      <c r="F12" s="223">
        <v>695984</v>
      </c>
      <c r="G12" s="223">
        <f t="shared" si="0"/>
        <v>5713663</v>
      </c>
      <c r="H12" s="306">
        <f t="shared" si="2"/>
        <v>35.500938214534251</v>
      </c>
      <c r="I12" s="465">
        <v>398132</v>
      </c>
    </row>
    <row r="13" spans="1:15">
      <c r="A13" s="145" t="s">
        <v>266</v>
      </c>
      <c r="B13" s="4" t="s">
        <v>302</v>
      </c>
      <c r="C13" s="606">
        <v>33662</v>
      </c>
      <c r="D13" s="223">
        <v>1342421</v>
      </c>
      <c r="E13" s="223">
        <f t="shared" si="1"/>
        <v>39.879418929356547</v>
      </c>
      <c r="F13" s="223">
        <v>131256</v>
      </c>
      <c r="G13" s="223">
        <f t="shared" si="0"/>
        <v>1473677</v>
      </c>
      <c r="H13" s="306">
        <f t="shared" si="2"/>
        <v>43.778652486483274</v>
      </c>
      <c r="I13" s="465">
        <v>104145</v>
      </c>
    </row>
    <row r="14" spans="1:15">
      <c r="A14" s="145" t="s">
        <v>312</v>
      </c>
      <c r="B14" s="4" t="s">
        <v>303</v>
      </c>
      <c r="C14" s="606">
        <v>13066</v>
      </c>
      <c r="D14" s="223">
        <v>657933</v>
      </c>
      <c r="E14" s="223">
        <f t="shared" si="1"/>
        <v>50.354584417572326</v>
      </c>
      <c r="F14" s="223">
        <v>1773</v>
      </c>
      <c r="G14" s="223">
        <f t="shared" si="0"/>
        <v>659706</v>
      </c>
      <c r="H14" s="306">
        <f t="shared" si="2"/>
        <v>50.490280116332464</v>
      </c>
      <c r="I14" s="465">
        <v>54928</v>
      </c>
    </row>
    <row r="15" spans="1:15">
      <c r="A15" s="145" t="s">
        <v>304</v>
      </c>
      <c r="B15" s="4" t="s">
        <v>305</v>
      </c>
      <c r="C15" s="606">
        <v>8420</v>
      </c>
      <c r="D15" s="223">
        <v>524003.38</v>
      </c>
      <c r="E15" s="223">
        <f t="shared" si="1"/>
        <v>62.23318052256532</v>
      </c>
      <c r="F15" s="223">
        <v>46872.55</v>
      </c>
      <c r="G15" s="223">
        <f t="shared" si="0"/>
        <v>570875.93000000005</v>
      </c>
      <c r="H15" s="306">
        <f t="shared" si="2"/>
        <v>67.799991686460814</v>
      </c>
      <c r="I15" s="465">
        <v>38389</v>
      </c>
    </row>
    <row r="16" spans="1:15">
      <c r="A16" s="145" t="s">
        <v>257</v>
      </c>
      <c r="B16" s="4" t="s">
        <v>259</v>
      </c>
      <c r="C16" s="606">
        <v>348138</v>
      </c>
      <c r="D16" s="223">
        <v>10052201</v>
      </c>
      <c r="E16" s="223">
        <f t="shared" si="1"/>
        <v>28.874184949646406</v>
      </c>
      <c r="F16" s="223">
        <v>828779</v>
      </c>
      <c r="G16" s="223">
        <f t="shared" si="0"/>
        <v>10880980</v>
      </c>
      <c r="H16" s="306">
        <f t="shared" si="2"/>
        <v>31.254789767276193</v>
      </c>
      <c r="I16" s="465">
        <v>843559</v>
      </c>
    </row>
    <row r="17" spans="1:9">
      <c r="A17" s="145" t="s">
        <v>304</v>
      </c>
      <c r="B17" s="4" t="s">
        <v>399</v>
      </c>
      <c r="C17" s="606">
        <v>5917</v>
      </c>
      <c r="D17" s="223">
        <v>345558.68</v>
      </c>
      <c r="E17" s="223">
        <f t="shared" si="1"/>
        <v>58.400993746831162</v>
      </c>
      <c r="F17" s="223"/>
      <c r="G17" s="223">
        <f t="shared" si="0"/>
        <v>345558.68</v>
      </c>
      <c r="H17" s="306">
        <f t="shared" si="2"/>
        <v>58.400993746831162</v>
      </c>
      <c r="I17" s="465">
        <v>36858</v>
      </c>
    </row>
    <row r="18" spans="1:9">
      <c r="A18" s="145" t="s">
        <v>304</v>
      </c>
      <c r="B18" s="4" t="s">
        <v>306</v>
      </c>
      <c r="C18" s="606">
        <v>7457</v>
      </c>
      <c r="D18" s="223">
        <v>192173.7</v>
      </c>
      <c r="E18" s="223">
        <f t="shared" si="1"/>
        <v>25.770913235885747</v>
      </c>
      <c r="F18" s="223">
        <v>2225.5</v>
      </c>
      <c r="G18" s="223">
        <f t="shared" si="0"/>
        <v>194399.2</v>
      </c>
      <c r="H18" s="306">
        <f t="shared" si="2"/>
        <v>26.069357650529707</v>
      </c>
      <c r="I18" s="465">
        <v>38595</v>
      </c>
    </row>
    <row r="19" spans="1:9">
      <c r="A19" s="145" t="s">
        <v>260</v>
      </c>
      <c r="B19" s="4" t="s">
        <v>261</v>
      </c>
      <c r="C19" s="606">
        <v>80072</v>
      </c>
      <c r="D19" s="223">
        <v>2980033.9</v>
      </c>
      <c r="E19" s="223">
        <f t="shared" si="1"/>
        <v>37.216928514337098</v>
      </c>
      <c r="F19" s="223">
        <v>316450.7</v>
      </c>
      <c r="G19" s="223">
        <f t="shared" si="0"/>
        <v>3296484.6</v>
      </c>
      <c r="H19" s="306">
        <f t="shared" si="2"/>
        <v>41.169005395144374</v>
      </c>
      <c r="I19" s="465">
        <v>205974</v>
      </c>
    </row>
    <row r="20" spans="1:9">
      <c r="A20" s="145" t="s">
        <v>299</v>
      </c>
      <c r="B20" s="4" t="s">
        <v>307</v>
      </c>
      <c r="C20" s="606">
        <v>3007</v>
      </c>
      <c r="D20" s="223">
        <v>209763</v>
      </c>
      <c r="E20" s="223">
        <f t="shared" si="1"/>
        <v>69.758230794812107</v>
      </c>
      <c r="F20" s="223"/>
      <c r="G20" s="223">
        <f t="shared" si="0"/>
        <v>209763</v>
      </c>
      <c r="H20" s="306">
        <f t="shared" si="2"/>
        <v>69.758230794812107</v>
      </c>
      <c r="I20" s="465">
        <v>28067</v>
      </c>
    </row>
    <row r="21" spans="1:9">
      <c r="A21" s="145" t="s">
        <v>299</v>
      </c>
      <c r="B21" s="4" t="s">
        <v>308</v>
      </c>
      <c r="C21" s="606">
        <v>2814</v>
      </c>
      <c r="D21" s="223">
        <v>419996.94</v>
      </c>
      <c r="E21" s="223">
        <f t="shared" si="1"/>
        <v>149.25264392324095</v>
      </c>
      <c r="F21" s="223">
        <v>15374.66</v>
      </c>
      <c r="G21" s="223">
        <f t="shared" si="0"/>
        <v>435371.6</v>
      </c>
      <c r="H21" s="306">
        <f t="shared" si="2"/>
        <v>154.71627576403694</v>
      </c>
      <c r="I21" s="465">
        <v>20963</v>
      </c>
    </row>
    <row r="22" spans="1:9">
      <c r="A22" s="145" t="s">
        <v>318</v>
      </c>
      <c r="B22" s="4" t="s">
        <v>309</v>
      </c>
      <c r="C22" s="606">
        <v>1875</v>
      </c>
      <c r="D22" s="223">
        <v>81946.100000000006</v>
      </c>
      <c r="E22" s="223">
        <f t="shared" si="1"/>
        <v>43.704586666666671</v>
      </c>
      <c r="F22" s="223"/>
      <c r="G22" s="223">
        <f t="shared" si="0"/>
        <v>81946.100000000006</v>
      </c>
      <c r="H22" s="306">
        <f t="shared" si="2"/>
        <v>43.704586666666671</v>
      </c>
      <c r="I22" s="465">
        <v>25305</v>
      </c>
    </row>
    <row r="23" spans="1:9">
      <c r="A23" s="145" t="s">
        <v>274</v>
      </c>
      <c r="B23" s="4" t="s">
        <v>310</v>
      </c>
      <c r="C23" s="606">
        <v>18557</v>
      </c>
      <c r="D23" s="223">
        <v>723892.37</v>
      </c>
      <c r="E23" s="223">
        <f t="shared" si="1"/>
        <v>39.009127014064774</v>
      </c>
      <c r="F23" s="223">
        <v>5553.61</v>
      </c>
      <c r="G23" s="223">
        <f t="shared" si="0"/>
        <v>729445.98</v>
      </c>
      <c r="H23" s="306">
        <f t="shared" si="2"/>
        <v>39.308400064665626</v>
      </c>
      <c r="I23" s="465">
        <v>64552</v>
      </c>
    </row>
    <row r="24" spans="1:9">
      <c r="A24" s="145" t="s">
        <v>256</v>
      </c>
      <c r="B24" s="4" t="s">
        <v>263</v>
      </c>
      <c r="C24" s="606">
        <v>36505</v>
      </c>
      <c r="D24" s="223">
        <v>2559690.62</v>
      </c>
      <c r="E24" s="223">
        <f t="shared" si="1"/>
        <v>70.118904807560611</v>
      </c>
      <c r="F24" s="223">
        <v>175115.94</v>
      </c>
      <c r="G24" s="223">
        <f t="shared" si="0"/>
        <v>2734806.56</v>
      </c>
      <c r="H24" s="306">
        <f t="shared" si="2"/>
        <v>74.915944665114367</v>
      </c>
      <c r="I24" s="465">
        <v>100003</v>
      </c>
    </row>
    <row r="25" spans="1:9">
      <c r="A25" s="145" t="s">
        <v>266</v>
      </c>
      <c r="B25" s="4" t="s">
        <v>311</v>
      </c>
      <c r="C25" s="606">
        <v>33278</v>
      </c>
      <c r="D25" s="223">
        <v>1821940.28</v>
      </c>
      <c r="E25" s="223">
        <f t="shared" si="1"/>
        <v>54.749091892541621</v>
      </c>
      <c r="F25" s="223">
        <v>101438</v>
      </c>
      <c r="G25" s="223">
        <f t="shared" si="0"/>
        <v>1923378.28</v>
      </c>
      <c r="H25" s="306">
        <f t="shared" si="2"/>
        <v>57.797291904561575</v>
      </c>
      <c r="I25" s="465">
        <v>97798</v>
      </c>
    </row>
    <row r="26" spans="1:9">
      <c r="A26" s="145" t="s">
        <v>312</v>
      </c>
      <c r="B26" s="4" t="s">
        <v>313</v>
      </c>
      <c r="C26" s="606">
        <v>13999</v>
      </c>
      <c r="D26" s="223">
        <v>402720</v>
      </c>
      <c r="E26" s="223">
        <f t="shared" si="1"/>
        <v>28.767769126366169</v>
      </c>
      <c r="F26" s="223">
        <v>176264</v>
      </c>
      <c r="G26" s="223">
        <f t="shared" si="0"/>
        <v>578984</v>
      </c>
      <c r="H26" s="306">
        <f t="shared" si="2"/>
        <v>41.358954211015075</v>
      </c>
      <c r="I26" s="465">
        <v>55146</v>
      </c>
    </row>
    <row r="27" spans="1:9">
      <c r="A27" s="145" t="s">
        <v>260</v>
      </c>
      <c r="B27" s="4" t="s">
        <v>264</v>
      </c>
      <c r="C27" s="606">
        <v>77504</v>
      </c>
      <c r="D27" s="223">
        <v>2306849.64</v>
      </c>
      <c r="E27" s="223">
        <f t="shared" si="1"/>
        <v>29.764265586292321</v>
      </c>
      <c r="F27" s="223">
        <v>265303.02</v>
      </c>
      <c r="G27" s="223">
        <f t="shared" si="0"/>
        <v>2572152.66</v>
      </c>
      <c r="H27" s="306">
        <f t="shared" si="2"/>
        <v>33.1873536849711</v>
      </c>
      <c r="I27" s="465">
        <v>191171</v>
      </c>
    </row>
    <row r="28" spans="1:9">
      <c r="A28" s="145" t="s">
        <v>258</v>
      </c>
      <c r="B28" s="4" t="s">
        <v>265</v>
      </c>
      <c r="C28" s="606">
        <v>161998</v>
      </c>
      <c r="D28" s="223">
        <v>5745825.29</v>
      </c>
      <c r="E28" s="223">
        <f t="shared" si="1"/>
        <v>35.468495228336153</v>
      </c>
      <c r="F28" s="223">
        <v>525310.89</v>
      </c>
      <c r="G28" s="223">
        <f t="shared" si="0"/>
        <v>6271136.1799999997</v>
      </c>
      <c r="H28" s="306">
        <f t="shared" si="2"/>
        <v>38.711195076482426</v>
      </c>
      <c r="I28" s="465">
        <v>391204</v>
      </c>
    </row>
    <row r="29" spans="1:9">
      <c r="A29" s="145" t="s">
        <v>271</v>
      </c>
      <c r="B29" s="4" t="s">
        <v>130</v>
      </c>
      <c r="C29" s="606">
        <v>90427</v>
      </c>
      <c r="D29" s="223">
        <v>4057112.75</v>
      </c>
      <c r="E29" s="223">
        <f t="shared" si="1"/>
        <v>44.866165525783231</v>
      </c>
      <c r="F29" s="223">
        <v>5995920.8899999997</v>
      </c>
      <c r="G29" s="223">
        <f t="shared" si="0"/>
        <v>10053033.640000001</v>
      </c>
      <c r="H29" s="306">
        <f t="shared" si="2"/>
        <v>111.17292003494532</v>
      </c>
      <c r="I29" s="465">
        <v>242307</v>
      </c>
    </row>
    <row r="30" spans="1:9">
      <c r="A30" s="145" t="s">
        <v>257</v>
      </c>
      <c r="B30" s="405" t="s">
        <v>419</v>
      </c>
      <c r="C30" s="606">
        <v>359671</v>
      </c>
      <c r="D30" s="223">
        <v>13829530</v>
      </c>
      <c r="E30" s="223">
        <f t="shared" si="1"/>
        <v>38.450500596378355</v>
      </c>
      <c r="F30" s="223">
        <v>586297</v>
      </c>
      <c r="G30" s="223">
        <f t="shared" si="0"/>
        <v>14415827</v>
      </c>
      <c r="H30" s="306">
        <f t="shared" si="2"/>
        <v>40.080593097580845</v>
      </c>
      <c r="I30" s="465">
        <v>884116</v>
      </c>
    </row>
    <row r="31" spans="1:9">
      <c r="A31" s="145" t="s">
        <v>299</v>
      </c>
      <c r="B31" s="4" t="s">
        <v>314</v>
      </c>
      <c r="C31" s="606">
        <v>2760</v>
      </c>
      <c r="D31" s="223">
        <v>342045.89</v>
      </c>
      <c r="E31" s="223">
        <f t="shared" si="1"/>
        <v>123.92967028985508</v>
      </c>
      <c r="F31" s="223">
        <v>121386.8</v>
      </c>
      <c r="G31" s="223">
        <f t="shared" si="0"/>
        <v>463432.69</v>
      </c>
      <c r="H31" s="306">
        <f t="shared" si="2"/>
        <v>167.91039492753623</v>
      </c>
      <c r="I31" s="465">
        <v>26215</v>
      </c>
    </row>
    <row r="32" spans="1:9">
      <c r="A32" s="145" t="s">
        <v>258</v>
      </c>
      <c r="B32" s="4" t="s">
        <v>420</v>
      </c>
      <c r="C32" s="606">
        <v>334857</v>
      </c>
      <c r="D32" s="223">
        <v>10761295.24</v>
      </c>
      <c r="E32" s="223">
        <f t="shared" si="1"/>
        <v>32.136987549909364</v>
      </c>
      <c r="F32" s="223">
        <v>1307606.8999999999</v>
      </c>
      <c r="G32" s="223">
        <f t="shared" si="0"/>
        <v>12068902.140000001</v>
      </c>
      <c r="H32" s="306">
        <f t="shared" si="2"/>
        <v>36.041958627115456</v>
      </c>
      <c r="I32" s="465">
        <v>833041</v>
      </c>
    </row>
    <row r="33" spans="1:9">
      <c r="A33" s="145" t="s">
        <v>266</v>
      </c>
      <c r="B33" s="4" t="s">
        <v>267</v>
      </c>
      <c r="C33" s="606">
        <v>56532</v>
      </c>
      <c r="D33" s="223">
        <v>1623778.57</v>
      </c>
      <c r="E33" s="223">
        <f t="shared" si="1"/>
        <v>28.723175723484047</v>
      </c>
      <c r="F33" s="223">
        <v>256349.4</v>
      </c>
      <c r="G33" s="223">
        <f t="shared" si="0"/>
        <v>1880127.97</v>
      </c>
      <c r="H33" s="306">
        <f t="shared" si="2"/>
        <v>33.257764982664682</v>
      </c>
      <c r="I33" s="465">
        <v>149445</v>
      </c>
    </row>
    <row r="34" spans="1:9">
      <c r="A34" s="145" t="s">
        <v>266</v>
      </c>
      <c r="B34" s="4" t="s">
        <v>105</v>
      </c>
      <c r="C34" s="606">
        <v>51211</v>
      </c>
      <c r="D34" s="223">
        <v>1972710.32</v>
      </c>
      <c r="E34" s="223">
        <f t="shared" si="1"/>
        <v>38.521222393626374</v>
      </c>
      <c r="F34" s="223">
        <v>16353.33</v>
      </c>
      <c r="G34" s="223">
        <f t="shared" si="0"/>
        <v>1989063.6500000001</v>
      </c>
      <c r="H34" s="306">
        <f t="shared" si="2"/>
        <v>38.840554763625008</v>
      </c>
      <c r="I34" s="465">
        <v>204048</v>
      </c>
    </row>
    <row r="35" spans="1:9">
      <c r="A35" s="145" t="s">
        <v>315</v>
      </c>
      <c r="B35" s="4" t="s">
        <v>316</v>
      </c>
      <c r="C35" s="606">
        <v>4989</v>
      </c>
      <c r="D35" s="223">
        <v>427734</v>
      </c>
      <c r="E35" s="223">
        <f t="shared" si="1"/>
        <v>85.73541791942273</v>
      </c>
      <c r="F35" s="223">
        <v>68551</v>
      </c>
      <c r="G35" s="223">
        <f t="shared" si="0"/>
        <v>496285</v>
      </c>
      <c r="H35" s="306">
        <f t="shared" si="2"/>
        <v>99.475846863098823</v>
      </c>
      <c r="I35" s="465">
        <v>31064</v>
      </c>
    </row>
    <row r="36" spans="1:9">
      <c r="A36" s="145" t="s">
        <v>194</v>
      </c>
      <c r="B36" s="4" t="s">
        <v>317</v>
      </c>
      <c r="C36" s="606">
        <v>73892</v>
      </c>
      <c r="D36" s="223">
        <v>1878429.37</v>
      </c>
      <c r="E36" s="223">
        <f t="shared" si="1"/>
        <v>25.421282006171172</v>
      </c>
      <c r="F36" s="223">
        <v>192454.18</v>
      </c>
      <c r="G36" s="223">
        <f t="shared" si="0"/>
        <v>2070883.55</v>
      </c>
      <c r="H36" s="306">
        <f t="shared" si="2"/>
        <v>28.025815379202079</v>
      </c>
      <c r="I36" s="465">
        <v>185987</v>
      </c>
    </row>
    <row r="37" spans="1:9">
      <c r="A37" s="145" t="s">
        <v>299</v>
      </c>
      <c r="B37" s="4" t="s">
        <v>319</v>
      </c>
      <c r="C37" s="606">
        <v>4419</v>
      </c>
      <c r="D37" s="223">
        <v>187067.14</v>
      </c>
      <c r="E37" s="223">
        <f t="shared" si="1"/>
        <v>42.332459832541304</v>
      </c>
      <c r="F37" s="223"/>
      <c r="G37" s="223">
        <f t="shared" si="0"/>
        <v>187067.14</v>
      </c>
      <c r="H37" s="306">
        <f t="shared" si="2"/>
        <v>42.332459832541304</v>
      </c>
      <c r="I37" s="465">
        <v>31009</v>
      </c>
    </row>
    <row r="38" spans="1:9">
      <c r="A38" s="145" t="s">
        <v>299</v>
      </c>
      <c r="B38" s="4" t="s">
        <v>320</v>
      </c>
      <c r="C38" s="606">
        <v>4188</v>
      </c>
      <c r="D38" s="223">
        <v>289257.83</v>
      </c>
      <c r="E38" s="223">
        <f t="shared" si="1"/>
        <v>69.068249761222546</v>
      </c>
      <c r="F38" s="223"/>
      <c r="G38" s="223">
        <f t="shared" si="0"/>
        <v>289257.83</v>
      </c>
      <c r="H38" s="306">
        <f t="shared" si="2"/>
        <v>69.068249761222546</v>
      </c>
      <c r="I38" s="465">
        <v>30875</v>
      </c>
    </row>
    <row r="39" spans="1:9">
      <c r="A39" s="145" t="s">
        <v>312</v>
      </c>
      <c r="B39" s="405" t="s">
        <v>433</v>
      </c>
      <c r="C39" s="606">
        <v>11392</v>
      </c>
      <c r="D39" s="223">
        <v>668160</v>
      </c>
      <c r="E39" s="223">
        <f t="shared" si="1"/>
        <v>58.651685393258425</v>
      </c>
      <c r="F39" s="223">
        <v>10771</v>
      </c>
      <c r="G39" s="223">
        <f t="shared" si="0"/>
        <v>678931</v>
      </c>
      <c r="H39" s="306">
        <f t="shared" si="2"/>
        <v>59.597173455056179</v>
      </c>
      <c r="I39" s="465">
        <v>62986</v>
      </c>
    </row>
    <row r="40" spans="1:9">
      <c r="A40" s="145" t="s">
        <v>312</v>
      </c>
      <c r="B40" s="4" t="s">
        <v>321</v>
      </c>
      <c r="C40" s="606">
        <v>12527</v>
      </c>
      <c r="D40" s="223">
        <v>409469.33</v>
      </c>
      <c r="E40" s="223">
        <f t="shared" si="1"/>
        <v>32.686942603975417</v>
      </c>
      <c r="F40" s="223">
        <v>7850</v>
      </c>
      <c r="G40" s="223">
        <f t="shared" si="0"/>
        <v>417319.33</v>
      </c>
      <c r="H40" s="306">
        <f t="shared" si="2"/>
        <v>33.313589047657061</v>
      </c>
      <c r="I40" s="465">
        <v>49966</v>
      </c>
    </row>
    <row r="41" spans="1:9">
      <c r="A41" s="145" t="s">
        <v>257</v>
      </c>
      <c r="B41" s="4" t="s">
        <v>421</v>
      </c>
      <c r="C41" s="606">
        <v>222758</v>
      </c>
      <c r="D41" s="223">
        <v>8144043.3600000003</v>
      </c>
      <c r="E41" s="223">
        <f t="shared" si="1"/>
        <v>36.560048842241358</v>
      </c>
      <c r="F41" s="223">
        <v>1122998</v>
      </c>
      <c r="G41" s="223">
        <f t="shared" si="0"/>
        <v>9267041.3599999994</v>
      </c>
      <c r="H41" s="306">
        <f t="shared" si="2"/>
        <v>41.601385180330219</v>
      </c>
      <c r="I41" s="465">
        <v>573976</v>
      </c>
    </row>
    <row r="42" spans="1:9">
      <c r="A42" s="145" t="s">
        <v>266</v>
      </c>
      <c r="B42" s="4" t="s">
        <v>434</v>
      </c>
      <c r="C42" s="606">
        <v>51449</v>
      </c>
      <c r="D42" s="223">
        <v>2435825</v>
      </c>
      <c r="E42" s="223">
        <f t="shared" si="1"/>
        <v>47.344457618223871</v>
      </c>
      <c r="F42" s="223"/>
      <c r="G42" s="223">
        <f t="shared" si="0"/>
        <v>2435825</v>
      </c>
      <c r="H42" s="306">
        <f t="shared" si="2"/>
        <v>47.344457618223871</v>
      </c>
      <c r="I42" s="465">
        <v>155746</v>
      </c>
    </row>
    <row r="43" spans="1:9">
      <c r="A43" s="145" t="s">
        <v>304</v>
      </c>
      <c r="B43" s="4" t="s">
        <v>322</v>
      </c>
      <c r="C43" s="606">
        <v>9323</v>
      </c>
      <c r="D43" s="223">
        <v>178531.64</v>
      </c>
      <c r="E43" s="223">
        <f t="shared" si="1"/>
        <v>19.149591333261828</v>
      </c>
      <c r="F43" s="223">
        <v>33682</v>
      </c>
      <c r="G43" s="223">
        <f t="shared" si="0"/>
        <v>212213.64</v>
      </c>
      <c r="H43" s="306">
        <f t="shared" si="2"/>
        <v>22.7623769173013</v>
      </c>
      <c r="I43" s="465">
        <v>43086</v>
      </c>
    </row>
    <row r="44" spans="1:9">
      <c r="A44" s="145" t="s">
        <v>274</v>
      </c>
      <c r="B44" s="4" t="s">
        <v>422</v>
      </c>
      <c r="C44" s="606">
        <v>8876</v>
      </c>
      <c r="D44" s="223">
        <v>835208.5</v>
      </c>
      <c r="E44" s="223">
        <f t="shared" si="1"/>
        <v>94.097397476340689</v>
      </c>
      <c r="F44" s="223">
        <v>85362</v>
      </c>
      <c r="G44" s="223">
        <f t="shared" si="0"/>
        <v>920570.5</v>
      </c>
      <c r="H44" s="306">
        <f t="shared" si="2"/>
        <v>103.7145673726904</v>
      </c>
      <c r="I44" s="465">
        <v>66157</v>
      </c>
    </row>
    <row r="45" spans="1:9">
      <c r="A45" s="145" t="s">
        <v>266</v>
      </c>
      <c r="B45" s="4" t="s">
        <v>323</v>
      </c>
      <c r="C45" s="606">
        <v>38119</v>
      </c>
      <c r="D45" s="189">
        <v>1803490.13</v>
      </c>
      <c r="E45" s="223">
        <f t="shared" si="1"/>
        <v>47.312104987014344</v>
      </c>
      <c r="F45" s="189">
        <v>259850.75</v>
      </c>
      <c r="G45" s="223">
        <f t="shared" si="0"/>
        <v>2063340.88</v>
      </c>
      <c r="H45" s="306">
        <f t="shared" si="2"/>
        <v>54.128935176683541</v>
      </c>
      <c r="I45" s="465">
        <v>113448</v>
      </c>
    </row>
    <row r="46" spans="1:9">
      <c r="A46" s="145" t="s">
        <v>257</v>
      </c>
      <c r="B46" s="4" t="s">
        <v>268</v>
      </c>
      <c r="C46" s="606">
        <v>207022</v>
      </c>
      <c r="D46" s="189">
        <v>7402273.2999999998</v>
      </c>
      <c r="E46" s="223">
        <f t="shared" si="1"/>
        <v>35.755974244283216</v>
      </c>
      <c r="F46" s="189">
        <v>956365.14</v>
      </c>
      <c r="G46" s="223">
        <f t="shared" si="0"/>
        <v>8358638.4399999995</v>
      </c>
      <c r="H46" s="306">
        <f t="shared" si="2"/>
        <v>40.375604718339112</v>
      </c>
      <c r="I46" s="465">
        <v>508500</v>
      </c>
    </row>
    <row r="47" spans="1:9">
      <c r="A47" s="145" t="s">
        <v>312</v>
      </c>
      <c r="B47" s="4" t="s">
        <v>423</v>
      </c>
      <c r="C47" s="606">
        <v>12569</v>
      </c>
      <c r="D47" s="189">
        <v>450450.88</v>
      </c>
      <c r="E47" s="223">
        <f t="shared" si="1"/>
        <v>35.83824329700056</v>
      </c>
      <c r="F47" s="189">
        <v>5874.11</v>
      </c>
      <c r="G47" s="223">
        <f t="shared" si="0"/>
        <v>456324.99</v>
      </c>
      <c r="H47" s="306">
        <f t="shared" si="2"/>
        <v>36.305592330336545</v>
      </c>
      <c r="I47" s="465">
        <v>67667</v>
      </c>
    </row>
    <row r="48" spans="1:9">
      <c r="A48" s="145" t="s">
        <v>304</v>
      </c>
      <c r="B48" s="4" t="s">
        <v>324</v>
      </c>
      <c r="C48" s="606">
        <v>9768</v>
      </c>
      <c r="D48" s="189">
        <v>342418</v>
      </c>
      <c r="E48" s="223">
        <f t="shared" si="1"/>
        <v>35.055077805077808</v>
      </c>
      <c r="F48" s="189"/>
      <c r="G48" s="223">
        <f t="shared" si="0"/>
        <v>342418</v>
      </c>
      <c r="H48" s="306">
        <f t="shared" si="2"/>
        <v>35.055077805077808</v>
      </c>
      <c r="I48" s="465">
        <v>44217</v>
      </c>
    </row>
    <row r="49" spans="1:9">
      <c r="A49" s="145" t="s">
        <v>257</v>
      </c>
      <c r="B49" s="4" t="s">
        <v>424</v>
      </c>
      <c r="C49" s="606">
        <v>149489</v>
      </c>
      <c r="D49" s="189">
        <v>6812477.21</v>
      </c>
      <c r="E49" s="223">
        <f t="shared" si="1"/>
        <v>45.571762537711805</v>
      </c>
      <c r="F49" s="189">
        <v>419995.49</v>
      </c>
      <c r="G49" s="223">
        <f t="shared" si="0"/>
        <v>7232472.7000000002</v>
      </c>
      <c r="H49" s="306">
        <f t="shared" si="2"/>
        <v>48.381303641070581</v>
      </c>
      <c r="I49" s="465">
        <v>379777</v>
      </c>
    </row>
    <row r="50" spans="1:9">
      <c r="A50" s="145" t="s">
        <v>299</v>
      </c>
      <c r="B50" s="4" t="s">
        <v>325</v>
      </c>
      <c r="C50" s="606">
        <v>4349</v>
      </c>
      <c r="D50" s="189">
        <v>319371.01</v>
      </c>
      <c r="E50" s="223">
        <f t="shared" si="1"/>
        <v>73.435504713727298</v>
      </c>
      <c r="F50" s="189">
        <v>10464.85</v>
      </c>
      <c r="G50" s="223">
        <f t="shared" si="0"/>
        <v>329835.86</v>
      </c>
      <c r="H50" s="306">
        <f t="shared" si="2"/>
        <v>75.841770521959063</v>
      </c>
      <c r="I50" s="465">
        <v>29230</v>
      </c>
    </row>
    <row r="51" spans="1:9">
      <c r="A51" s="145" t="s">
        <v>304</v>
      </c>
      <c r="B51" s="4" t="s">
        <v>104</v>
      </c>
      <c r="C51" s="606">
        <v>9001</v>
      </c>
      <c r="D51" s="189">
        <v>534490.93999999994</v>
      </c>
      <c r="E51" s="223">
        <f t="shared" si="1"/>
        <v>59.381284301744245</v>
      </c>
      <c r="F51" s="189">
        <v>80754.91</v>
      </c>
      <c r="G51" s="223">
        <f t="shared" si="0"/>
        <v>615245.85</v>
      </c>
      <c r="H51" s="306">
        <f t="shared" si="2"/>
        <v>68.3530552160871</v>
      </c>
      <c r="I51" s="465">
        <v>52039</v>
      </c>
    </row>
    <row r="52" spans="1:9" ht="12.75" customHeight="1">
      <c r="A52" s="145" t="s">
        <v>274</v>
      </c>
      <c r="B52" s="4" t="s">
        <v>108</v>
      </c>
      <c r="C52" s="606">
        <v>29918</v>
      </c>
      <c r="D52" s="189">
        <v>2006758</v>
      </c>
      <c r="E52" s="223">
        <f t="shared" si="1"/>
        <v>67.07527241125743</v>
      </c>
      <c r="F52" s="189">
        <v>268769</v>
      </c>
      <c r="G52" s="223">
        <f t="shared" si="0"/>
        <v>2275527</v>
      </c>
      <c r="H52" s="306">
        <f t="shared" si="2"/>
        <v>76.058794037034559</v>
      </c>
      <c r="I52" s="465">
        <v>99359</v>
      </c>
    </row>
    <row r="53" spans="1:9">
      <c r="A53" s="145" t="s">
        <v>312</v>
      </c>
      <c r="B53" s="4" t="s">
        <v>98</v>
      </c>
      <c r="C53" s="606">
        <v>10406</v>
      </c>
      <c r="D53" s="189">
        <v>582145.77</v>
      </c>
      <c r="E53" s="223">
        <f t="shared" si="1"/>
        <v>55.94327983855468</v>
      </c>
      <c r="G53" s="223">
        <f t="shared" si="0"/>
        <v>582145.77</v>
      </c>
      <c r="H53" s="306">
        <f t="shared" si="2"/>
        <v>55.94327983855468</v>
      </c>
      <c r="I53" s="465">
        <v>65623</v>
      </c>
    </row>
    <row r="54" spans="1:9">
      <c r="A54" s="145" t="s">
        <v>274</v>
      </c>
      <c r="B54" s="4" t="s">
        <v>326</v>
      </c>
      <c r="C54" s="606">
        <v>26125</v>
      </c>
      <c r="D54" s="189">
        <v>848599.8</v>
      </c>
      <c r="E54" s="189">
        <f t="shared" si="1"/>
        <v>32.482288995215313</v>
      </c>
      <c r="F54" s="189">
        <v>426009.19</v>
      </c>
      <c r="G54" s="223">
        <f t="shared" si="0"/>
        <v>1274608.99</v>
      </c>
      <c r="H54" s="306">
        <f t="shared" si="2"/>
        <v>48.788860861244018</v>
      </c>
      <c r="I54" s="465">
        <v>86586</v>
      </c>
    </row>
    <row r="55" spans="1:9">
      <c r="E55" s="223"/>
    </row>
    <row r="56" spans="1:9">
      <c r="A56" s="7" t="s">
        <v>568</v>
      </c>
      <c r="C56" s="229"/>
      <c r="D56" s="189"/>
      <c r="E56" s="223"/>
      <c r="F56" s="189"/>
      <c r="G56" s="223"/>
      <c r="H56" s="17"/>
      <c r="I56" s="211"/>
    </row>
    <row r="57" spans="1:9">
      <c r="A57" s="145" t="s">
        <v>530</v>
      </c>
      <c r="B57" s="623"/>
      <c r="C57" s="623"/>
      <c r="D57" s="623"/>
      <c r="E57" s="623"/>
      <c r="F57" s="623"/>
      <c r="G57" s="623"/>
      <c r="H57" s="623"/>
      <c r="I57" s="623"/>
    </row>
    <row r="58" spans="1:9">
      <c r="A58" s="4"/>
      <c r="B58" s="7"/>
      <c r="C58" s="229"/>
      <c r="D58" s="189"/>
      <c r="E58" s="189"/>
      <c r="F58" s="189"/>
      <c r="G58" s="223"/>
      <c r="H58" s="17"/>
      <c r="I58" s="211"/>
    </row>
    <row r="59" spans="1:9">
      <c r="C59" s="229"/>
      <c r="D59" s="189"/>
      <c r="E59" s="189"/>
      <c r="F59" s="189"/>
      <c r="G59" s="223"/>
      <c r="H59" s="17"/>
      <c r="I59" s="211"/>
    </row>
    <row r="60" spans="1:9">
      <c r="C60" s="229"/>
      <c r="D60" s="189"/>
      <c r="E60" s="189"/>
      <c r="F60" s="189"/>
      <c r="G60" s="223"/>
      <c r="H60" s="17"/>
      <c r="I60" s="211"/>
    </row>
    <row r="61" spans="1:9">
      <c r="C61" s="229"/>
      <c r="D61" s="189"/>
      <c r="E61" s="189"/>
      <c r="F61" s="189"/>
      <c r="G61" s="223"/>
      <c r="H61" s="17"/>
      <c r="I61" s="211"/>
    </row>
    <row r="62" spans="1:9">
      <c r="C62" s="229"/>
      <c r="D62" s="189"/>
      <c r="E62" s="189"/>
      <c r="F62" s="189"/>
      <c r="G62" s="223"/>
      <c r="H62" s="17"/>
      <c r="I62" s="211"/>
    </row>
    <row r="63" spans="1:9" ht="38.25" customHeight="1"/>
    <row r="64" spans="1:9">
      <c r="C64" s="229"/>
      <c r="D64" s="189"/>
      <c r="E64" s="189"/>
      <c r="F64" s="189"/>
      <c r="G64" s="223"/>
      <c r="H64" s="17"/>
      <c r="I64" s="211"/>
    </row>
    <row r="65" spans="2:9">
      <c r="C65" s="229"/>
      <c r="D65" s="189"/>
      <c r="E65" s="189"/>
      <c r="F65" s="189"/>
      <c r="G65" s="223"/>
      <c r="H65" s="17"/>
      <c r="I65" s="211"/>
    </row>
    <row r="66" spans="2:9">
      <c r="C66" s="229"/>
      <c r="D66" s="189"/>
      <c r="E66" s="189"/>
      <c r="F66" s="189"/>
      <c r="G66" s="223"/>
      <c r="H66" s="17"/>
      <c r="I66" s="211"/>
    </row>
    <row r="67" spans="2:9">
      <c r="C67" s="229"/>
      <c r="D67" s="189"/>
      <c r="E67" s="189"/>
      <c r="F67" s="189"/>
      <c r="G67" s="223"/>
      <c r="H67" s="17"/>
      <c r="I67" s="211"/>
    </row>
    <row r="68" spans="2:9">
      <c r="C68" s="229"/>
      <c r="D68" s="189"/>
      <c r="E68" s="189"/>
      <c r="F68" s="189"/>
      <c r="G68" s="223"/>
      <c r="H68" s="17"/>
      <c r="I68" s="211"/>
    </row>
    <row r="69" spans="2:9">
      <c r="C69" s="229"/>
      <c r="D69" s="189"/>
      <c r="E69" s="189"/>
      <c r="F69" s="189"/>
      <c r="G69" s="223"/>
      <c r="H69" s="17"/>
      <c r="I69" s="211"/>
    </row>
    <row r="70" spans="2:9">
      <c r="B70" s="7"/>
      <c r="C70" s="229"/>
      <c r="D70" s="189"/>
      <c r="E70" s="189"/>
      <c r="F70" s="189"/>
      <c r="G70" s="223"/>
      <c r="H70" s="17"/>
      <c r="I70" s="211"/>
    </row>
    <row r="71" spans="2:9">
      <c r="B71" s="7"/>
      <c r="C71" s="229"/>
      <c r="D71" s="189"/>
      <c r="E71" s="189"/>
      <c r="F71" s="189"/>
      <c r="G71" s="223"/>
      <c r="H71" s="17"/>
      <c r="I71" s="211"/>
    </row>
    <row r="72" spans="2:9">
      <c r="B72" s="7"/>
      <c r="C72" s="229"/>
      <c r="D72" s="189"/>
      <c r="E72" s="189"/>
      <c r="F72" s="189"/>
      <c r="G72" s="223"/>
      <c r="H72" s="17"/>
      <c r="I72" s="211"/>
    </row>
    <row r="73" spans="2:9">
      <c r="B73" s="7"/>
      <c r="C73" s="229"/>
      <c r="D73" s="189"/>
      <c r="E73" s="189"/>
      <c r="F73" s="189"/>
      <c r="G73" s="223"/>
      <c r="H73" s="17"/>
      <c r="I73" s="211"/>
    </row>
    <row r="74" spans="2:9">
      <c r="B74" s="7"/>
      <c r="C74" s="229"/>
      <c r="D74" s="189"/>
      <c r="E74" s="189"/>
      <c r="F74" s="189"/>
      <c r="G74" s="223"/>
      <c r="H74" s="17"/>
      <c r="I74" s="211"/>
    </row>
    <row r="75" spans="2:9">
      <c r="B75" s="7"/>
      <c r="C75" s="229"/>
      <c r="D75" s="189"/>
      <c r="E75" s="189"/>
      <c r="F75" s="189"/>
      <c r="G75" s="223"/>
      <c r="H75" s="17"/>
      <c r="I75" s="211"/>
    </row>
    <row r="76" spans="2:9">
      <c r="B76" s="7"/>
      <c r="C76" s="229"/>
      <c r="D76" s="189"/>
      <c r="E76" s="189"/>
      <c r="F76" s="189"/>
      <c r="G76" s="223"/>
      <c r="H76" s="17"/>
      <c r="I76" s="211"/>
    </row>
    <row r="77" spans="2:9">
      <c r="B77" s="7"/>
      <c r="C77" s="229"/>
      <c r="D77" s="189"/>
      <c r="E77" s="189"/>
      <c r="F77" s="189"/>
      <c r="G77" s="223"/>
      <c r="H77" s="17"/>
      <c r="I77" s="211"/>
    </row>
    <row r="78" spans="2:9">
      <c r="B78" s="7"/>
      <c r="C78" s="229"/>
      <c r="D78" s="189"/>
      <c r="E78" s="189"/>
      <c r="F78" s="189"/>
      <c r="G78" s="223"/>
      <c r="H78" s="17"/>
      <c r="I78" s="211"/>
    </row>
    <row r="79" spans="2:9">
      <c r="B79" s="7"/>
      <c r="C79" s="229"/>
      <c r="D79" s="189"/>
      <c r="E79" s="189"/>
      <c r="F79" s="189"/>
      <c r="G79" s="223"/>
      <c r="H79" s="17"/>
      <c r="I79" s="211"/>
    </row>
    <row r="80" spans="2:9">
      <c r="B80" s="7"/>
      <c r="C80" s="229"/>
      <c r="D80" s="189"/>
      <c r="E80" s="189"/>
      <c r="F80" s="189"/>
      <c r="G80" s="223"/>
      <c r="H80" s="17"/>
      <c r="I80" s="211"/>
    </row>
    <row r="81" spans="2:9">
      <c r="B81" s="7"/>
      <c r="C81" s="229"/>
      <c r="D81" s="189"/>
      <c r="E81" s="189"/>
      <c r="F81" s="189"/>
      <c r="G81" s="223"/>
      <c r="H81" s="17"/>
      <c r="I81" s="211"/>
    </row>
    <row r="82" spans="2:9">
      <c r="B82" s="7"/>
      <c r="C82" s="229"/>
      <c r="D82" s="189"/>
      <c r="E82" s="189"/>
      <c r="F82" s="189"/>
      <c r="G82" s="223"/>
      <c r="H82" s="17"/>
      <c r="I82" s="211"/>
    </row>
    <row r="83" spans="2:9">
      <c r="B83" s="7"/>
      <c r="C83" s="229"/>
      <c r="D83" s="189"/>
      <c r="E83" s="189"/>
      <c r="F83" s="189"/>
      <c r="G83" s="223"/>
      <c r="H83" s="17"/>
      <c r="I83" s="211"/>
    </row>
    <row r="84" spans="2:9">
      <c r="B84" s="7"/>
      <c r="C84" s="229"/>
      <c r="D84" s="189"/>
      <c r="E84" s="189"/>
      <c r="F84" s="189"/>
      <c r="G84" s="223"/>
      <c r="H84" s="17"/>
      <c r="I84" s="211"/>
    </row>
    <row r="85" spans="2:9">
      <c r="B85" s="7"/>
      <c r="C85" s="229"/>
      <c r="D85" s="189"/>
      <c r="E85" s="189"/>
      <c r="F85" s="189"/>
      <c r="G85" s="223"/>
      <c r="H85" s="17"/>
      <c r="I85" s="211"/>
    </row>
    <row r="86" spans="2:9">
      <c r="B86" s="7"/>
      <c r="C86" s="229"/>
      <c r="D86" s="189"/>
      <c r="E86" s="189"/>
      <c r="F86" s="189"/>
      <c r="G86" s="223"/>
      <c r="H86" s="17"/>
      <c r="I86" s="211"/>
    </row>
    <row r="87" spans="2:9">
      <c r="B87" s="7"/>
      <c r="C87" s="229"/>
      <c r="D87" s="189"/>
      <c r="E87" s="189"/>
      <c r="F87" s="189"/>
      <c r="G87" s="223"/>
      <c r="H87" s="17"/>
      <c r="I87" s="211"/>
    </row>
    <row r="88" spans="2:9">
      <c r="B88" s="7"/>
      <c r="C88" s="229"/>
      <c r="D88" s="189"/>
      <c r="E88" s="189"/>
      <c r="F88" s="189"/>
      <c r="G88" s="223"/>
      <c r="H88" s="17"/>
      <c r="I88" s="211"/>
    </row>
    <row r="89" spans="2:9">
      <c r="B89" s="7"/>
      <c r="C89" s="229"/>
      <c r="D89" s="189"/>
      <c r="E89" s="189"/>
      <c r="F89" s="189"/>
      <c r="G89" s="223"/>
      <c r="H89" s="17"/>
      <c r="I89" s="211"/>
    </row>
    <row r="90" spans="2:9">
      <c r="B90" s="7"/>
      <c r="C90" s="229"/>
      <c r="D90" s="189"/>
      <c r="E90" s="189"/>
      <c r="F90" s="189"/>
      <c r="G90" s="223"/>
      <c r="H90" s="17"/>
      <c r="I90" s="211"/>
    </row>
    <row r="91" spans="2:9">
      <c r="B91" s="7"/>
      <c r="C91" s="229"/>
      <c r="D91" s="189"/>
      <c r="E91" s="189"/>
      <c r="F91" s="189"/>
      <c r="G91" s="223"/>
      <c r="H91" s="17"/>
      <c r="I91" s="211"/>
    </row>
    <row r="92" spans="2:9">
      <c r="B92" s="7"/>
      <c r="C92" s="229"/>
      <c r="D92" s="189"/>
      <c r="E92" s="189"/>
      <c r="F92" s="189"/>
      <c r="G92" s="223"/>
      <c r="H92" s="17"/>
      <c r="I92" s="211"/>
    </row>
    <row r="93" spans="2:9">
      <c r="B93" s="7"/>
      <c r="C93" s="229"/>
      <c r="D93" s="189"/>
      <c r="E93" s="189"/>
      <c r="F93" s="189"/>
      <c r="G93" s="223"/>
      <c r="H93" s="17"/>
      <c r="I93" s="211"/>
    </row>
    <row r="94" spans="2:9">
      <c r="B94" s="7"/>
      <c r="C94" s="229"/>
      <c r="D94" s="189"/>
      <c r="E94" s="189"/>
      <c r="F94" s="189"/>
      <c r="G94" s="223"/>
      <c r="H94" s="17"/>
      <c r="I94" s="211"/>
    </row>
    <row r="95" spans="2:9">
      <c r="B95" s="7"/>
      <c r="C95" s="229"/>
      <c r="D95" s="189"/>
      <c r="E95" s="189"/>
      <c r="F95" s="189"/>
      <c r="G95" s="223"/>
      <c r="H95" s="17"/>
      <c r="I95" s="211"/>
    </row>
    <row r="96" spans="2:9">
      <c r="B96" s="7"/>
      <c r="C96" s="229"/>
      <c r="D96" s="189"/>
      <c r="E96" s="189"/>
      <c r="F96" s="189"/>
      <c r="G96" s="223"/>
      <c r="H96" s="17"/>
      <c r="I96" s="211"/>
    </row>
    <row r="97" spans="2:9">
      <c r="B97" s="7"/>
      <c r="C97" s="229"/>
      <c r="D97" s="189"/>
      <c r="E97" s="189"/>
      <c r="F97" s="189"/>
      <c r="G97" s="223"/>
      <c r="H97" s="17"/>
      <c r="I97" s="211"/>
    </row>
    <row r="98" spans="2:9">
      <c r="B98" s="7"/>
      <c r="C98" s="229"/>
      <c r="D98" s="189"/>
      <c r="E98" s="189"/>
      <c r="F98" s="189"/>
      <c r="G98" s="223"/>
      <c r="H98" s="17"/>
      <c r="I98" s="211"/>
    </row>
    <row r="99" spans="2:9">
      <c r="B99" s="7"/>
      <c r="C99" s="229"/>
      <c r="D99" s="189"/>
      <c r="E99" s="189"/>
      <c r="F99" s="189"/>
      <c r="G99" s="223"/>
      <c r="H99" s="17"/>
      <c r="I99" s="211"/>
    </row>
    <row r="100" spans="2:9">
      <c r="B100" s="7"/>
      <c r="C100" s="229"/>
      <c r="D100" s="189"/>
      <c r="E100" s="189"/>
      <c r="F100" s="189"/>
      <c r="G100" s="223"/>
      <c r="H100" s="17"/>
      <c r="I100" s="211"/>
    </row>
    <row r="101" spans="2:9">
      <c r="B101" s="7"/>
      <c r="C101" s="229"/>
      <c r="D101" s="189"/>
      <c r="E101" s="189"/>
      <c r="F101" s="189"/>
      <c r="G101" s="223"/>
      <c r="H101" s="17"/>
      <c r="I101" s="211"/>
    </row>
    <row r="102" spans="2:9">
      <c r="B102" s="7"/>
      <c r="C102" s="229"/>
      <c r="D102" s="189"/>
      <c r="E102" s="189"/>
      <c r="F102" s="189"/>
      <c r="G102" s="223"/>
      <c r="H102" s="17"/>
      <c r="I102" s="211"/>
    </row>
    <row r="103" spans="2:9">
      <c r="B103" s="7"/>
      <c r="C103" s="229"/>
      <c r="D103" s="189"/>
      <c r="E103" s="189"/>
      <c r="F103" s="189"/>
      <c r="G103" s="223"/>
      <c r="H103" s="17"/>
      <c r="I103" s="211"/>
    </row>
    <row r="104" spans="2:9">
      <c r="B104" s="7"/>
      <c r="C104" s="229"/>
      <c r="D104" s="189"/>
      <c r="E104" s="189"/>
      <c r="F104" s="189"/>
      <c r="G104" s="223"/>
      <c r="H104" s="17"/>
      <c r="I104" s="211"/>
    </row>
    <row r="105" spans="2:9">
      <c r="B105" s="7"/>
      <c r="C105" s="229"/>
      <c r="D105" s="189"/>
      <c r="E105" s="189"/>
      <c r="F105" s="189"/>
      <c r="G105" s="223"/>
      <c r="H105" s="17"/>
      <c r="I105" s="211"/>
    </row>
    <row r="106" spans="2:9">
      <c r="B106" s="7"/>
      <c r="C106" s="229"/>
      <c r="D106" s="189"/>
      <c r="E106" s="189"/>
      <c r="F106" s="189"/>
      <c r="G106" s="223"/>
      <c r="H106" s="17"/>
      <c r="I106" s="211"/>
    </row>
    <row r="107" spans="2:9">
      <c r="B107" s="7"/>
      <c r="C107" s="229"/>
      <c r="D107" s="189"/>
      <c r="E107" s="189"/>
      <c r="F107" s="189"/>
      <c r="G107" s="223"/>
      <c r="H107" s="17"/>
      <c r="I107" s="211"/>
    </row>
    <row r="108" spans="2:9">
      <c r="B108" s="7"/>
      <c r="C108" s="229"/>
      <c r="D108" s="189"/>
      <c r="E108" s="189"/>
      <c r="F108" s="189"/>
      <c r="G108" s="223"/>
      <c r="H108" s="17"/>
      <c r="I108" s="211"/>
    </row>
    <row r="109" spans="2:9">
      <c r="B109" s="7"/>
      <c r="C109" s="229"/>
      <c r="D109" s="189"/>
      <c r="E109" s="189"/>
      <c r="F109" s="189"/>
      <c r="G109" s="223"/>
      <c r="H109" s="17"/>
      <c r="I109" s="211"/>
    </row>
    <row r="110" spans="2:9">
      <c r="B110" s="7"/>
      <c r="C110" s="229"/>
      <c r="D110" s="189"/>
      <c r="E110" s="189"/>
      <c r="F110" s="189"/>
      <c r="G110" s="223"/>
      <c r="H110" s="17"/>
      <c r="I110" s="211"/>
    </row>
    <row r="111" spans="2:9">
      <c r="B111" s="7"/>
      <c r="C111" s="229"/>
      <c r="D111" s="189"/>
      <c r="E111" s="189"/>
      <c r="F111" s="189"/>
      <c r="G111" s="223"/>
      <c r="H111" s="17"/>
      <c r="I111" s="211"/>
    </row>
    <row r="112" spans="2:9">
      <c r="B112" s="7"/>
      <c r="C112" s="229"/>
      <c r="D112" s="189"/>
      <c r="E112" s="189"/>
      <c r="F112" s="189"/>
      <c r="G112" s="223"/>
      <c r="H112" s="17"/>
      <c r="I112" s="211"/>
    </row>
    <row r="113" spans="2:9">
      <c r="B113" s="7"/>
      <c r="C113" s="229"/>
      <c r="D113" s="189"/>
      <c r="E113" s="189"/>
      <c r="F113" s="189"/>
      <c r="G113" s="223"/>
      <c r="H113" s="17"/>
      <c r="I113" s="211"/>
    </row>
    <row r="114" spans="2:9">
      <c r="B114" s="7"/>
      <c r="C114" s="229"/>
      <c r="D114" s="189"/>
      <c r="E114" s="189"/>
      <c r="F114" s="189"/>
      <c r="G114" s="223"/>
      <c r="H114" s="17"/>
      <c r="I114" s="211"/>
    </row>
    <row r="115" spans="2:9">
      <c r="B115" s="7"/>
      <c r="C115" s="229"/>
      <c r="D115" s="189"/>
      <c r="E115" s="189"/>
      <c r="F115" s="189"/>
      <c r="G115" s="223"/>
      <c r="H115" s="17"/>
      <c r="I115" s="211"/>
    </row>
    <row r="116" spans="2:9">
      <c r="B116" s="7"/>
      <c r="C116" s="229"/>
      <c r="D116" s="189"/>
      <c r="E116" s="189"/>
      <c r="F116" s="189"/>
      <c r="G116" s="223"/>
      <c r="H116" s="17"/>
      <c r="I116" s="211"/>
    </row>
    <row r="117" spans="2:9">
      <c r="B117" s="7"/>
      <c r="C117" s="229"/>
      <c r="D117" s="189"/>
      <c r="E117" s="189"/>
      <c r="F117" s="189"/>
      <c r="G117" s="223"/>
      <c r="H117" s="17"/>
      <c r="I117" s="211"/>
    </row>
    <row r="118" spans="2:9">
      <c r="B118" s="7"/>
      <c r="C118" s="229"/>
      <c r="D118" s="189"/>
      <c r="E118" s="189"/>
      <c r="F118" s="189"/>
      <c r="G118" s="223"/>
      <c r="H118" s="17"/>
      <c r="I118" s="211"/>
    </row>
    <row r="119" spans="2:9">
      <c r="B119" s="7"/>
      <c r="C119" s="229"/>
      <c r="D119" s="189"/>
      <c r="E119" s="189"/>
      <c r="F119" s="189"/>
      <c r="G119" s="223"/>
      <c r="H119" s="17"/>
      <c r="I119" s="211"/>
    </row>
    <row r="120" spans="2:9">
      <c r="B120" s="7"/>
      <c r="C120" s="229"/>
      <c r="D120" s="189"/>
      <c r="E120" s="189"/>
      <c r="F120" s="189"/>
      <c r="G120" s="223"/>
      <c r="H120" s="17"/>
      <c r="I120" s="211"/>
    </row>
    <row r="121" spans="2:9">
      <c r="B121" s="7"/>
      <c r="C121" s="229"/>
      <c r="D121" s="189"/>
      <c r="E121" s="189"/>
      <c r="F121" s="189"/>
      <c r="G121" s="223"/>
      <c r="H121" s="17"/>
      <c r="I121" s="211"/>
    </row>
    <row r="122" spans="2:9">
      <c r="B122" s="7"/>
      <c r="C122" s="229"/>
      <c r="D122" s="189"/>
      <c r="E122" s="189"/>
      <c r="F122" s="189"/>
      <c r="G122" s="223"/>
      <c r="H122" s="17"/>
      <c r="I122" s="211"/>
    </row>
    <row r="123" spans="2:9">
      <c r="B123" s="7"/>
      <c r="C123" s="229"/>
      <c r="D123" s="189"/>
      <c r="E123" s="189"/>
      <c r="F123" s="189"/>
      <c r="G123" s="223"/>
      <c r="H123" s="17"/>
      <c r="I123" s="211"/>
    </row>
    <row r="124" spans="2:9">
      <c r="B124" s="7"/>
      <c r="C124" s="229"/>
      <c r="D124" s="189"/>
      <c r="E124" s="189"/>
      <c r="F124" s="189"/>
      <c r="G124" s="223"/>
      <c r="H124" s="17"/>
      <c r="I124" s="211"/>
    </row>
    <row r="125" spans="2:9">
      <c r="B125" s="7"/>
      <c r="C125" s="229"/>
      <c r="D125" s="189"/>
      <c r="E125" s="189"/>
      <c r="F125" s="189"/>
      <c r="G125" s="223"/>
      <c r="H125" s="17"/>
      <c r="I125" s="211"/>
    </row>
    <row r="126" spans="2:9">
      <c r="B126" s="7"/>
      <c r="C126" s="229"/>
      <c r="D126" s="189"/>
      <c r="E126" s="189"/>
      <c r="F126" s="189"/>
      <c r="G126" s="223"/>
      <c r="H126" s="17"/>
      <c r="I126" s="211"/>
    </row>
    <row r="127" spans="2:9">
      <c r="B127" s="7"/>
      <c r="C127" s="229"/>
      <c r="D127" s="189"/>
      <c r="E127" s="189"/>
      <c r="F127" s="189"/>
      <c r="G127" s="223"/>
      <c r="H127" s="17"/>
      <c r="I127" s="211"/>
    </row>
    <row r="128" spans="2:9">
      <c r="B128" s="7"/>
      <c r="C128" s="229"/>
      <c r="D128" s="189"/>
      <c r="E128" s="189"/>
      <c r="F128" s="189"/>
      <c r="G128" s="223"/>
      <c r="H128" s="17"/>
      <c r="I128" s="211"/>
    </row>
    <row r="129" spans="2:9">
      <c r="B129" s="7"/>
      <c r="C129" s="229"/>
      <c r="D129" s="189"/>
      <c r="E129" s="189"/>
      <c r="F129" s="189"/>
      <c r="G129" s="223"/>
      <c r="H129" s="17"/>
      <c r="I129" s="211"/>
    </row>
    <row r="130" spans="2:9">
      <c r="B130" s="7"/>
      <c r="C130" s="229"/>
      <c r="D130" s="189"/>
      <c r="E130" s="189"/>
      <c r="F130" s="189"/>
      <c r="G130" s="223"/>
      <c r="H130" s="17"/>
      <c r="I130" s="211"/>
    </row>
    <row r="131" spans="2:9">
      <c r="B131" s="7"/>
      <c r="C131" s="229"/>
      <c r="D131" s="189"/>
      <c r="E131" s="189"/>
      <c r="F131" s="189"/>
      <c r="G131" s="223"/>
      <c r="H131" s="17"/>
      <c r="I131" s="211"/>
    </row>
    <row r="132" spans="2:9">
      <c r="B132" s="7"/>
      <c r="C132" s="229"/>
      <c r="D132" s="189"/>
      <c r="E132" s="189"/>
      <c r="F132" s="189"/>
      <c r="G132" s="223"/>
      <c r="H132" s="17"/>
      <c r="I132" s="211"/>
    </row>
    <row r="133" spans="2:9">
      <c r="B133" s="7"/>
      <c r="C133" s="229"/>
      <c r="D133" s="189"/>
      <c r="E133" s="189"/>
      <c r="F133" s="189"/>
      <c r="G133" s="223"/>
      <c r="H133" s="17"/>
      <c r="I133" s="211"/>
    </row>
    <row r="134" spans="2:9">
      <c r="B134" s="7"/>
      <c r="C134" s="229"/>
      <c r="D134" s="189"/>
      <c r="E134" s="189"/>
      <c r="F134" s="189"/>
      <c r="G134" s="223"/>
      <c r="H134" s="17"/>
      <c r="I134" s="211"/>
    </row>
    <row r="135" spans="2:9">
      <c r="B135" s="7"/>
      <c r="C135" s="229"/>
      <c r="D135" s="189"/>
      <c r="E135" s="189"/>
      <c r="F135" s="189"/>
      <c r="G135" s="223"/>
      <c r="H135" s="17"/>
      <c r="I135" s="211"/>
    </row>
    <row r="136" spans="2:9">
      <c r="B136" s="7"/>
      <c r="C136" s="229"/>
      <c r="D136" s="189"/>
      <c r="E136" s="189"/>
      <c r="F136" s="189"/>
      <c r="G136" s="223"/>
      <c r="H136" s="17"/>
      <c r="I136" s="211"/>
    </row>
    <row r="137" spans="2:9">
      <c r="B137" s="7"/>
      <c r="C137" s="229"/>
      <c r="D137" s="189"/>
      <c r="E137" s="189"/>
      <c r="F137" s="189"/>
      <c r="G137" s="223"/>
      <c r="H137" s="17"/>
      <c r="I137" s="211"/>
    </row>
    <row r="138" spans="2:9">
      <c r="B138" s="7"/>
      <c r="C138" s="229"/>
      <c r="D138" s="189"/>
      <c r="E138" s="189"/>
      <c r="F138" s="189"/>
      <c r="G138" s="223"/>
      <c r="H138" s="17"/>
      <c r="I138" s="211"/>
    </row>
    <row r="139" spans="2:9">
      <c r="B139" s="7"/>
      <c r="C139" s="229"/>
      <c r="D139" s="189"/>
      <c r="E139" s="189"/>
      <c r="F139" s="189"/>
      <c r="G139" s="223"/>
      <c r="H139" s="17"/>
      <c r="I139" s="211"/>
    </row>
    <row r="140" spans="2:9">
      <c r="B140" s="7"/>
      <c r="C140" s="229"/>
      <c r="D140" s="189"/>
      <c r="E140" s="189"/>
      <c r="F140" s="189"/>
      <c r="G140" s="223"/>
      <c r="H140" s="17"/>
      <c r="I140" s="211"/>
    </row>
    <row r="141" spans="2:9">
      <c r="B141" s="7"/>
      <c r="C141" s="229"/>
      <c r="D141" s="189"/>
      <c r="E141" s="189"/>
      <c r="F141" s="189"/>
      <c r="G141" s="223"/>
      <c r="H141" s="17"/>
      <c r="I141" s="211"/>
    </row>
    <row r="142" spans="2:9">
      <c r="B142" s="7"/>
      <c r="C142" s="229"/>
      <c r="D142" s="189"/>
      <c r="E142" s="189"/>
      <c r="F142" s="189"/>
      <c r="G142" s="223"/>
      <c r="H142" s="17"/>
      <c r="I142" s="211"/>
    </row>
    <row r="143" spans="2:9">
      <c r="B143" s="7"/>
      <c r="C143" s="229"/>
      <c r="D143" s="189"/>
      <c r="E143" s="189"/>
      <c r="F143" s="189"/>
      <c r="G143" s="223"/>
      <c r="H143" s="17"/>
      <c r="I143" s="211"/>
    </row>
    <row r="144" spans="2:9">
      <c r="B144" s="7"/>
      <c r="C144" s="229"/>
      <c r="D144" s="189"/>
      <c r="E144" s="189"/>
      <c r="F144" s="189"/>
      <c r="G144" s="223"/>
      <c r="H144" s="17"/>
      <c r="I144" s="211"/>
    </row>
    <row r="145" spans="2:9">
      <c r="B145" s="7"/>
      <c r="C145" s="229"/>
      <c r="D145" s="189"/>
      <c r="E145" s="189"/>
      <c r="F145" s="189"/>
      <c r="G145" s="223"/>
      <c r="H145" s="17"/>
      <c r="I145" s="211"/>
    </row>
    <row r="146" spans="2:9">
      <c r="B146" s="7"/>
      <c r="C146" s="229"/>
      <c r="D146" s="189"/>
      <c r="E146" s="189"/>
      <c r="F146" s="189"/>
      <c r="G146" s="223"/>
      <c r="H146" s="17"/>
      <c r="I146" s="211"/>
    </row>
    <row r="147" spans="2:9">
      <c r="B147" s="7"/>
      <c r="C147" s="229"/>
      <c r="D147" s="189"/>
      <c r="E147" s="189"/>
      <c r="F147" s="189"/>
      <c r="G147" s="223"/>
      <c r="H147" s="17"/>
      <c r="I147" s="211"/>
    </row>
    <row r="148" spans="2:9">
      <c r="B148" s="7"/>
      <c r="C148" s="229"/>
      <c r="D148" s="189"/>
      <c r="E148" s="189"/>
      <c r="F148" s="189"/>
      <c r="G148" s="223"/>
      <c r="H148" s="17"/>
      <c r="I148" s="211"/>
    </row>
    <row r="149" spans="2:9">
      <c r="B149" s="7"/>
      <c r="C149" s="229"/>
      <c r="D149" s="189"/>
      <c r="E149" s="189"/>
      <c r="F149" s="189"/>
      <c r="G149" s="223"/>
      <c r="H149" s="17"/>
      <c r="I149" s="211"/>
    </row>
    <row r="150" spans="2:9">
      <c r="B150" s="7"/>
      <c r="C150" s="229"/>
      <c r="D150" s="189"/>
      <c r="E150" s="189"/>
      <c r="F150" s="189"/>
      <c r="G150" s="223"/>
      <c r="H150" s="17"/>
      <c r="I150" s="211"/>
    </row>
    <row r="151" spans="2:9">
      <c r="B151" s="7"/>
      <c r="C151" s="229"/>
      <c r="D151" s="189"/>
      <c r="E151" s="189"/>
      <c r="F151" s="189"/>
      <c r="G151" s="223"/>
      <c r="H151" s="17"/>
      <c r="I151" s="211"/>
    </row>
    <row r="152" spans="2:9">
      <c r="B152" s="7"/>
      <c r="C152" s="229"/>
      <c r="D152" s="189"/>
      <c r="E152" s="189"/>
      <c r="F152" s="189"/>
      <c r="G152" s="223"/>
      <c r="H152" s="17"/>
      <c r="I152" s="211"/>
    </row>
    <row r="153" spans="2:9">
      <c r="B153" s="7"/>
      <c r="C153" s="229"/>
      <c r="D153" s="189"/>
      <c r="E153" s="189"/>
      <c r="F153" s="189"/>
      <c r="G153" s="223"/>
      <c r="H153" s="17"/>
      <c r="I153" s="211"/>
    </row>
    <row r="154" spans="2:9">
      <c r="B154" s="7"/>
      <c r="C154" s="229"/>
      <c r="D154" s="189"/>
      <c r="E154" s="189"/>
      <c r="F154" s="189"/>
      <c r="G154" s="223"/>
      <c r="H154" s="17"/>
      <c r="I154" s="211"/>
    </row>
    <row r="155" spans="2:9">
      <c r="B155" s="7"/>
      <c r="C155" s="229"/>
      <c r="D155" s="189"/>
      <c r="E155" s="189"/>
      <c r="F155" s="189"/>
      <c r="G155" s="223"/>
      <c r="H155" s="17"/>
      <c r="I155" s="211"/>
    </row>
    <row r="156" spans="2:9">
      <c r="B156" s="7"/>
      <c r="C156" s="229"/>
      <c r="D156" s="189"/>
      <c r="E156" s="189"/>
      <c r="F156" s="189"/>
      <c r="G156" s="223"/>
      <c r="H156" s="17"/>
      <c r="I156" s="211"/>
    </row>
    <row r="157" spans="2:9">
      <c r="B157" s="7"/>
      <c r="C157" s="229"/>
      <c r="D157" s="189"/>
      <c r="E157" s="189"/>
      <c r="F157" s="189"/>
      <c r="G157" s="189"/>
      <c r="H157" s="17"/>
      <c r="I157" s="211"/>
    </row>
    <row r="158" spans="2:9">
      <c r="B158" s="7"/>
      <c r="C158" s="229"/>
      <c r="D158" s="189"/>
      <c r="E158" s="189"/>
      <c r="F158" s="189"/>
      <c r="G158" s="189"/>
      <c r="H158" s="17"/>
      <c r="I158" s="211"/>
    </row>
    <row r="159" spans="2:9">
      <c r="B159" s="7"/>
      <c r="C159" s="229"/>
      <c r="D159" s="189"/>
      <c r="E159" s="189"/>
      <c r="F159" s="189"/>
      <c r="G159" s="189"/>
      <c r="H159" s="17"/>
      <c r="I159" s="211"/>
    </row>
    <row r="160" spans="2:9">
      <c r="B160" s="7"/>
      <c r="C160" s="229"/>
      <c r="D160" s="189"/>
      <c r="E160" s="189"/>
      <c r="F160" s="189"/>
      <c r="G160" s="189"/>
      <c r="H160" s="17"/>
      <c r="I160" s="211"/>
    </row>
    <row r="161" spans="1:9">
      <c r="B161" s="7"/>
      <c r="C161" s="229"/>
      <c r="D161" s="189"/>
      <c r="E161" s="189"/>
      <c r="F161" s="189"/>
      <c r="G161" s="189"/>
      <c r="H161" s="17"/>
      <c r="I161" s="211"/>
    </row>
    <row r="162" spans="1:9">
      <c r="B162" s="7"/>
      <c r="C162" s="229"/>
      <c r="D162" s="189"/>
      <c r="E162" s="189"/>
      <c r="F162" s="189"/>
      <c r="G162" s="189"/>
      <c r="H162" s="17"/>
      <c r="I162" s="211"/>
    </row>
    <row r="163" spans="1:9">
      <c r="B163" s="7"/>
      <c r="C163" s="229"/>
      <c r="D163" s="189"/>
      <c r="E163" s="189"/>
      <c r="F163" s="189"/>
      <c r="G163" s="189"/>
      <c r="H163" s="17"/>
      <c r="I163" s="211"/>
    </row>
    <row r="164" spans="1:9">
      <c r="B164" s="7"/>
      <c r="C164" s="229"/>
      <c r="D164" s="189"/>
      <c r="E164" s="189"/>
      <c r="F164" s="189"/>
      <c r="G164" s="189"/>
      <c r="H164" s="17"/>
      <c r="I164" s="211"/>
    </row>
    <row r="165" spans="1:9">
      <c r="B165" s="7"/>
      <c r="C165" s="229"/>
      <c r="D165" s="189"/>
      <c r="E165" s="189"/>
      <c r="F165" s="189"/>
      <c r="G165" s="189"/>
      <c r="H165" s="17"/>
      <c r="I165" s="211"/>
    </row>
    <row r="166" spans="1:9">
      <c r="B166" s="7"/>
      <c r="C166" s="229"/>
      <c r="D166" s="239"/>
      <c r="E166" s="239"/>
      <c r="F166" s="239"/>
      <c r="G166" s="239"/>
      <c r="H166" s="17"/>
      <c r="I166" s="229"/>
    </row>
    <row r="167" spans="1:9">
      <c r="B167" s="7"/>
      <c r="C167" s="214"/>
      <c r="D167" s="225"/>
      <c r="E167" s="225"/>
      <c r="F167" s="225"/>
      <c r="G167" s="225"/>
      <c r="H167" s="77"/>
      <c r="I167" s="214"/>
    </row>
    <row r="168" spans="1:9">
      <c r="B168" s="7"/>
      <c r="C168" s="214"/>
      <c r="D168" s="225"/>
      <c r="E168" s="225"/>
      <c r="F168" s="225"/>
      <c r="G168" s="225"/>
      <c r="H168" s="91"/>
      <c r="I168" s="214"/>
    </row>
    <row r="169" spans="1:9">
      <c r="B169" s="7"/>
      <c r="C169" s="213"/>
      <c r="D169" s="226"/>
      <c r="E169" s="226"/>
      <c r="F169" s="226"/>
      <c r="G169" s="225"/>
      <c r="H169" s="91"/>
      <c r="I169" s="213"/>
    </row>
    <row r="170" spans="1:9">
      <c r="B170" s="7"/>
      <c r="C170" s="213"/>
      <c r="D170" s="226"/>
      <c r="E170" s="226"/>
      <c r="F170" s="226"/>
      <c r="G170" s="225"/>
      <c r="H170" s="91"/>
      <c r="I170" s="213"/>
    </row>
    <row r="171" spans="1:9">
      <c r="B171" s="9"/>
      <c r="C171" s="214"/>
      <c r="D171" s="225"/>
      <c r="E171" s="225"/>
      <c r="F171" s="225"/>
      <c r="G171" s="225"/>
      <c r="H171" s="91"/>
      <c r="I171" s="214"/>
    </row>
    <row r="172" spans="1:9">
      <c r="A172" s="4"/>
      <c r="B172" s="9"/>
      <c r="C172" s="211"/>
      <c r="D172" s="226"/>
      <c r="E172" s="226"/>
      <c r="F172" s="226"/>
      <c r="G172" s="189"/>
      <c r="H172" s="17"/>
      <c r="I172" s="211"/>
    </row>
    <row r="173" spans="1:9">
      <c r="A173" s="4"/>
      <c r="B173" s="9"/>
      <c r="C173" s="214"/>
      <c r="D173" s="226"/>
      <c r="E173" s="226"/>
      <c r="F173" s="226"/>
      <c r="G173" s="225"/>
      <c r="H173" s="84"/>
      <c r="I173" s="214"/>
    </row>
    <row r="174" spans="1:9">
      <c r="A174" s="4"/>
      <c r="B174" s="9"/>
      <c r="C174" s="214"/>
      <c r="D174" s="226"/>
      <c r="E174" s="226"/>
      <c r="F174" s="226"/>
      <c r="G174" s="225"/>
      <c r="H174" s="84"/>
      <c r="I174" s="214"/>
    </row>
    <row r="175" spans="1:9">
      <c r="A175" s="4"/>
      <c r="B175" s="9"/>
      <c r="C175" s="214"/>
      <c r="D175" s="226"/>
      <c r="E175" s="226"/>
      <c r="F175" s="226"/>
      <c r="G175" s="225"/>
      <c r="H175" s="84"/>
      <c r="I175" s="214"/>
    </row>
    <row r="176" spans="1:9">
      <c r="A176" s="4"/>
      <c r="B176" s="7"/>
      <c r="C176" s="214"/>
      <c r="D176" s="226"/>
      <c r="E176" s="226"/>
      <c r="F176" s="226"/>
      <c r="G176" s="225"/>
      <c r="H176" s="84"/>
      <c r="I176" s="214"/>
    </row>
    <row r="177" spans="1:9">
      <c r="A177" s="4"/>
      <c r="B177" s="85"/>
      <c r="C177" s="155"/>
      <c r="D177" s="177"/>
      <c r="E177" s="177"/>
      <c r="F177" s="177"/>
      <c r="G177" s="177"/>
      <c r="H177" s="4"/>
      <c r="I177" s="211"/>
    </row>
    <row r="178" spans="1:9">
      <c r="A178" s="4"/>
      <c r="B178" s="85"/>
      <c r="C178" s="214"/>
      <c r="D178" s="226"/>
      <c r="E178" s="226"/>
      <c r="F178" s="226"/>
      <c r="G178" s="225"/>
      <c r="H178" s="9"/>
      <c r="I178" s="214"/>
    </row>
    <row r="179" spans="1:9">
      <c r="A179" s="4"/>
      <c r="B179" s="85"/>
      <c r="C179" s="214"/>
      <c r="D179" s="226"/>
      <c r="E179" s="226"/>
      <c r="F179" s="226"/>
      <c r="G179" s="225"/>
      <c r="H179" s="9"/>
      <c r="I179" s="214"/>
    </row>
    <row r="180" spans="1:9">
      <c r="A180" s="4"/>
      <c r="B180" s="85"/>
      <c r="C180" s="214"/>
      <c r="D180" s="226"/>
      <c r="E180" s="226"/>
      <c r="F180" s="226"/>
      <c r="G180" s="225"/>
      <c r="H180" s="84"/>
      <c r="I180" s="214"/>
    </row>
    <row r="181" spans="1:9">
      <c r="A181" s="4"/>
      <c r="B181" s="7"/>
      <c r="C181" s="214"/>
      <c r="D181" s="226"/>
      <c r="E181" s="226"/>
      <c r="F181" s="226"/>
      <c r="G181" s="225"/>
      <c r="H181" s="84"/>
      <c r="I181" s="214"/>
    </row>
    <row r="182" spans="1:9">
      <c r="A182" s="4"/>
      <c r="B182" s="85"/>
      <c r="C182" s="214"/>
      <c r="D182" s="226"/>
      <c r="E182" s="226"/>
      <c r="F182" s="226"/>
      <c r="G182" s="225"/>
      <c r="H182" s="84"/>
      <c r="I182" s="214"/>
    </row>
    <row r="183" spans="1:9">
      <c r="A183" s="4"/>
      <c r="B183" s="85"/>
      <c r="C183" s="155"/>
      <c r="D183" s="177"/>
      <c r="E183" s="177"/>
      <c r="F183" s="177"/>
      <c r="G183" s="177"/>
      <c r="H183" s="4"/>
      <c r="I183" s="211"/>
    </row>
    <row r="184" spans="1:9">
      <c r="A184" s="4"/>
      <c r="B184" s="85"/>
      <c r="C184" s="155"/>
      <c r="D184" s="177"/>
      <c r="E184" s="177"/>
      <c r="F184" s="177"/>
      <c r="G184" s="177"/>
      <c r="H184" s="4"/>
      <c r="I184" s="211"/>
    </row>
    <row r="185" spans="1:9">
      <c r="A185" s="4"/>
      <c r="B185" s="85"/>
      <c r="C185" s="155"/>
      <c r="D185" s="177"/>
      <c r="E185" s="177"/>
      <c r="F185" s="177"/>
      <c r="G185" s="177"/>
      <c r="H185" s="4"/>
      <c r="I185" s="211"/>
    </row>
    <row r="186" spans="1:9">
      <c r="A186" s="4"/>
      <c r="B186" s="85"/>
      <c r="C186" s="155"/>
      <c r="D186" s="177"/>
      <c r="E186" s="177"/>
      <c r="F186" s="177"/>
      <c r="G186" s="177"/>
      <c r="H186" s="4"/>
      <c r="I186" s="211"/>
    </row>
    <row r="187" spans="1:9">
      <c r="A187" s="4"/>
      <c r="B187" s="7"/>
      <c r="C187" s="155"/>
      <c r="D187" s="177"/>
      <c r="E187" s="177"/>
      <c r="F187" s="177"/>
      <c r="G187" s="177"/>
      <c r="H187" s="4"/>
      <c r="I187" s="211"/>
    </row>
    <row r="188" spans="1:9">
      <c r="A188" s="4"/>
      <c r="B188" s="7"/>
      <c r="C188" s="155"/>
      <c r="D188" s="177"/>
      <c r="E188" s="177"/>
      <c r="F188" s="177"/>
      <c r="G188" s="177"/>
      <c r="H188" s="4"/>
      <c r="I188" s="211"/>
    </row>
    <row r="189" spans="1:9">
      <c r="A189" s="4"/>
      <c r="B189" s="7"/>
      <c r="C189" s="155"/>
      <c r="D189" s="177"/>
      <c r="E189" s="177"/>
      <c r="F189" s="177"/>
      <c r="G189" s="177"/>
      <c r="H189" s="4"/>
      <c r="I189" s="211"/>
    </row>
    <row r="190" spans="1:9">
      <c r="A190" s="4"/>
      <c r="B190" s="7"/>
      <c r="C190" s="155"/>
      <c r="D190" s="177"/>
      <c r="E190" s="177"/>
      <c r="F190" s="177"/>
      <c r="G190" s="177"/>
      <c r="H190" s="4"/>
      <c r="I190" s="211"/>
    </row>
    <row r="191" spans="1:9">
      <c r="A191" s="4"/>
      <c r="B191" s="7"/>
      <c r="C191" s="155"/>
      <c r="D191" s="177"/>
      <c r="E191" s="177"/>
      <c r="F191" s="177"/>
      <c r="G191" s="177"/>
      <c r="H191" s="4"/>
      <c r="I191" s="211"/>
    </row>
    <row r="192" spans="1:9">
      <c r="A192" s="4"/>
      <c r="B192" s="7"/>
      <c r="C192" s="155"/>
      <c r="D192" s="177"/>
      <c r="E192" s="177"/>
      <c r="F192" s="177"/>
      <c r="G192" s="177"/>
      <c r="H192" s="4"/>
      <c r="I192" s="211"/>
    </row>
    <row r="193" spans="1:9">
      <c r="A193" s="4"/>
      <c r="B193" s="7"/>
      <c r="C193" s="155"/>
      <c r="D193" s="177"/>
      <c r="E193" s="177"/>
      <c r="F193" s="177"/>
      <c r="G193" s="177"/>
      <c r="H193" s="4"/>
      <c r="I193" s="211"/>
    </row>
    <row r="194" spans="1:9">
      <c r="A194" s="4"/>
      <c r="B194" s="7"/>
      <c r="C194" s="155"/>
      <c r="D194" s="177"/>
      <c r="E194" s="177"/>
      <c r="F194" s="177"/>
      <c r="G194" s="177"/>
      <c r="H194" s="4"/>
      <c r="I194" s="211"/>
    </row>
    <row r="195" spans="1:9">
      <c r="A195" s="4"/>
      <c r="B195" s="7"/>
      <c r="C195" s="155"/>
      <c r="D195" s="177"/>
      <c r="E195" s="177"/>
      <c r="F195" s="177"/>
      <c r="G195" s="177"/>
      <c r="H195" s="4"/>
      <c r="I195" s="211"/>
    </row>
    <row r="196" spans="1:9">
      <c r="A196" s="4"/>
      <c r="B196" s="7"/>
      <c r="C196" s="155"/>
      <c r="D196" s="177"/>
      <c r="E196" s="177"/>
      <c r="F196" s="177"/>
      <c r="G196" s="177"/>
      <c r="H196" s="4"/>
      <c r="I196" s="211"/>
    </row>
    <row r="197" spans="1:9">
      <c r="A197" s="4"/>
      <c r="B197" s="7"/>
      <c r="C197" s="155"/>
      <c r="D197" s="177"/>
      <c r="E197" s="177"/>
      <c r="F197" s="177"/>
      <c r="G197" s="177"/>
      <c r="H197" s="4"/>
      <c r="I197" s="211"/>
    </row>
    <row r="198" spans="1:9">
      <c r="A198" s="4"/>
      <c r="B198" s="7"/>
      <c r="C198" s="155"/>
      <c r="D198" s="177"/>
      <c r="E198" s="177"/>
      <c r="F198" s="177"/>
      <c r="G198" s="177"/>
      <c r="H198" s="4"/>
      <c r="I198" s="211"/>
    </row>
    <row r="199" spans="1:9">
      <c r="A199" s="4"/>
      <c r="B199" s="7"/>
      <c r="C199" s="155"/>
      <c r="D199" s="177"/>
      <c r="E199" s="177"/>
      <c r="F199" s="177"/>
      <c r="G199" s="177"/>
      <c r="H199" s="4"/>
      <c r="I199" s="211"/>
    </row>
    <row r="200" spans="1:9">
      <c r="A200" s="4"/>
      <c r="B200" s="7"/>
      <c r="C200" s="155"/>
      <c r="D200" s="177"/>
      <c r="E200" s="177"/>
      <c r="F200" s="177"/>
      <c r="G200" s="177"/>
      <c r="H200" s="4"/>
      <c r="I200" s="211"/>
    </row>
    <row r="201" spans="1:9">
      <c r="A201" s="4"/>
      <c r="B201" s="7"/>
      <c r="C201" s="155"/>
      <c r="D201" s="177"/>
      <c r="E201" s="177"/>
      <c r="F201" s="177"/>
      <c r="G201" s="177"/>
      <c r="H201" s="4"/>
      <c r="I201" s="211"/>
    </row>
    <row r="202" spans="1:9">
      <c r="A202" s="4"/>
      <c r="B202" s="7"/>
      <c r="C202" s="155"/>
      <c r="D202" s="177"/>
      <c r="E202" s="177"/>
      <c r="F202" s="177"/>
      <c r="G202" s="177"/>
      <c r="H202" s="4"/>
      <c r="I202" s="211"/>
    </row>
    <row r="203" spans="1:9">
      <c r="A203" s="4"/>
      <c r="B203" s="7"/>
      <c r="C203" s="155"/>
      <c r="D203" s="177"/>
      <c r="E203" s="177"/>
      <c r="F203" s="177"/>
      <c r="G203" s="177"/>
      <c r="H203" s="4"/>
      <c r="I203" s="211"/>
    </row>
    <row r="204" spans="1:9">
      <c r="A204" s="4"/>
      <c r="B204" s="7"/>
      <c r="C204" s="155"/>
      <c r="D204" s="177"/>
      <c r="E204" s="177"/>
      <c r="F204" s="177"/>
      <c r="G204" s="177"/>
      <c r="H204" s="4"/>
      <c r="I204" s="211"/>
    </row>
    <row r="205" spans="1:9">
      <c r="A205" s="4"/>
      <c r="B205" s="7"/>
      <c r="C205" s="155"/>
      <c r="D205" s="177"/>
      <c r="E205" s="177"/>
      <c r="F205" s="177"/>
      <c r="G205" s="177"/>
      <c r="H205" s="4"/>
      <c r="I205" s="211"/>
    </row>
    <row r="206" spans="1:9">
      <c r="A206" s="4"/>
      <c r="B206" s="7"/>
      <c r="C206" s="155"/>
      <c r="D206" s="177"/>
      <c r="E206" s="177"/>
      <c r="F206" s="177"/>
      <c r="G206" s="177"/>
      <c r="H206" s="4"/>
      <c r="I206" s="211"/>
    </row>
    <row r="207" spans="1:9">
      <c r="A207" s="4"/>
      <c r="B207" s="7"/>
      <c r="C207" s="155"/>
      <c r="D207" s="177"/>
      <c r="E207" s="177"/>
      <c r="F207" s="177"/>
      <c r="G207" s="177"/>
      <c r="H207" s="4"/>
      <c r="I207" s="211"/>
    </row>
    <row r="208" spans="1:9">
      <c r="A208" s="4"/>
      <c r="B208" s="7"/>
      <c r="C208" s="155"/>
      <c r="D208" s="177"/>
      <c r="E208" s="177"/>
      <c r="F208" s="177"/>
      <c r="G208" s="177"/>
      <c r="H208" s="4"/>
      <c r="I208" s="211"/>
    </row>
    <row r="209" spans="1:9">
      <c r="A209" s="4"/>
      <c r="B209" s="7"/>
      <c r="C209" s="155"/>
      <c r="D209" s="177"/>
      <c r="E209" s="177"/>
      <c r="F209" s="177"/>
      <c r="G209" s="177"/>
      <c r="H209" s="4"/>
      <c r="I209" s="211"/>
    </row>
    <row r="210" spans="1:9">
      <c r="A210" s="4"/>
      <c r="B210" s="7"/>
      <c r="C210" s="155"/>
      <c r="D210" s="177"/>
      <c r="E210" s="177"/>
      <c r="F210" s="177"/>
      <c r="G210" s="177"/>
      <c r="H210" s="4"/>
      <c r="I210" s="211"/>
    </row>
    <row r="211" spans="1:9">
      <c r="A211" s="4"/>
      <c r="B211" s="7"/>
      <c r="C211" s="155"/>
      <c r="D211" s="177"/>
      <c r="E211" s="177"/>
      <c r="F211" s="177"/>
      <c r="G211" s="177"/>
      <c r="H211" s="4"/>
      <c r="I211" s="211"/>
    </row>
    <row r="212" spans="1:9">
      <c r="A212" s="4"/>
      <c r="B212" s="7"/>
      <c r="C212" s="155"/>
      <c r="D212" s="177"/>
      <c r="E212" s="177"/>
      <c r="F212" s="177"/>
      <c r="G212" s="177"/>
      <c r="H212" s="4"/>
      <c r="I212" s="211"/>
    </row>
    <row r="213" spans="1:9">
      <c r="A213" s="4"/>
      <c r="B213" s="7"/>
      <c r="C213" s="155"/>
      <c r="D213" s="177"/>
      <c r="E213" s="177"/>
      <c r="F213" s="177"/>
      <c r="G213" s="177"/>
      <c r="H213" s="4"/>
      <c r="I213" s="211"/>
    </row>
    <row r="214" spans="1:9">
      <c r="A214" s="4"/>
      <c r="B214" s="7"/>
      <c r="C214" s="155"/>
      <c r="D214" s="177"/>
      <c r="E214" s="177"/>
      <c r="F214" s="177"/>
      <c r="G214" s="177"/>
      <c r="H214" s="4"/>
      <c r="I214" s="211"/>
    </row>
    <row r="215" spans="1:9">
      <c r="A215" s="4"/>
      <c r="B215" s="7"/>
      <c r="C215" s="155"/>
      <c r="D215" s="177"/>
      <c r="E215" s="177"/>
      <c r="F215" s="177"/>
      <c r="G215" s="177"/>
      <c r="H215" s="4"/>
      <c r="I215" s="211"/>
    </row>
    <row r="216" spans="1:9">
      <c r="A216" s="4"/>
      <c r="B216" s="7"/>
      <c r="C216" s="155"/>
      <c r="D216" s="177"/>
      <c r="E216" s="177"/>
      <c r="F216" s="177"/>
      <c r="G216" s="177"/>
      <c r="H216" s="4"/>
      <c r="I216" s="211"/>
    </row>
    <row r="217" spans="1:9">
      <c r="A217" s="4"/>
      <c r="B217" s="7"/>
      <c r="C217" s="155"/>
      <c r="D217" s="177"/>
      <c r="E217" s="177"/>
      <c r="F217" s="177"/>
      <c r="G217" s="177"/>
      <c r="H217" s="4"/>
      <c r="I217" s="211"/>
    </row>
    <row r="218" spans="1:9">
      <c r="A218" s="4"/>
      <c r="B218" s="7"/>
      <c r="C218" s="155"/>
      <c r="D218" s="177"/>
      <c r="E218" s="177"/>
      <c r="F218" s="177"/>
      <c r="G218" s="177"/>
      <c r="H218" s="4"/>
      <c r="I218" s="211"/>
    </row>
    <row r="219" spans="1:9">
      <c r="A219" s="4"/>
      <c r="B219" s="7"/>
      <c r="C219" s="155"/>
      <c r="D219" s="177"/>
      <c r="E219" s="177"/>
      <c r="F219" s="177"/>
      <c r="G219" s="177"/>
      <c r="H219" s="4"/>
      <c r="I219" s="211"/>
    </row>
    <row r="220" spans="1:9">
      <c r="A220" s="4"/>
      <c r="B220" s="7"/>
      <c r="C220" s="155"/>
      <c r="D220" s="177"/>
      <c r="E220" s="177"/>
      <c r="F220" s="177"/>
      <c r="G220" s="177"/>
      <c r="H220" s="4"/>
      <c r="I220" s="211"/>
    </row>
    <row r="221" spans="1:9">
      <c r="A221" s="4"/>
      <c r="B221" s="7"/>
      <c r="C221" s="155"/>
      <c r="D221" s="177"/>
      <c r="E221" s="177"/>
      <c r="F221" s="177"/>
      <c r="G221" s="177"/>
      <c r="H221" s="4"/>
      <c r="I221" s="211"/>
    </row>
    <row r="222" spans="1:9">
      <c r="A222" s="4"/>
      <c r="B222" s="7"/>
      <c r="C222" s="155"/>
      <c r="D222" s="177"/>
      <c r="E222" s="177"/>
      <c r="F222" s="177"/>
      <c r="G222" s="177"/>
      <c r="H222" s="4"/>
      <c r="I222" s="211"/>
    </row>
    <row r="223" spans="1:9">
      <c r="A223" s="4"/>
      <c r="B223" s="7"/>
      <c r="C223" s="155"/>
      <c r="D223" s="177"/>
      <c r="E223" s="177"/>
      <c r="F223" s="177"/>
      <c r="G223" s="177"/>
      <c r="H223" s="4"/>
      <c r="I223" s="211"/>
    </row>
    <row r="224" spans="1:9">
      <c r="A224" s="4"/>
      <c r="B224" s="7"/>
      <c r="C224" s="155"/>
      <c r="D224" s="177"/>
      <c r="E224" s="177"/>
      <c r="F224" s="177"/>
      <c r="G224" s="177"/>
      <c r="H224" s="4"/>
      <c r="I224" s="211"/>
    </row>
    <row r="225" spans="1:9">
      <c r="A225" s="4"/>
      <c r="B225" s="7"/>
      <c r="C225" s="155"/>
      <c r="D225" s="177"/>
      <c r="E225" s="177"/>
      <c r="F225" s="177"/>
      <c r="G225" s="177"/>
      <c r="H225" s="4"/>
      <c r="I225" s="211"/>
    </row>
    <row r="226" spans="1:9">
      <c r="A226" s="4"/>
      <c r="B226" s="7"/>
      <c r="C226" s="155"/>
      <c r="D226" s="177"/>
      <c r="E226" s="177"/>
      <c r="F226" s="177"/>
      <c r="G226" s="177"/>
      <c r="H226" s="4"/>
      <c r="I226" s="211"/>
    </row>
    <row r="227" spans="1:9">
      <c r="A227" s="4"/>
      <c r="B227" s="7"/>
      <c r="C227" s="155"/>
      <c r="D227" s="177"/>
      <c r="E227" s="177"/>
      <c r="F227" s="177"/>
      <c r="G227" s="177"/>
      <c r="H227" s="4"/>
      <c r="I227" s="211"/>
    </row>
    <row r="228" spans="1:9">
      <c r="A228" s="4"/>
      <c r="B228" s="7"/>
      <c r="C228" s="155"/>
      <c r="D228" s="177"/>
      <c r="E228" s="177"/>
      <c r="F228" s="177"/>
      <c r="G228" s="177"/>
      <c r="H228" s="4"/>
      <c r="I228" s="211"/>
    </row>
    <row r="229" spans="1:9">
      <c r="A229" s="4"/>
      <c r="B229" s="7"/>
      <c r="C229" s="155"/>
      <c r="D229" s="177"/>
      <c r="E229" s="177"/>
      <c r="F229" s="177"/>
      <c r="G229" s="177"/>
      <c r="H229" s="4"/>
      <c r="I229" s="211"/>
    </row>
    <row r="230" spans="1:9">
      <c r="A230" s="4"/>
      <c r="B230" s="7"/>
      <c r="C230" s="155"/>
      <c r="D230" s="177"/>
      <c r="E230" s="177"/>
      <c r="F230" s="177"/>
      <c r="G230" s="177"/>
      <c r="H230" s="4"/>
      <c r="I230" s="211"/>
    </row>
    <row r="231" spans="1:9">
      <c r="A231" s="4"/>
      <c r="B231" s="7"/>
      <c r="C231" s="155"/>
      <c r="D231" s="177"/>
      <c r="E231" s="177"/>
      <c r="F231" s="177"/>
      <c r="G231" s="177"/>
      <c r="H231" s="4"/>
      <c r="I231" s="211"/>
    </row>
    <row r="232" spans="1:9">
      <c r="A232" s="4"/>
      <c r="B232" s="7"/>
      <c r="C232" s="155"/>
      <c r="D232" s="177"/>
      <c r="E232" s="177"/>
      <c r="F232" s="177"/>
      <c r="G232" s="177"/>
      <c r="H232" s="4"/>
      <c r="I232" s="211"/>
    </row>
    <row r="233" spans="1:9">
      <c r="A233" s="4"/>
      <c r="B233" s="7"/>
      <c r="C233" s="155"/>
      <c r="D233" s="177"/>
      <c r="E233" s="177"/>
      <c r="F233" s="177"/>
      <c r="G233" s="177"/>
      <c r="H233" s="4"/>
      <c r="I233" s="211"/>
    </row>
    <row r="234" spans="1:9">
      <c r="A234" s="4"/>
      <c r="B234" s="7"/>
      <c r="C234" s="155"/>
      <c r="D234" s="177"/>
      <c r="E234" s="177"/>
      <c r="F234" s="177"/>
      <c r="G234" s="177"/>
      <c r="H234" s="4"/>
      <c r="I234" s="211"/>
    </row>
    <row r="235" spans="1:9">
      <c r="A235" s="4"/>
      <c r="B235" s="7"/>
      <c r="C235" s="155"/>
      <c r="D235" s="177"/>
      <c r="E235" s="177"/>
      <c r="F235" s="177"/>
      <c r="G235" s="177"/>
      <c r="H235" s="4"/>
      <c r="I235" s="211"/>
    </row>
    <row r="236" spans="1:9">
      <c r="A236" s="4"/>
      <c r="B236" s="7"/>
      <c r="C236" s="155"/>
      <c r="D236" s="177"/>
      <c r="E236" s="177"/>
      <c r="F236" s="177"/>
      <c r="G236" s="177"/>
      <c r="H236" s="4"/>
      <c r="I236" s="211"/>
    </row>
    <row r="237" spans="1:9">
      <c r="A237" s="4"/>
      <c r="B237" s="7"/>
      <c r="C237" s="155"/>
      <c r="D237" s="177"/>
      <c r="E237" s="177"/>
      <c r="F237" s="177"/>
      <c r="G237" s="177"/>
      <c r="H237" s="4"/>
      <c r="I237" s="211"/>
    </row>
    <row r="238" spans="1:9">
      <c r="A238" s="4"/>
      <c r="B238" s="7"/>
      <c r="C238" s="155"/>
      <c r="D238" s="177"/>
      <c r="E238" s="177"/>
      <c r="F238" s="177"/>
      <c r="G238" s="177"/>
      <c r="H238" s="4"/>
      <c r="I238" s="211"/>
    </row>
    <row r="239" spans="1:9">
      <c r="A239" s="4"/>
      <c r="B239" s="7"/>
      <c r="C239" s="155"/>
      <c r="D239" s="177"/>
      <c r="E239" s="177"/>
      <c r="F239" s="177"/>
      <c r="G239" s="177"/>
      <c r="H239" s="4"/>
      <c r="I239" s="211"/>
    </row>
    <row r="240" spans="1:9">
      <c r="A240" s="4"/>
      <c r="B240" s="7"/>
      <c r="C240" s="155"/>
      <c r="D240" s="177"/>
      <c r="E240" s="177"/>
      <c r="F240" s="177"/>
      <c r="G240" s="177"/>
      <c r="H240" s="4"/>
      <c r="I240" s="211"/>
    </row>
    <row r="241" spans="1:9">
      <c r="A241" s="4"/>
      <c r="B241" s="7"/>
      <c r="C241" s="155"/>
      <c r="D241" s="177"/>
      <c r="E241" s="177"/>
      <c r="F241" s="177"/>
      <c r="G241" s="177"/>
      <c r="H241" s="4"/>
      <c r="I241" s="211"/>
    </row>
    <row r="242" spans="1:9">
      <c r="A242" s="4"/>
      <c r="B242" s="7"/>
      <c r="C242" s="155"/>
      <c r="D242" s="177"/>
      <c r="E242" s="177"/>
      <c r="F242" s="177"/>
      <c r="G242" s="177"/>
      <c r="H242" s="4"/>
      <c r="I242" s="211"/>
    </row>
    <row r="243" spans="1:9">
      <c r="A243" s="4"/>
      <c r="B243" s="7"/>
      <c r="C243" s="155"/>
      <c r="D243" s="177"/>
      <c r="E243" s="177"/>
      <c r="F243" s="177"/>
      <c r="G243" s="177"/>
      <c r="H243" s="4"/>
      <c r="I243" s="211"/>
    </row>
    <row r="244" spans="1:9">
      <c r="A244" s="4"/>
      <c r="B244" s="7"/>
      <c r="C244" s="155"/>
      <c r="D244" s="177"/>
      <c r="E244" s="177"/>
      <c r="F244" s="177"/>
      <c r="G244" s="177"/>
      <c r="H244" s="4"/>
      <c r="I244" s="211"/>
    </row>
    <row r="245" spans="1:9">
      <c r="A245" s="4"/>
      <c r="B245" s="7"/>
      <c r="C245" s="155"/>
      <c r="D245" s="177"/>
      <c r="E245" s="177"/>
      <c r="F245" s="177"/>
      <c r="G245" s="177"/>
      <c r="H245" s="4"/>
      <c r="I245" s="211"/>
    </row>
    <row r="246" spans="1:9">
      <c r="A246" s="4"/>
      <c r="B246" s="7"/>
      <c r="C246" s="155"/>
      <c r="D246" s="177"/>
      <c r="E246" s="177"/>
      <c r="F246" s="177"/>
      <c r="G246" s="177"/>
      <c r="H246" s="4"/>
      <c r="I246" s="211"/>
    </row>
    <row r="247" spans="1:9">
      <c r="A247" s="4"/>
      <c r="B247" s="7"/>
      <c r="C247" s="155"/>
      <c r="D247" s="177"/>
      <c r="E247" s="177"/>
      <c r="F247" s="177"/>
      <c r="G247" s="177"/>
      <c r="H247" s="4"/>
      <c r="I247" s="211"/>
    </row>
    <row r="248" spans="1:9">
      <c r="A248" s="4"/>
      <c r="B248" s="7"/>
      <c r="C248" s="155"/>
      <c r="D248" s="177"/>
      <c r="E248" s="177"/>
      <c r="F248" s="177"/>
      <c r="G248" s="177"/>
      <c r="H248" s="4"/>
      <c r="I248" s="211"/>
    </row>
    <row r="249" spans="1:9">
      <c r="A249" s="4"/>
      <c r="B249" s="7"/>
      <c r="C249" s="155"/>
      <c r="D249" s="177"/>
      <c r="E249" s="177"/>
      <c r="F249" s="177"/>
      <c r="G249" s="177"/>
      <c r="H249" s="4"/>
      <c r="I249" s="211"/>
    </row>
    <row r="250" spans="1:9">
      <c r="A250" s="4"/>
      <c r="B250" s="7"/>
      <c r="C250" s="155"/>
      <c r="D250" s="177"/>
      <c r="E250" s="177"/>
      <c r="F250" s="177"/>
      <c r="G250" s="177"/>
      <c r="H250" s="4"/>
      <c r="I250" s="211"/>
    </row>
    <row r="251" spans="1:9">
      <c r="A251" s="4"/>
      <c r="B251" s="7"/>
      <c r="C251" s="155"/>
      <c r="D251" s="177"/>
      <c r="E251" s="177"/>
      <c r="F251" s="177"/>
      <c r="G251" s="177"/>
      <c r="H251" s="4"/>
      <c r="I251" s="211"/>
    </row>
    <row r="252" spans="1:9">
      <c r="A252" s="4"/>
      <c r="B252" s="7"/>
      <c r="C252" s="155"/>
      <c r="D252" s="177"/>
      <c r="E252" s="177"/>
      <c r="F252" s="177"/>
      <c r="G252" s="177"/>
      <c r="H252" s="4"/>
      <c r="I252" s="211"/>
    </row>
    <row r="253" spans="1:9">
      <c r="A253" s="4"/>
      <c r="B253" s="7"/>
      <c r="C253" s="155"/>
      <c r="D253" s="177"/>
      <c r="E253" s="177"/>
      <c r="F253" s="177"/>
      <c r="G253" s="177"/>
      <c r="H253" s="4"/>
      <c r="I253" s="211"/>
    </row>
    <row r="254" spans="1:9">
      <c r="A254" s="4"/>
      <c r="B254" s="7"/>
      <c r="C254" s="155"/>
      <c r="D254" s="177"/>
      <c r="E254" s="177"/>
      <c r="F254" s="177"/>
      <c r="G254" s="177"/>
      <c r="H254" s="4"/>
      <c r="I254" s="211"/>
    </row>
    <row r="255" spans="1:9">
      <c r="A255" s="4"/>
      <c r="B255" s="7"/>
      <c r="C255" s="155"/>
      <c r="D255" s="177"/>
      <c r="E255" s="177"/>
      <c r="F255" s="177"/>
      <c r="G255" s="177"/>
      <c r="H255" s="4"/>
      <c r="I255" s="211"/>
    </row>
    <row r="256" spans="1:9">
      <c r="A256" s="4"/>
      <c r="B256" s="7"/>
      <c r="C256" s="155"/>
      <c r="D256" s="177"/>
      <c r="E256" s="177"/>
      <c r="F256" s="177"/>
      <c r="G256" s="177"/>
      <c r="H256" s="4"/>
      <c r="I256" s="211"/>
    </row>
    <row r="257" spans="1:9">
      <c r="A257" s="4"/>
      <c r="B257" s="7"/>
      <c r="C257" s="155"/>
      <c r="D257" s="177"/>
      <c r="E257" s="177"/>
      <c r="F257" s="177"/>
      <c r="G257" s="177"/>
      <c r="H257" s="4"/>
      <c r="I257" s="211"/>
    </row>
    <row r="258" spans="1:9">
      <c r="A258" s="4"/>
      <c r="B258" s="7"/>
      <c r="C258" s="155"/>
      <c r="D258" s="177"/>
      <c r="E258" s="177"/>
      <c r="F258" s="177"/>
      <c r="G258" s="177"/>
      <c r="H258" s="4"/>
      <c r="I258" s="211"/>
    </row>
    <row r="259" spans="1:9">
      <c r="A259" s="4"/>
      <c r="B259" s="7"/>
      <c r="C259" s="155"/>
      <c r="D259" s="177"/>
      <c r="E259" s="177"/>
      <c r="F259" s="177"/>
      <c r="G259" s="177"/>
      <c r="H259" s="4"/>
      <c r="I259" s="211"/>
    </row>
    <row r="260" spans="1:9">
      <c r="A260" s="4"/>
      <c r="B260" s="7"/>
      <c r="C260" s="155"/>
      <c r="D260" s="177"/>
      <c r="E260" s="177"/>
      <c r="F260" s="177"/>
      <c r="G260" s="177"/>
      <c r="H260" s="4"/>
      <c r="I260" s="211"/>
    </row>
    <row r="261" spans="1:9">
      <c r="A261" s="4"/>
      <c r="B261" s="7"/>
      <c r="C261" s="155"/>
      <c r="D261" s="177"/>
      <c r="E261" s="177"/>
      <c r="F261" s="177"/>
      <c r="G261" s="177"/>
      <c r="H261" s="4"/>
      <c r="I261" s="211"/>
    </row>
    <row r="262" spans="1:9">
      <c r="A262" s="4"/>
      <c r="B262" s="7"/>
      <c r="C262" s="155"/>
      <c r="D262" s="177"/>
      <c r="E262" s="177"/>
      <c r="F262" s="177"/>
      <c r="G262" s="177"/>
      <c r="H262" s="4"/>
      <c r="I262" s="211"/>
    </row>
    <row r="263" spans="1:9">
      <c r="A263" s="4"/>
      <c r="B263" s="7"/>
      <c r="C263" s="155"/>
      <c r="D263" s="177"/>
      <c r="E263" s="177"/>
      <c r="F263" s="177"/>
      <c r="G263" s="177"/>
      <c r="H263" s="4"/>
      <c r="I263" s="211"/>
    </row>
    <row r="264" spans="1:9">
      <c r="A264" s="4"/>
      <c r="B264" s="7"/>
      <c r="C264" s="155"/>
      <c r="D264" s="177"/>
      <c r="E264" s="177"/>
      <c r="F264" s="177"/>
      <c r="G264" s="177"/>
      <c r="H264" s="4"/>
      <c r="I264" s="211"/>
    </row>
    <row r="265" spans="1:9">
      <c r="A265" s="4"/>
      <c r="B265" s="7"/>
      <c r="C265" s="155"/>
      <c r="D265" s="177"/>
      <c r="E265" s="177"/>
      <c r="F265" s="177"/>
      <c r="G265" s="177"/>
      <c r="H265" s="4"/>
      <c r="I265" s="211"/>
    </row>
    <row r="266" spans="1:9">
      <c r="A266" s="4"/>
      <c r="B266" s="7"/>
      <c r="C266" s="155"/>
      <c r="D266" s="177"/>
      <c r="E266" s="177"/>
      <c r="F266" s="177"/>
      <c r="G266" s="177"/>
      <c r="H266" s="4"/>
      <c r="I266" s="211"/>
    </row>
    <row r="267" spans="1:9">
      <c r="A267" s="4"/>
      <c r="B267" s="7"/>
      <c r="C267" s="155"/>
      <c r="D267" s="177"/>
      <c r="E267" s="177"/>
      <c r="F267" s="177"/>
      <c r="G267" s="177"/>
      <c r="H267" s="4"/>
      <c r="I267" s="211"/>
    </row>
    <row r="268" spans="1:9">
      <c r="A268" s="4"/>
      <c r="B268" s="7"/>
      <c r="C268" s="155"/>
      <c r="D268" s="177"/>
      <c r="E268" s="177"/>
      <c r="F268" s="177"/>
      <c r="G268" s="177"/>
      <c r="H268" s="4"/>
      <c r="I268" s="211"/>
    </row>
    <row r="269" spans="1:9">
      <c r="A269" s="4"/>
      <c r="B269" s="7"/>
      <c r="C269" s="155"/>
      <c r="D269" s="177"/>
      <c r="E269" s="177"/>
      <c r="F269" s="177"/>
      <c r="G269" s="177"/>
      <c r="H269" s="4"/>
      <c r="I269" s="211"/>
    </row>
    <row r="270" spans="1:9">
      <c r="A270" s="4"/>
      <c r="B270" s="7"/>
      <c r="C270" s="155"/>
      <c r="D270" s="177"/>
      <c r="E270" s="177"/>
      <c r="F270" s="177"/>
      <c r="G270" s="177"/>
      <c r="H270" s="4"/>
      <c r="I270" s="211"/>
    </row>
    <row r="271" spans="1:9">
      <c r="A271" s="4"/>
      <c r="B271" s="7"/>
      <c r="C271" s="155"/>
      <c r="D271" s="177"/>
      <c r="E271" s="177"/>
      <c r="F271" s="177"/>
      <c r="G271" s="177"/>
      <c r="H271" s="4"/>
      <c r="I271" s="211"/>
    </row>
    <row r="272" spans="1:9">
      <c r="A272" s="4"/>
      <c r="B272" s="7"/>
      <c r="C272" s="155"/>
      <c r="D272" s="177"/>
      <c r="E272" s="177"/>
      <c r="F272" s="177"/>
      <c r="G272" s="177"/>
      <c r="H272" s="4"/>
      <c r="I272" s="211"/>
    </row>
    <row r="273" spans="1:9">
      <c r="A273" s="4"/>
      <c r="B273" s="7"/>
      <c r="C273" s="155"/>
      <c r="D273" s="177"/>
      <c r="E273" s="177"/>
      <c r="F273" s="177"/>
      <c r="G273" s="177"/>
      <c r="H273" s="4"/>
      <c r="I273" s="211"/>
    </row>
    <row r="274" spans="1:9">
      <c r="A274" s="4"/>
      <c r="B274" s="7"/>
      <c r="C274" s="155"/>
      <c r="D274" s="177"/>
      <c r="E274" s="177"/>
      <c r="F274" s="177"/>
      <c r="G274" s="177"/>
      <c r="H274" s="4"/>
      <c r="I274" s="211"/>
    </row>
    <row r="275" spans="1:9">
      <c r="A275" s="4"/>
      <c r="B275" s="7"/>
      <c r="C275" s="155"/>
      <c r="D275" s="177"/>
      <c r="E275" s="177"/>
      <c r="F275" s="177"/>
      <c r="G275" s="177"/>
      <c r="H275" s="4"/>
      <c r="I275" s="211"/>
    </row>
    <row r="276" spans="1:9">
      <c r="A276" s="4"/>
      <c r="B276" s="7"/>
      <c r="C276" s="155"/>
      <c r="D276" s="177"/>
      <c r="E276" s="177"/>
      <c r="F276" s="177"/>
      <c r="G276" s="177"/>
      <c r="H276" s="4"/>
      <c r="I276" s="211"/>
    </row>
    <row r="277" spans="1:9">
      <c r="A277" s="4"/>
      <c r="B277" s="7"/>
      <c r="C277" s="155"/>
      <c r="D277" s="177"/>
      <c r="E277" s="177"/>
      <c r="F277" s="177"/>
      <c r="G277" s="177"/>
      <c r="H277" s="4"/>
      <c r="I277" s="211"/>
    </row>
    <row r="278" spans="1:9">
      <c r="A278" s="4"/>
      <c r="B278" s="7"/>
      <c r="C278" s="155"/>
      <c r="D278" s="177"/>
      <c r="E278" s="177"/>
      <c r="F278" s="177"/>
      <c r="G278" s="177"/>
      <c r="H278" s="4"/>
      <c r="I278" s="211"/>
    </row>
    <row r="279" spans="1:9">
      <c r="A279" s="4"/>
      <c r="B279" s="7"/>
      <c r="C279" s="155"/>
      <c r="D279" s="177"/>
      <c r="E279" s="177"/>
      <c r="F279" s="177"/>
      <c r="G279" s="177"/>
      <c r="H279" s="4"/>
      <c r="I279" s="211"/>
    </row>
    <row r="280" spans="1:9">
      <c r="A280" s="4"/>
      <c r="B280" s="7"/>
      <c r="C280" s="155"/>
      <c r="D280" s="177"/>
      <c r="E280" s="177"/>
      <c r="F280" s="177"/>
      <c r="G280" s="177"/>
      <c r="H280" s="4"/>
      <c r="I280" s="211"/>
    </row>
    <row r="281" spans="1:9">
      <c r="A281" s="4"/>
      <c r="B281" s="7"/>
      <c r="C281" s="155"/>
      <c r="D281" s="177"/>
      <c r="E281" s="177"/>
      <c r="F281" s="177"/>
      <c r="G281" s="177"/>
      <c r="H281" s="4"/>
      <c r="I281" s="211"/>
    </row>
    <row r="282" spans="1:9">
      <c r="A282" s="4"/>
      <c r="B282" s="7"/>
      <c r="C282" s="155"/>
      <c r="D282" s="177"/>
      <c r="E282" s="177"/>
      <c r="F282" s="177"/>
      <c r="G282" s="177"/>
      <c r="H282" s="4"/>
      <c r="I282" s="211"/>
    </row>
    <row r="283" spans="1:9">
      <c r="A283" s="4"/>
      <c r="B283" s="7"/>
      <c r="C283" s="155"/>
      <c r="D283" s="177"/>
      <c r="E283" s="177"/>
      <c r="F283" s="177"/>
      <c r="G283" s="177"/>
      <c r="H283" s="4"/>
      <c r="I283" s="211"/>
    </row>
    <row r="284" spans="1:9">
      <c r="A284" s="4"/>
      <c r="B284" s="7"/>
      <c r="C284" s="155"/>
      <c r="D284" s="177"/>
      <c r="E284" s="177"/>
      <c r="F284" s="177"/>
      <c r="G284" s="177"/>
      <c r="H284" s="4"/>
      <c r="I284" s="211"/>
    </row>
    <row r="285" spans="1:9">
      <c r="A285" s="4"/>
      <c r="B285" s="7"/>
      <c r="C285" s="155"/>
      <c r="D285" s="177"/>
      <c r="E285" s="177"/>
      <c r="F285" s="177"/>
      <c r="G285" s="177"/>
      <c r="H285" s="4"/>
      <c r="I285" s="211"/>
    </row>
    <row r="286" spans="1:9">
      <c r="A286" s="4"/>
      <c r="B286" s="7"/>
      <c r="C286" s="155"/>
      <c r="D286" s="177"/>
      <c r="E286" s="177"/>
      <c r="F286" s="177"/>
      <c r="G286" s="177"/>
      <c r="H286" s="4"/>
      <c r="I286" s="211"/>
    </row>
    <row r="287" spans="1:9">
      <c r="A287" s="4"/>
      <c r="B287" s="7"/>
      <c r="C287" s="155"/>
      <c r="D287" s="177"/>
      <c r="E287" s="177"/>
      <c r="F287" s="177"/>
      <c r="G287" s="177"/>
      <c r="H287" s="4"/>
      <c r="I287" s="211"/>
    </row>
    <row r="288" spans="1:9">
      <c r="A288" s="4"/>
      <c r="B288" s="7"/>
      <c r="C288" s="155"/>
      <c r="D288" s="177"/>
      <c r="E288" s="177"/>
      <c r="F288" s="177"/>
      <c r="G288" s="177"/>
      <c r="H288" s="4"/>
      <c r="I288" s="211"/>
    </row>
    <row r="289" spans="1:9">
      <c r="A289" s="4"/>
      <c r="B289" s="7"/>
      <c r="C289" s="155"/>
      <c r="D289" s="177"/>
      <c r="E289" s="177"/>
      <c r="F289" s="177"/>
      <c r="G289" s="177"/>
      <c r="H289" s="4"/>
      <c r="I289" s="211"/>
    </row>
    <row r="290" spans="1:9">
      <c r="A290" s="4"/>
      <c r="B290" s="7"/>
      <c r="C290" s="155"/>
      <c r="D290" s="177"/>
      <c r="E290" s="177"/>
      <c r="F290" s="177"/>
      <c r="G290" s="177"/>
      <c r="H290" s="4"/>
      <c r="I290" s="211"/>
    </row>
    <row r="291" spans="1:9">
      <c r="A291" s="4"/>
      <c r="B291" s="7"/>
      <c r="C291" s="155"/>
      <c r="D291" s="177"/>
      <c r="E291" s="177"/>
      <c r="F291" s="177"/>
      <c r="G291" s="177"/>
      <c r="H291" s="4"/>
      <c r="I291" s="211"/>
    </row>
    <row r="292" spans="1:9">
      <c r="A292" s="4"/>
      <c r="B292" s="7"/>
      <c r="C292" s="155"/>
      <c r="D292" s="177"/>
      <c r="E292" s="177"/>
      <c r="F292" s="177"/>
      <c r="G292" s="177"/>
      <c r="H292" s="4"/>
      <c r="I292" s="211"/>
    </row>
    <row r="293" spans="1:9">
      <c r="A293" s="4"/>
      <c r="B293" s="7"/>
      <c r="C293" s="155"/>
      <c r="D293" s="177"/>
      <c r="E293" s="177"/>
      <c r="F293" s="177"/>
      <c r="G293" s="177"/>
      <c r="H293" s="4"/>
      <c r="I293" s="211"/>
    </row>
    <row r="294" spans="1:9">
      <c r="A294" s="4"/>
      <c r="B294" s="7"/>
      <c r="C294" s="155"/>
      <c r="D294" s="177"/>
      <c r="E294" s="177"/>
      <c r="F294" s="177"/>
      <c r="G294" s="177"/>
      <c r="H294" s="4"/>
      <c r="I294" s="211"/>
    </row>
    <row r="295" spans="1:9">
      <c r="A295" s="4"/>
      <c r="B295" s="7"/>
      <c r="C295" s="155"/>
      <c r="D295" s="177"/>
      <c r="E295" s="177"/>
      <c r="F295" s="177"/>
      <c r="G295" s="177"/>
      <c r="H295" s="4"/>
      <c r="I295" s="211"/>
    </row>
    <row r="296" spans="1:9">
      <c r="A296" s="4"/>
      <c r="B296" s="7"/>
      <c r="C296" s="155"/>
      <c r="D296" s="177"/>
      <c r="E296" s="177"/>
      <c r="F296" s="177"/>
      <c r="G296" s="177"/>
      <c r="H296" s="4"/>
      <c r="I296" s="211"/>
    </row>
    <row r="297" spans="1:9">
      <c r="A297" s="4"/>
      <c r="B297" s="7"/>
      <c r="C297" s="155"/>
      <c r="D297" s="177"/>
      <c r="E297" s="177"/>
      <c r="F297" s="177"/>
      <c r="G297" s="177"/>
      <c r="H297" s="4"/>
      <c r="I297" s="211"/>
    </row>
    <row r="298" spans="1:9">
      <c r="A298" s="4"/>
      <c r="B298" s="7"/>
      <c r="C298" s="155"/>
      <c r="D298" s="177"/>
      <c r="E298" s="177"/>
      <c r="F298" s="177"/>
      <c r="G298" s="177"/>
      <c r="H298" s="4"/>
      <c r="I298" s="211"/>
    </row>
    <row r="299" spans="1:9">
      <c r="A299" s="4"/>
      <c r="B299" s="7"/>
      <c r="C299" s="155"/>
      <c r="D299" s="177"/>
      <c r="E299" s="177"/>
      <c r="F299" s="177"/>
      <c r="G299" s="177"/>
      <c r="H299" s="4"/>
      <c r="I299" s="211"/>
    </row>
    <row r="300" spans="1:9">
      <c r="A300" s="4"/>
      <c r="B300" s="7"/>
      <c r="C300" s="155"/>
      <c r="D300" s="177"/>
      <c r="E300" s="177"/>
      <c r="F300" s="177"/>
      <c r="G300" s="177"/>
      <c r="H300" s="4"/>
      <c r="I300" s="211"/>
    </row>
    <row r="301" spans="1:9">
      <c r="A301" s="4"/>
      <c r="B301" s="7"/>
      <c r="C301" s="155"/>
      <c r="D301" s="177"/>
      <c r="E301" s="177"/>
      <c r="F301" s="177"/>
      <c r="G301" s="177"/>
      <c r="H301" s="4"/>
      <c r="I301" s="211"/>
    </row>
    <row r="302" spans="1:9">
      <c r="A302" s="4"/>
      <c r="B302" s="7"/>
      <c r="C302" s="155"/>
      <c r="D302" s="177"/>
      <c r="E302" s="177"/>
      <c r="F302" s="177"/>
      <c r="G302" s="177"/>
      <c r="H302" s="4"/>
      <c r="I302" s="211"/>
    </row>
    <row r="303" spans="1:9">
      <c r="A303" s="4"/>
      <c r="B303" s="7"/>
      <c r="C303" s="155"/>
      <c r="D303" s="177"/>
      <c r="E303" s="177"/>
      <c r="F303" s="177"/>
      <c r="G303" s="177"/>
      <c r="H303" s="4"/>
      <c r="I303" s="211"/>
    </row>
    <row r="304" spans="1:9">
      <c r="A304" s="4"/>
      <c r="B304" s="7"/>
      <c r="C304" s="155"/>
      <c r="D304" s="177"/>
      <c r="E304" s="177"/>
      <c r="F304" s="177"/>
      <c r="G304" s="177"/>
      <c r="H304" s="4"/>
      <c r="I304" s="211"/>
    </row>
    <row r="305" spans="1:9">
      <c r="A305" s="4"/>
      <c r="B305" s="7"/>
      <c r="C305" s="155"/>
      <c r="D305" s="177"/>
      <c r="E305" s="177"/>
      <c r="F305" s="177"/>
      <c r="G305" s="177"/>
      <c r="H305" s="4"/>
      <c r="I305" s="211"/>
    </row>
    <row r="306" spans="1:9">
      <c r="A306" s="4"/>
      <c r="B306" s="7"/>
      <c r="C306" s="155"/>
      <c r="D306" s="177"/>
      <c r="E306" s="177"/>
      <c r="F306" s="177"/>
      <c r="G306" s="177"/>
      <c r="H306" s="4"/>
      <c r="I306" s="211"/>
    </row>
    <row r="307" spans="1:9">
      <c r="A307" s="4"/>
      <c r="B307" s="7"/>
      <c r="C307" s="155"/>
      <c r="D307" s="177"/>
      <c r="E307" s="177"/>
      <c r="F307" s="177"/>
      <c r="G307" s="177"/>
      <c r="H307" s="4"/>
      <c r="I307" s="211"/>
    </row>
    <row r="308" spans="1:9">
      <c r="A308" s="4"/>
      <c r="B308" s="7"/>
      <c r="C308" s="155"/>
      <c r="D308" s="177"/>
      <c r="E308" s="177"/>
      <c r="F308" s="177"/>
      <c r="G308" s="177"/>
      <c r="H308" s="4"/>
      <c r="I308" s="211"/>
    </row>
    <row r="309" spans="1:9">
      <c r="A309" s="4"/>
      <c r="B309" s="7"/>
      <c r="C309" s="155"/>
      <c r="D309" s="177"/>
      <c r="E309" s="177"/>
      <c r="F309" s="177"/>
      <c r="G309" s="177"/>
      <c r="H309" s="4"/>
      <c r="I309" s="211"/>
    </row>
    <row r="310" spans="1:9">
      <c r="A310" s="4"/>
      <c r="B310" s="7"/>
      <c r="C310" s="155"/>
      <c r="D310" s="177"/>
      <c r="E310" s="177"/>
      <c r="F310" s="177"/>
      <c r="G310" s="177"/>
      <c r="H310" s="4"/>
      <c r="I310" s="211"/>
    </row>
    <row r="311" spans="1:9">
      <c r="A311" s="4"/>
      <c r="B311" s="7"/>
      <c r="C311" s="155"/>
      <c r="D311" s="177"/>
      <c r="E311" s="177"/>
      <c r="F311" s="177"/>
      <c r="G311" s="177"/>
      <c r="H311" s="4"/>
      <c r="I311" s="211"/>
    </row>
    <row r="312" spans="1:9">
      <c r="A312" s="4"/>
      <c r="B312" s="7"/>
      <c r="C312" s="155"/>
      <c r="D312" s="177"/>
      <c r="E312" s="177"/>
      <c r="F312" s="177"/>
      <c r="G312" s="177"/>
      <c r="H312" s="4"/>
      <c r="I312" s="211"/>
    </row>
    <row r="313" spans="1:9">
      <c r="A313" s="4"/>
      <c r="B313" s="7"/>
      <c r="C313" s="155"/>
      <c r="D313" s="177"/>
      <c r="E313" s="177"/>
      <c r="F313" s="177"/>
      <c r="G313" s="177"/>
      <c r="H313" s="4"/>
      <c r="I313" s="211"/>
    </row>
    <row r="314" spans="1:9">
      <c r="A314" s="4"/>
      <c r="B314" s="7"/>
      <c r="C314" s="155"/>
      <c r="D314" s="177"/>
      <c r="E314" s="177"/>
      <c r="F314" s="177"/>
      <c r="G314" s="177"/>
      <c r="H314" s="4"/>
      <c r="I314" s="211"/>
    </row>
    <row r="315" spans="1:9">
      <c r="A315" s="4"/>
      <c r="B315" s="7"/>
      <c r="C315" s="155"/>
      <c r="D315" s="177"/>
      <c r="E315" s="177"/>
      <c r="F315" s="177"/>
      <c r="G315" s="177"/>
      <c r="H315" s="4"/>
      <c r="I315" s="211"/>
    </row>
    <row r="316" spans="1:9">
      <c r="A316" s="4"/>
      <c r="B316" s="7"/>
      <c r="C316" s="155"/>
      <c r="D316" s="177"/>
      <c r="E316" s="177"/>
      <c r="F316" s="177"/>
      <c r="G316" s="177"/>
      <c r="H316" s="4"/>
      <c r="I316" s="211"/>
    </row>
    <row r="317" spans="1:9">
      <c r="A317" s="4"/>
      <c r="B317" s="7"/>
      <c r="C317" s="155"/>
      <c r="D317" s="177"/>
      <c r="E317" s="177"/>
      <c r="F317" s="177"/>
      <c r="G317" s="177"/>
      <c r="H317" s="4"/>
      <c r="I317" s="211"/>
    </row>
    <row r="318" spans="1:9">
      <c r="A318" s="4"/>
      <c r="B318" s="7"/>
      <c r="C318" s="155"/>
      <c r="D318" s="177"/>
      <c r="E318" s="177"/>
      <c r="F318" s="177"/>
      <c r="G318" s="177"/>
      <c r="H318" s="4"/>
      <c r="I318" s="211"/>
    </row>
    <row r="319" spans="1:9">
      <c r="A319" s="4"/>
      <c r="B319" s="7"/>
      <c r="C319" s="155"/>
      <c r="D319" s="177"/>
      <c r="E319" s="177"/>
      <c r="F319" s="177"/>
      <c r="G319" s="177"/>
      <c r="H319" s="4"/>
      <c r="I319" s="211"/>
    </row>
    <row r="320" spans="1:9">
      <c r="A320" s="4"/>
      <c r="B320" s="7"/>
      <c r="C320" s="155"/>
      <c r="D320" s="177"/>
      <c r="E320" s="177"/>
      <c r="F320" s="177"/>
      <c r="G320" s="177"/>
      <c r="H320" s="4"/>
      <c r="I320" s="211"/>
    </row>
    <row r="321" spans="1:9">
      <c r="A321" s="4"/>
      <c r="B321" s="7"/>
      <c r="C321" s="155"/>
      <c r="D321" s="177"/>
      <c r="E321" s="177"/>
      <c r="F321" s="177"/>
      <c r="G321" s="177"/>
      <c r="H321" s="4"/>
      <c r="I321" s="211"/>
    </row>
    <row r="322" spans="1:9">
      <c r="A322" s="4"/>
      <c r="B322" s="7"/>
      <c r="C322" s="155"/>
      <c r="D322" s="177"/>
      <c r="E322" s="177"/>
      <c r="F322" s="177"/>
      <c r="G322" s="177"/>
      <c r="H322" s="4"/>
      <c r="I322" s="211"/>
    </row>
    <row r="323" spans="1:9">
      <c r="A323" s="4"/>
      <c r="B323" s="7"/>
      <c r="C323" s="155"/>
      <c r="D323" s="177"/>
      <c r="E323" s="177"/>
      <c r="F323" s="177"/>
      <c r="G323" s="177"/>
      <c r="H323" s="4"/>
      <c r="I323" s="211"/>
    </row>
    <row r="324" spans="1:9">
      <c r="A324" s="4"/>
      <c r="B324" s="7"/>
      <c r="C324" s="155"/>
      <c r="D324" s="177"/>
      <c r="E324" s="177"/>
      <c r="F324" s="177"/>
      <c r="G324" s="177"/>
      <c r="H324" s="4"/>
      <c r="I324" s="211"/>
    </row>
    <row r="325" spans="1:9">
      <c r="A325" s="4"/>
      <c r="B325" s="7"/>
      <c r="C325" s="155"/>
      <c r="D325" s="177"/>
      <c r="E325" s="177"/>
      <c r="F325" s="177"/>
      <c r="G325" s="177"/>
      <c r="H325" s="4"/>
      <c r="I325" s="211"/>
    </row>
    <row r="326" spans="1:9">
      <c r="A326" s="4"/>
      <c r="B326" s="7"/>
      <c r="C326" s="155"/>
      <c r="D326" s="177"/>
      <c r="E326" s="177"/>
      <c r="F326" s="177"/>
      <c r="G326" s="177"/>
      <c r="H326" s="4"/>
      <c r="I326" s="211"/>
    </row>
    <row r="327" spans="1:9">
      <c r="A327" s="4"/>
      <c r="B327" s="7"/>
      <c r="C327" s="155"/>
      <c r="D327" s="177"/>
      <c r="E327" s="177"/>
      <c r="F327" s="177"/>
      <c r="G327" s="177"/>
      <c r="H327" s="4"/>
      <c r="I327" s="211"/>
    </row>
    <row r="328" spans="1:9">
      <c r="A328" s="4"/>
      <c r="B328" s="7"/>
      <c r="C328" s="155"/>
      <c r="D328" s="177"/>
      <c r="E328" s="177"/>
      <c r="F328" s="177"/>
      <c r="G328" s="177"/>
      <c r="H328" s="4"/>
      <c r="I328" s="211"/>
    </row>
    <row r="329" spans="1:9">
      <c r="A329" s="4"/>
      <c r="B329" s="7"/>
      <c r="C329" s="155"/>
      <c r="D329" s="177"/>
      <c r="E329" s="177"/>
      <c r="F329" s="177"/>
      <c r="G329" s="177"/>
      <c r="H329" s="4"/>
      <c r="I329" s="211"/>
    </row>
    <row r="330" spans="1:9">
      <c r="A330" s="4"/>
      <c r="B330" s="7"/>
      <c r="C330" s="155"/>
      <c r="D330" s="177"/>
      <c r="E330" s="177"/>
      <c r="F330" s="177"/>
      <c r="G330" s="177"/>
      <c r="H330" s="4"/>
      <c r="I330" s="211"/>
    </row>
    <row r="331" spans="1:9">
      <c r="A331" s="4"/>
      <c r="B331" s="7"/>
      <c r="C331" s="155"/>
      <c r="D331" s="177"/>
      <c r="E331" s="177"/>
      <c r="F331" s="177"/>
      <c r="G331" s="177"/>
      <c r="H331" s="4"/>
      <c r="I331" s="211"/>
    </row>
    <row r="332" spans="1:9">
      <c r="A332" s="4"/>
      <c r="B332" s="7"/>
      <c r="C332" s="155"/>
      <c r="D332" s="177"/>
      <c r="E332" s="177"/>
      <c r="F332" s="177"/>
      <c r="G332" s="177"/>
      <c r="H332" s="4"/>
      <c r="I332" s="211"/>
    </row>
    <row r="333" spans="1:9">
      <c r="A333" s="4"/>
      <c r="B333" s="7"/>
      <c r="C333" s="155"/>
      <c r="D333" s="177"/>
      <c r="E333" s="177"/>
      <c r="F333" s="177"/>
      <c r="G333" s="177"/>
      <c r="H333" s="4"/>
      <c r="I333" s="211"/>
    </row>
    <row r="334" spans="1:9">
      <c r="A334" s="4"/>
      <c r="B334" s="7"/>
      <c r="C334" s="155"/>
      <c r="D334" s="177"/>
      <c r="E334" s="177"/>
      <c r="F334" s="177"/>
      <c r="G334" s="177"/>
      <c r="H334" s="4"/>
      <c r="I334" s="211"/>
    </row>
    <row r="335" spans="1:9">
      <c r="A335" s="4"/>
      <c r="B335" s="7"/>
      <c r="C335" s="155"/>
      <c r="D335" s="177"/>
      <c r="E335" s="177"/>
      <c r="F335" s="177"/>
      <c r="G335" s="177"/>
      <c r="H335" s="4"/>
      <c r="I335" s="211"/>
    </row>
    <row r="336" spans="1:9">
      <c r="A336" s="4"/>
      <c r="B336" s="7"/>
      <c r="C336" s="155"/>
      <c r="D336" s="177"/>
      <c r="E336" s="177"/>
      <c r="F336" s="177"/>
      <c r="G336" s="177"/>
      <c r="H336" s="4"/>
      <c r="I336" s="211"/>
    </row>
    <row r="337" spans="1:9">
      <c r="A337" s="4"/>
      <c r="B337" s="7"/>
      <c r="C337" s="155"/>
      <c r="D337" s="177"/>
      <c r="E337" s="177"/>
      <c r="F337" s="177"/>
      <c r="G337" s="177"/>
      <c r="H337" s="4"/>
      <c r="I337" s="211"/>
    </row>
    <row r="338" spans="1:9">
      <c r="A338" s="4"/>
      <c r="B338" s="7"/>
      <c r="C338" s="155"/>
      <c r="D338" s="177"/>
      <c r="E338" s="177"/>
      <c r="F338" s="177"/>
      <c r="G338" s="177"/>
      <c r="H338" s="4"/>
      <c r="I338" s="211"/>
    </row>
    <row r="339" spans="1:9">
      <c r="A339" s="4"/>
      <c r="B339" s="7"/>
      <c r="C339" s="155"/>
      <c r="D339" s="177"/>
      <c r="E339" s="177"/>
      <c r="F339" s="177"/>
      <c r="G339" s="177"/>
      <c r="H339" s="4"/>
      <c r="I339" s="211"/>
    </row>
    <row r="340" spans="1:9">
      <c r="A340" s="4"/>
      <c r="B340" s="7"/>
      <c r="C340" s="155"/>
      <c r="D340" s="177"/>
      <c r="E340" s="177"/>
      <c r="F340" s="177"/>
      <c r="G340" s="177"/>
      <c r="H340" s="4"/>
      <c r="I340" s="211"/>
    </row>
    <row r="341" spans="1:9">
      <c r="A341" s="4"/>
      <c r="B341" s="7"/>
      <c r="C341" s="155"/>
      <c r="D341" s="177"/>
      <c r="E341" s="177"/>
      <c r="F341" s="177"/>
      <c r="G341" s="177"/>
      <c r="H341" s="4"/>
      <c r="I341" s="211"/>
    </row>
    <row r="342" spans="1:9">
      <c r="A342" s="4"/>
      <c r="B342" s="7"/>
      <c r="C342" s="155"/>
      <c r="D342" s="177"/>
      <c r="E342" s="177"/>
      <c r="F342" s="177"/>
      <c r="G342" s="177"/>
      <c r="H342" s="4"/>
      <c r="I342" s="211"/>
    </row>
    <row r="343" spans="1:9">
      <c r="A343" s="4"/>
      <c r="B343" s="7"/>
      <c r="C343" s="155"/>
      <c r="D343" s="177"/>
      <c r="E343" s="177"/>
      <c r="F343" s="177"/>
      <c r="G343" s="177"/>
      <c r="H343" s="4"/>
      <c r="I343" s="211"/>
    </row>
    <row r="344" spans="1:9">
      <c r="A344" s="4"/>
      <c r="B344" s="7"/>
      <c r="C344" s="155"/>
      <c r="D344" s="177"/>
      <c r="E344" s="177"/>
      <c r="F344" s="177"/>
      <c r="G344" s="177"/>
      <c r="H344" s="4"/>
      <c r="I344" s="211"/>
    </row>
    <row r="345" spans="1:9">
      <c r="A345" s="4"/>
      <c r="B345" s="7"/>
      <c r="C345" s="155"/>
      <c r="D345" s="177"/>
      <c r="E345" s="177"/>
      <c r="F345" s="177"/>
      <c r="G345" s="177"/>
      <c r="H345" s="4"/>
      <c r="I345" s="211"/>
    </row>
    <row r="346" spans="1:9">
      <c r="A346" s="4"/>
      <c r="B346" s="7"/>
      <c r="C346" s="155"/>
      <c r="D346" s="177"/>
      <c r="E346" s="177"/>
      <c r="F346" s="177"/>
      <c r="G346" s="177"/>
      <c r="H346" s="4"/>
      <c r="I346" s="211"/>
    </row>
    <row r="347" spans="1:9">
      <c r="A347" s="4"/>
      <c r="B347" s="7"/>
      <c r="C347" s="155"/>
      <c r="D347" s="177"/>
      <c r="E347" s="177"/>
      <c r="F347" s="177"/>
      <c r="G347" s="177"/>
      <c r="H347" s="4"/>
      <c r="I347" s="211"/>
    </row>
    <row r="348" spans="1:9">
      <c r="A348" s="4"/>
      <c r="B348" s="7"/>
      <c r="C348" s="155"/>
      <c r="D348" s="177"/>
      <c r="E348" s="177"/>
      <c r="F348" s="177"/>
      <c r="G348" s="177"/>
      <c r="H348" s="4"/>
      <c r="I348" s="211"/>
    </row>
    <row r="349" spans="1:9">
      <c r="A349" s="4"/>
      <c r="B349" s="7"/>
      <c r="C349" s="155"/>
      <c r="D349" s="177"/>
      <c r="E349" s="177"/>
      <c r="F349" s="177"/>
      <c r="G349" s="177"/>
      <c r="H349" s="4"/>
      <c r="I349" s="211"/>
    </row>
    <row r="350" spans="1:9">
      <c r="A350" s="4"/>
      <c r="B350" s="7"/>
      <c r="C350" s="155"/>
      <c r="D350" s="177"/>
      <c r="E350" s="177"/>
      <c r="F350" s="177"/>
      <c r="G350" s="177"/>
      <c r="H350" s="4"/>
      <c r="I350" s="211"/>
    </row>
    <row r="351" spans="1:9">
      <c r="A351" s="4"/>
      <c r="B351" s="7"/>
      <c r="C351" s="155"/>
      <c r="D351" s="177"/>
      <c r="E351" s="177"/>
      <c r="F351" s="177"/>
      <c r="G351" s="177"/>
      <c r="H351" s="4"/>
      <c r="I351" s="211"/>
    </row>
    <row r="352" spans="1:9">
      <c r="A352" s="4"/>
      <c r="B352" s="7"/>
      <c r="C352" s="155"/>
      <c r="D352" s="177"/>
      <c r="E352" s="177"/>
      <c r="F352" s="177"/>
      <c r="G352" s="177"/>
      <c r="H352" s="4"/>
      <c r="I352" s="211"/>
    </row>
    <row r="353" spans="1:9">
      <c r="A353" s="4"/>
      <c r="B353" s="7"/>
      <c r="C353" s="155"/>
      <c r="D353" s="177"/>
      <c r="E353" s="177"/>
      <c r="F353" s="177"/>
      <c r="G353" s="177"/>
      <c r="H353" s="4"/>
      <c r="I353" s="211"/>
    </row>
    <row r="354" spans="1:9">
      <c r="A354" s="4"/>
      <c r="B354" s="7"/>
      <c r="C354" s="155"/>
      <c r="D354" s="177"/>
      <c r="E354" s="177"/>
      <c r="F354" s="177"/>
      <c r="G354" s="177"/>
      <c r="H354" s="4"/>
      <c r="I354" s="211"/>
    </row>
    <row r="355" spans="1:9">
      <c r="A355" s="4"/>
      <c r="B355" s="7"/>
      <c r="C355" s="155"/>
      <c r="D355" s="177"/>
      <c r="E355" s="177"/>
      <c r="F355" s="177"/>
      <c r="G355" s="177"/>
      <c r="H355" s="4"/>
      <c r="I355" s="211"/>
    </row>
    <row r="356" spans="1:9">
      <c r="A356" s="4"/>
      <c r="B356" s="7"/>
      <c r="C356" s="155"/>
      <c r="D356" s="177"/>
      <c r="E356" s="177"/>
      <c r="F356" s="177"/>
      <c r="G356" s="177"/>
      <c r="H356" s="4"/>
      <c r="I356" s="211"/>
    </row>
    <row r="357" spans="1:9">
      <c r="A357" s="4"/>
      <c r="B357" s="7"/>
      <c r="C357" s="155"/>
      <c r="D357" s="177"/>
      <c r="E357" s="177"/>
      <c r="F357" s="177"/>
      <c r="G357" s="177"/>
      <c r="H357" s="4"/>
      <c r="I357" s="211"/>
    </row>
    <row r="358" spans="1:9">
      <c r="A358" s="4"/>
      <c r="B358" s="7"/>
      <c r="C358" s="155"/>
      <c r="D358" s="177"/>
      <c r="E358" s="177"/>
      <c r="F358" s="177"/>
      <c r="G358" s="177"/>
      <c r="H358" s="4"/>
      <c r="I358" s="211"/>
    </row>
    <row r="359" spans="1:9">
      <c r="A359" s="4"/>
      <c r="B359" s="7"/>
      <c r="C359" s="155"/>
      <c r="D359" s="177"/>
      <c r="E359" s="177"/>
      <c r="F359" s="177"/>
      <c r="G359" s="177"/>
      <c r="H359" s="4"/>
      <c r="I359" s="211"/>
    </row>
    <row r="360" spans="1:9">
      <c r="A360" s="4"/>
      <c r="B360" s="7"/>
      <c r="C360" s="155"/>
      <c r="D360" s="177"/>
      <c r="E360" s="177"/>
      <c r="F360" s="177"/>
      <c r="G360" s="177"/>
      <c r="H360" s="4"/>
      <c r="I360" s="211"/>
    </row>
    <row r="361" spans="1:9">
      <c r="A361" s="4"/>
      <c r="B361" s="7"/>
      <c r="C361" s="155"/>
      <c r="D361" s="177"/>
      <c r="E361" s="177"/>
      <c r="F361" s="177"/>
      <c r="G361" s="177"/>
      <c r="H361" s="4"/>
      <c r="I361" s="211"/>
    </row>
    <row r="362" spans="1:9">
      <c r="A362" s="4"/>
      <c r="B362" s="7"/>
      <c r="C362" s="155"/>
      <c r="D362" s="177"/>
      <c r="E362" s="177"/>
      <c r="F362" s="177"/>
      <c r="G362" s="177"/>
      <c r="H362" s="4"/>
      <c r="I362" s="211"/>
    </row>
    <row r="363" spans="1:9">
      <c r="A363" s="4"/>
      <c r="B363" s="7"/>
      <c r="C363" s="155"/>
      <c r="D363" s="177"/>
      <c r="E363" s="177"/>
      <c r="F363" s="177"/>
      <c r="G363" s="177"/>
      <c r="H363" s="4"/>
      <c r="I363" s="211"/>
    </row>
    <row r="364" spans="1:9">
      <c r="A364" s="4"/>
      <c r="B364" s="7"/>
      <c r="C364" s="155"/>
      <c r="D364" s="177"/>
      <c r="E364" s="177"/>
      <c r="F364" s="177"/>
      <c r="G364" s="177"/>
      <c r="H364" s="4"/>
      <c r="I364" s="211"/>
    </row>
    <row r="365" spans="1:9">
      <c r="A365" s="4"/>
      <c r="B365" s="7"/>
      <c r="C365" s="155"/>
      <c r="D365" s="177"/>
      <c r="E365" s="177"/>
      <c r="F365" s="177"/>
      <c r="G365" s="177"/>
      <c r="H365" s="4"/>
      <c r="I365" s="211"/>
    </row>
    <row r="366" spans="1:9">
      <c r="A366" s="4"/>
      <c r="B366" s="7"/>
      <c r="C366" s="155"/>
      <c r="D366" s="177"/>
      <c r="E366" s="177"/>
      <c r="F366" s="177"/>
      <c r="G366" s="177"/>
      <c r="H366" s="4"/>
      <c r="I366" s="211"/>
    </row>
    <row r="367" spans="1:9">
      <c r="A367" s="4"/>
      <c r="B367" s="7"/>
      <c r="C367" s="155"/>
      <c r="D367" s="177"/>
      <c r="E367" s="177"/>
      <c r="F367" s="177"/>
      <c r="G367" s="177"/>
      <c r="H367" s="4"/>
      <c r="I367" s="211"/>
    </row>
    <row r="368" spans="1:9">
      <c r="A368" s="4"/>
      <c r="B368" s="7"/>
      <c r="C368" s="155"/>
      <c r="D368" s="177"/>
      <c r="E368" s="177"/>
      <c r="F368" s="177"/>
      <c r="G368" s="177"/>
      <c r="H368" s="4"/>
      <c r="I368" s="211"/>
    </row>
    <row r="369" spans="1:9">
      <c r="A369" s="4"/>
      <c r="B369" s="7"/>
      <c r="C369" s="155"/>
      <c r="D369" s="177"/>
      <c r="E369" s="177"/>
      <c r="F369" s="177"/>
      <c r="G369" s="177"/>
      <c r="H369" s="4"/>
      <c r="I369" s="211"/>
    </row>
    <row r="370" spans="1:9">
      <c r="A370" s="4"/>
      <c r="B370" s="7"/>
      <c r="C370" s="155"/>
      <c r="D370" s="177"/>
      <c r="E370" s="177"/>
      <c r="F370" s="177"/>
      <c r="G370" s="177"/>
      <c r="H370" s="4"/>
      <c r="I370" s="211"/>
    </row>
    <row r="371" spans="1:9">
      <c r="A371" s="4"/>
      <c r="B371" s="7"/>
      <c r="C371" s="155"/>
      <c r="D371" s="177"/>
      <c r="E371" s="177"/>
      <c r="F371" s="177"/>
      <c r="G371" s="177"/>
      <c r="H371" s="4"/>
      <c r="I371" s="211"/>
    </row>
    <row r="372" spans="1:9">
      <c r="A372" s="4"/>
      <c r="B372" s="7"/>
      <c r="C372" s="155"/>
      <c r="D372" s="177"/>
      <c r="E372" s="177"/>
      <c r="F372" s="177"/>
      <c r="G372" s="177"/>
      <c r="H372" s="4"/>
      <c r="I372" s="211"/>
    </row>
    <row r="373" spans="1:9">
      <c r="A373" s="4"/>
      <c r="B373" s="7"/>
      <c r="C373" s="155"/>
      <c r="D373" s="177"/>
      <c r="E373" s="177"/>
      <c r="F373" s="177"/>
      <c r="G373" s="177"/>
      <c r="H373" s="4"/>
      <c r="I373" s="211"/>
    </row>
    <row r="374" spans="1:9">
      <c r="A374" s="4"/>
      <c r="B374" s="7"/>
      <c r="C374" s="155"/>
      <c r="D374" s="177"/>
      <c r="E374" s="177"/>
      <c r="F374" s="177"/>
      <c r="G374" s="177"/>
      <c r="H374" s="4"/>
      <c r="I374" s="211"/>
    </row>
    <row r="375" spans="1:9">
      <c r="A375" s="4"/>
      <c r="B375" s="7"/>
      <c r="C375" s="155"/>
      <c r="D375" s="177"/>
      <c r="E375" s="177"/>
      <c r="F375" s="177"/>
      <c r="G375" s="177"/>
      <c r="H375" s="4"/>
      <c r="I375" s="211"/>
    </row>
    <row r="376" spans="1:9">
      <c r="A376" s="4"/>
      <c r="B376" s="7"/>
      <c r="C376" s="155"/>
      <c r="D376" s="177"/>
      <c r="E376" s="177"/>
      <c r="F376" s="177"/>
      <c r="G376" s="177"/>
      <c r="H376" s="4"/>
      <c r="I376" s="211"/>
    </row>
    <row r="377" spans="1:9">
      <c r="A377" s="4"/>
      <c r="B377" s="7"/>
      <c r="C377" s="155"/>
      <c r="D377" s="177"/>
      <c r="E377" s="177"/>
      <c r="F377" s="177"/>
      <c r="G377" s="177"/>
      <c r="H377" s="4"/>
      <c r="I377" s="211"/>
    </row>
    <row r="378" spans="1:9">
      <c r="A378" s="4"/>
      <c r="B378" s="7"/>
      <c r="C378" s="155"/>
      <c r="D378" s="177"/>
      <c r="E378" s="177"/>
      <c r="F378" s="177"/>
      <c r="G378" s="177"/>
      <c r="H378" s="4"/>
      <c r="I378" s="211"/>
    </row>
    <row r="379" spans="1:9">
      <c r="A379" s="4"/>
      <c r="B379" s="7"/>
      <c r="C379" s="155"/>
      <c r="D379" s="177"/>
      <c r="E379" s="177"/>
      <c r="F379" s="177"/>
      <c r="G379" s="177"/>
      <c r="H379" s="4"/>
      <c r="I379" s="211"/>
    </row>
    <row r="380" spans="1:9">
      <c r="A380" s="4"/>
      <c r="B380" s="7"/>
      <c r="C380" s="155"/>
      <c r="D380" s="177"/>
      <c r="E380" s="177"/>
      <c r="F380" s="177"/>
      <c r="G380" s="177"/>
      <c r="H380" s="4"/>
      <c r="I380" s="211"/>
    </row>
    <row r="381" spans="1:9">
      <c r="A381" s="4"/>
      <c r="B381" s="7"/>
      <c r="C381" s="155"/>
      <c r="D381" s="177"/>
      <c r="E381" s="177"/>
      <c r="F381" s="177"/>
      <c r="G381" s="177"/>
      <c r="H381" s="4"/>
      <c r="I381" s="211"/>
    </row>
    <row r="382" spans="1:9">
      <c r="A382" s="4"/>
      <c r="B382" s="7"/>
      <c r="C382" s="155"/>
      <c r="D382" s="177"/>
      <c r="E382" s="177"/>
      <c r="F382" s="177"/>
      <c r="G382" s="177"/>
      <c r="H382" s="4"/>
      <c r="I382" s="211"/>
    </row>
    <row r="383" spans="1:9">
      <c r="A383" s="4"/>
      <c r="B383" s="7"/>
      <c r="C383" s="155"/>
      <c r="D383" s="177"/>
      <c r="E383" s="177"/>
      <c r="F383" s="177"/>
      <c r="G383" s="177"/>
      <c r="H383" s="4"/>
      <c r="I383" s="211"/>
    </row>
    <row r="384" spans="1:9">
      <c r="A384" s="4"/>
      <c r="B384" s="7"/>
      <c r="C384" s="155"/>
      <c r="D384" s="177"/>
      <c r="E384" s="177"/>
      <c r="F384" s="177"/>
      <c r="G384" s="177"/>
      <c r="H384" s="4"/>
      <c r="I384" s="211"/>
    </row>
    <row r="385" spans="1:9">
      <c r="A385" s="4"/>
      <c r="B385" s="7"/>
      <c r="C385" s="155"/>
      <c r="D385" s="177"/>
      <c r="E385" s="177"/>
      <c r="F385" s="177"/>
      <c r="G385" s="177"/>
      <c r="H385" s="4"/>
      <c r="I385" s="211"/>
    </row>
    <row r="386" spans="1:9">
      <c r="A386" s="4"/>
      <c r="B386" s="7"/>
      <c r="C386" s="155"/>
      <c r="D386" s="177"/>
      <c r="E386" s="177"/>
      <c r="F386" s="177"/>
      <c r="G386" s="177"/>
      <c r="H386" s="4"/>
      <c r="I386" s="211"/>
    </row>
    <row r="387" spans="1:9">
      <c r="A387" s="4"/>
      <c r="B387" s="7"/>
      <c r="C387" s="155"/>
      <c r="D387" s="177"/>
      <c r="E387" s="177"/>
      <c r="F387" s="177"/>
      <c r="G387" s="177"/>
      <c r="H387" s="4"/>
      <c r="I387" s="211"/>
    </row>
    <row r="388" spans="1:9">
      <c r="A388" s="4"/>
      <c r="B388" s="7"/>
      <c r="C388" s="155"/>
      <c r="D388" s="177"/>
      <c r="E388" s="177"/>
      <c r="F388" s="177"/>
      <c r="G388" s="177"/>
      <c r="H388" s="4"/>
      <c r="I388" s="211"/>
    </row>
    <row r="389" spans="1:9">
      <c r="A389" s="4"/>
      <c r="B389" s="7"/>
      <c r="C389" s="155"/>
      <c r="D389" s="177"/>
      <c r="E389" s="177"/>
      <c r="F389" s="177"/>
      <c r="G389" s="177"/>
      <c r="H389" s="4"/>
      <c r="I389" s="211"/>
    </row>
    <row r="390" spans="1:9">
      <c r="A390" s="4"/>
      <c r="B390" s="7"/>
      <c r="C390" s="155"/>
      <c r="D390" s="177"/>
      <c r="E390" s="177"/>
      <c r="F390" s="177"/>
      <c r="G390" s="177"/>
      <c r="H390" s="4"/>
      <c r="I390" s="211"/>
    </row>
    <row r="391" spans="1:9">
      <c r="A391" s="4"/>
      <c r="B391" s="7"/>
      <c r="C391" s="155"/>
      <c r="D391" s="177"/>
      <c r="E391" s="177"/>
      <c r="F391" s="177"/>
      <c r="G391" s="177"/>
      <c r="H391" s="4"/>
      <c r="I391" s="211"/>
    </row>
    <row r="392" spans="1:9">
      <c r="A392" s="4"/>
      <c r="B392" s="7"/>
      <c r="C392" s="155"/>
      <c r="D392" s="177"/>
      <c r="E392" s="177"/>
      <c r="F392" s="177"/>
      <c r="G392" s="177"/>
      <c r="H392" s="4"/>
      <c r="I392" s="211"/>
    </row>
    <row r="393" spans="1:9">
      <c r="A393" s="4"/>
      <c r="B393" s="7"/>
      <c r="C393" s="155"/>
      <c r="D393" s="177"/>
      <c r="E393" s="177"/>
      <c r="F393" s="177"/>
      <c r="G393" s="177"/>
      <c r="H393" s="4"/>
      <c r="I393" s="211"/>
    </row>
    <row r="394" spans="1:9">
      <c r="A394" s="4"/>
      <c r="B394" s="7"/>
      <c r="C394" s="155"/>
      <c r="D394" s="177"/>
      <c r="E394" s="177"/>
      <c r="F394" s="177"/>
      <c r="G394" s="177"/>
      <c r="H394" s="4"/>
      <c r="I394" s="211"/>
    </row>
    <row r="395" spans="1:9">
      <c r="A395" s="4"/>
      <c r="B395" s="7"/>
      <c r="C395" s="155"/>
      <c r="D395" s="177"/>
      <c r="E395" s="177"/>
      <c r="F395" s="177"/>
      <c r="G395" s="177"/>
      <c r="H395" s="4"/>
      <c r="I395" s="211"/>
    </row>
    <row r="396" spans="1:9">
      <c r="A396" s="4"/>
      <c r="B396" s="7"/>
      <c r="C396" s="155"/>
      <c r="D396" s="177"/>
      <c r="E396" s="177"/>
      <c r="F396" s="177"/>
      <c r="G396" s="177"/>
      <c r="H396" s="4"/>
      <c r="I396" s="211"/>
    </row>
    <row r="397" spans="1:9">
      <c r="A397" s="4"/>
      <c r="B397" s="7"/>
      <c r="C397" s="155"/>
      <c r="D397" s="177"/>
      <c r="E397" s="177"/>
      <c r="F397" s="177"/>
      <c r="G397" s="177"/>
      <c r="H397" s="4"/>
      <c r="I397" s="211"/>
    </row>
    <row r="398" spans="1:9">
      <c r="A398" s="4"/>
      <c r="B398" s="7"/>
      <c r="C398" s="155"/>
      <c r="D398" s="177"/>
      <c r="E398" s="177"/>
      <c r="F398" s="177"/>
      <c r="G398" s="177"/>
      <c r="H398" s="4"/>
      <c r="I398" s="211"/>
    </row>
    <row r="399" spans="1:9">
      <c r="A399" s="4"/>
      <c r="B399" s="7"/>
      <c r="C399" s="155"/>
      <c r="D399" s="177"/>
      <c r="E399" s="177"/>
      <c r="F399" s="177"/>
      <c r="G399" s="177"/>
      <c r="H399" s="4"/>
      <c r="I399" s="211"/>
    </row>
    <row r="400" spans="1:9">
      <c r="A400" s="4"/>
      <c r="B400" s="7"/>
      <c r="C400" s="155"/>
      <c r="D400" s="177"/>
      <c r="E400" s="177"/>
      <c r="F400" s="177"/>
      <c r="G400" s="177"/>
      <c r="H400" s="4"/>
      <c r="I400" s="211"/>
    </row>
    <row r="401" spans="1:9">
      <c r="A401" s="4"/>
      <c r="B401" s="7"/>
      <c r="C401" s="155"/>
      <c r="D401" s="177"/>
      <c r="E401" s="177"/>
      <c r="F401" s="177"/>
      <c r="G401" s="177"/>
      <c r="H401" s="4"/>
      <c r="I401" s="211"/>
    </row>
    <row r="402" spans="1:9">
      <c r="A402" s="4"/>
      <c r="B402" s="7"/>
      <c r="C402" s="155"/>
      <c r="D402" s="177"/>
      <c r="E402" s="177"/>
      <c r="F402" s="177"/>
      <c r="G402" s="177"/>
      <c r="H402" s="4"/>
      <c r="I402" s="211"/>
    </row>
    <row r="403" spans="1:9">
      <c r="A403" s="4"/>
      <c r="B403" s="7"/>
      <c r="C403" s="155"/>
      <c r="D403" s="177"/>
      <c r="E403" s="177"/>
      <c r="F403" s="177"/>
      <c r="G403" s="177"/>
      <c r="H403" s="4"/>
      <c r="I403" s="211"/>
    </row>
    <row r="404" spans="1:9">
      <c r="A404" s="4"/>
      <c r="B404" s="7"/>
      <c r="C404" s="155"/>
      <c r="D404" s="177"/>
      <c r="E404" s="177"/>
      <c r="F404" s="177"/>
      <c r="G404" s="177"/>
      <c r="H404" s="4"/>
      <c r="I404" s="211"/>
    </row>
    <row r="405" spans="1:9">
      <c r="A405" s="4"/>
      <c r="B405" s="7"/>
      <c r="C405" s="155"/>
      <c r="D405" s="177"/>
      <c r="E405" s="177"/>
      <c r="F405" s="177"/>
      <c r="G405" s="177"/>
      <c r="H405" s="4"/>
      <c r="I405" s="211"/>
    </row>
    <row r="406" spans="1:9">
      <c r="A406" s="4"/>
      <c r="B406" s="7"/>
      <c r="C406" s="155"/>
      <c r="D406" s="177"/>
      <c r="E406" s="177"/>
      <c r="F406" s="177"/>
      <c r="G406" s="177"/>
      <c r="H406" s="4"/>
      <c r="I406" s="211"/>
    </row>
    <row r="407" spans="1:9">
      <c r="A407" s="4"/>
      <c r="B407" s="7"/>
      <c r="C407" s="155"/>
      <c r="D407" s="177"/>
      <c r="E407" s="177"/>
      <c r="F407" s="177"/>
      <c r="G407" s="177"/>
      <c r="H407" s="4"/>
      <c r="I407" s="211"/>
    </row>
    <row r="408" spans="1:9">
      <c r="A408" s="4"/>
      <c r="B408" s="7"/>
      <c r="C408" s="155"/>
      <c r="D408" s="177"/>
      <c r="E408" s="177"/>
      <c r="F408" s="177"/>
      <c r="G408" s="177"/>
      <c r="H408" s="4"/>
      <c r="I408" s="211"/>
    </row>
    <row r="409" spans="1:9">
      <c r="A409" s="4"/>
      <c r="B409" s="7"/>
      <c r="C409" s="155"/>
      <c r="D409" s="177"/>
      <c r="E409" s="177"/>
      <c r="F409" s="177"/>
      <c r="G409" s="177"/>
      <c r="H409" s="4"/>
      <c r="I409" s="211"/>
    </row>
    <row r="410" spans="1:9">
      <c r="A410" s="4"/>
      <c r="B410" s="7"/>
      <c r="C410" s="155"/>
      <c r="D410" s="177"/>
      <c r="E410" s="177"/>
      <c r="F410" s="177"/>
      <c r="G410" s="177"/>
      <c r="H410" s="4"/>
      <c r="I410" s="211"/>
    </row>
    <row r="411" spans="1:9">
      <c r="A411" s="4"/>
      <c r="B411" s="7"/>
      <c r="C411" s="155"/>
      <c r="D411" s="177"/>
      <c r="E411" s="177"/>
      <c r="F411" s="177"/>
      <c r="G411" s="177"/>
      <c r="H411" s="4"/>
      <c r="I411" s="211"/>
    </row>
    <row r="412" spans="1:9">
      <c r="A412" s="4"/>
      <c r="B412" s="7"/>
      <c r="C412" s="155"/>
      <c r="D412" s="177"/>
      <c r="E412" s="177"/>
      <c r="F412" s="177"/>
      <c r="G412" s="177"/>
      <c r="H412" s="4"/>
      <c r="I412" s="211"/>
    </row>
    <row r="413" spans="1:9">
      <c r="A413" s="4"/>
      <c r="B413" s="7"/>
      <c r="C413" s="155"/>
      <c r="D413" s="177"/>
      <c r="E413" s="177"/>
      <c r="F413" s="177"/>
      <c r="G413" s="177"/>
      <c r="H413" s="4"/>
      <c r="I413" s="211"/>
    </row>
    <row r="414" spans="1:9">
      <c r="A414" s="4"/>
      <c r="B414" s="7"/>
      <c r="C414" s="155"/>
      <c r="D414" s="177"/>
      <c r="E414" s="177"/>
      <c r="F414" s="177"/>
      <c r="G414" s="177"/>
      <c r="H414" s="4"/>
      <c r="I414" s="211"/>
    </row>
    <row r="415" spans="1:9">
      <c r="A415" s="4"/>
      <c r="B415" s="7"/>
      <c r="C415" s="155"/>
      <c r="D415" s="177"/>
      <c r="E415" s="177"/>
      <c r="F415" s="177"/>
      <c r="G415" s="177"/>
      <c r="H415" s="4"/>
      <c r="I415" s="211"/>
    </row>
    <row r="416" spans="1:9">
      <c r="A416" s="4"/>
      <c r="B416" s="7"/>
      <c r="C416" s="155"/>
      <c r="D416" s="177"/>
      <c r="E416" s="177"/>
      <c r="F416" s="177"/>
      <c r="G416" s="177"/>
      <c r="H416" s="4"/>
      <c r="I416" s="211"/>
    </row>
    <row r="417" spans="1:9">
      <c r="A417" s="4"/>
      <c r="B417" s="7"/>
      <c r="C417" s="155"/>
      <c r="D417" s="177"/>
      <c r="E417" s="177"/>
      <c r="F417" s="177"/>
      <c r="G417" s="177"/>
      <c r="H417" s="4"/>
      <c r="I417" s="211"/>
    </row>
    <row r="418" spans="1:9">
      <c r="A418" s="4"/>
      <c r="B418" s="7"/>
      <c r="C418" s="155"/>
      <c r="D418" s="177"/>
      <c r="E418" s="177"/>
      <c r="F418" s="177"/>
      <c r="G418" s="177"/>
      <c r="H418" s="4"/>
      <c r="I418" s="211"/>
    </row>
    <row r="419" spans="1:9">
      <c r="A419" s="4"/>
      <c r="B419" s="7"/>
      <c r="C419" s="155"/>
      <c r="D419" s="177"/>
      <c r="E419" s="177"/>
      <c r="F419" s="177"/>
      <c r="G419" s="177"/>
      <c r="H419" s="4"/>
      <c r="I419" s="211"/>
    </row>
    <row r="420" spans="1:9">
      <c r="A420" s="4"/>
      <c r="B420" s="7"/>
      <c r="C420" s="155"/>
      <c r="D420" s="177"/>
      <c r="E420" s="177"/>
      <c r="F420" s="177"/>
      <c r="G420" s="177"/>
      <c r="H420" s="4"/>
      <c r="I420" s="211"/>
    </row>
    <row r="421" spans="1:9">
      <c r="A421" s="4"/>
      <c r="B421" s="7"/>
      <c r="C421" s="155"/>
      <c r="D421" s="177"/>
      <c r="E421" s="177"/>
      <c r="F421" s="177"/>
      <c r="G421" s="177"/>
      <c r="H421" s="4"/>
      <c r="I421" s="211"/>
    </row>
    <row r="422" spans="1:9">
      <c r="A422" s="4"/>
      <c r="B422" s="7"/>
      <c r="C422" s="155"/>
      <c r="D422" s="177"/>
      <c r="E422" s="177"/>
      <c r="F422" s="177"/>
      <c r="G422" s="177"/>
      <c r="H422" s="4"/>
      <c r="I422" s="211"/>
    </row>
    <row r="423" spans="1:9">
      <c r="A423" s="4"/>
      <c r="B423" s="7"/>
      <c r="C423" s="155"/>
      <c r="D423" s="177"/>
      <c r="E423" s="177"/>
      <c r="F423" s="177"/>
      <c r="G423" s="177"/>
      <c r="H423" s="4"/>
      <c r="I423" s="211"/>
    </row>
    <row r="424" spans="1:9">
      <c r="A424" s="4"/>
      <c r="B424" s="7"/>
      <c r="C424" s="155"/>
      <c r="D424" s="177"/>
      <c r="E424" s="177"/>
      <c r="F424" s="177"/>
      <c r="G424" s="177"/>
      <c r="H424" s="4"/>
      <c r="I424" s="211"/>
    </row>
    <row r="425" spans="1:9">
      <c r="A425" s="4"/>
      <c r="B425" s="7"/>
      <c r="C425" s="155"/>
      <c r="D425" s="177"/>
      <c r="E425" s="177"/>
      <c r="F425" s="177"/>
      <c r="G425" s="177"/>
      <c r="H425" s="4"/>
      <c r="I425" s="211"/>
    </row>
    <row r="426" spans="1:9">
      <c r="A426" s="4"/>
      <c r="B426" s="7"/>
      <c r="C426" s="155"/>
      <c r="D426" s="177"/>
      <c r="E426" s="177"/>
      <c r="F426" s="177"/>
      <c r="G426" s="177"/>
      <c r="H426" s="4"/>
      <c r="I426" s="211"/>
    </row>
    <row r="427" spans="1:9">
      <c r="A427" s="4"/>
      <c r="B427" s="7"/>
      <c r="C427" s="155"/>
      <c r="D427" s="177"/>
      <c r="E427" s="177"/>
      <c r="F427" s="177"/>
      <c r="G427" s="177"/>
      <c r="H427" s="4"/>
      <c r="I427" s="211"/>
    </row>
    <row r="428" spans="1:9">
      <c r="A428" s="4"/>
      <c r="B428" s="7"/>
      <c r="C428" s="155"/>
      <c r="D428" s="177"/>
      <c r="E428" s="177"/>
      <c r="F428" s="177"/>
      <c r="G428" s="177"/>
      <c r="H428" s="4"/>
      <c r="I428" s="211"/>
    </row>
    <row r="429" spans="1:9">
      <c r="A429" s="4"/>
      <c r="B429" s="7"/>
      <c r="C429" s="155"/>
      <c r="D429" s="177"/>
      <c r="E429" s="177"/>
      <c r="F429" s="177"/>
      <c r="G429" s="177"/>
      <c r="H429" s="4"/>
      <c r="I429" s="211"/>
    </row>
    <row r="430" spans="1:9">
      <c r="A430" s="4"/>
      <c r="B430" s="7"/>
      <c r="C430" s="155"/>
      <c r="D430" s="177"/>
      <c r="E430" s="177"/>
      <c r="F430" s="177"/>
      <c r="G430" s="177"/>
      <c r="H430" s="4"/>
      <c r="I430" s="211"/>
    </row>
    <row r="431" spans="1:9">
      <c r="A431" s="4"/>
      <c r="B431" s="7"/>
      <c r="C431" s="155"/>
      <c r="D431" s="177"/>
      <c r="E431" s="177"/>
      <c r="F431" s="177"/>
      <c r="G431" s="177"/>
      <c r="H431" s="4"/>
      <c r="I431" s="211"/>
    </row>
    <row r="432" spans="1:9">
      <c r="A432" s="4"/>
      <c r="B432" s="7"/>
      <c r="C432" s="155"/>
      <c r="D432" s="177"/>
      <c r="E432" s="177"/>
      <c r="F432" s="177"/>
      <c r="G432" s="177"/>
      <c r="H432" s="4"/>
      <c r="I432" s="211"/>
    </row>
    <row r="433" spans="1:9">
      <c r="A433" s="4"/>
      <c r="B433" s="7"/>
      <c r="C433" s="155"/>
      <c r="D433" s="177"/>
      <c r="E433" s="177"/>
      <c r="F433" s="177"/>
      <c r="G433" s="177"/>
      <c r="H433" s="4"/>
      <c r="I433" s="211"/>
    </row>
    <row r="434" spans="1:9">
      <c r="A434" s="4"/>
      <c r="B434" s="7"/>
      <c r="C434" s="155"/>
      <c r="D434" s="177"/>
      <c r="E434" s="177"/>
      <c r="F434" s="177"/>
      <c r="G434" s="177"/>
      <c r="H434" s="4"/>
      <c r="I434" s="211"/>
    </row>
    <row r="435" spans="1:9">
      <c r="A435" s="4"/>
      <c r="B435" s="7"/>
      <c r="C435" s="155"/>
      <c r="D435" s="177"/>
      <c r="E435" s="177"/>
      <c r="F435" s="177"/>
      <c r="G435" s="177"/>
      <c r="H435" s="4"/>
      <c r="I435" s="211"/>
    </row>
    <row r="436" spans="1:9">
      <c r="A436" s="4"/>
      <c r="B436" s="7"/>
      <c r="C436" s="155"/>
      <c r="D436" s="177"/>
      <c r="E436" s="177"/>
      <c r="F436" s="177"/>
      <c r="G436" s="177"/>
      <c r="H436" s="4"/>
      <c r="I436" s="211"/>
    </row>
    <row r="437" spans="1:9">
      <c r="A437" s="4"/>
      <c r="B437" s="7"/>
      <c r="C437" s="155"/>
      <c r="D437" s="177"/>
      <c r="E437" s="177"/>
      <c r="F437" s="177"/>
      <c r="G437" s="177"/>
      <c r="H437" s="4"/>
      <c r="I437" s="211"/>
    </row>
    <row r="438" spans="1:9">
      <c r="A438" s="4"/>
      <c r="B438" s="7"/>
      <c r="C438" s="155"/>
      <c r="D438" s="177"/>
      <c r="E438" s="177"/>
      <c r="F438" s="177"/>
      <c r="G438" s="177"/>
      <c r="H438" s="4"/>
      <c r="I438" s="211"/>
    </row>
    <row r="439" spans="1:9">
      <c r="A439" s="4"/>
      <c r="B439" s="7"/>
      <c r="C439" s="155"/>
      <c r="D439" s="177"/>
      <c r="E439" s="177"/>
      <c r="F439" s="177"/>
      <c r="G439" s="177"/>
      <c r="H439" s="4"/>
      <c r="I439" s="211"/>
    </row>
    <row r="440" spans="1:9">
      <c r="A440" s="4"/>
      <c r="B440" s="7"/>
      <c r="C440" s="155"/>
      <c r="D440" s="177"/>
      <c r="E440" s="177"/>
      <c r="F440" s="177"/>
      <c r="G440" s="177"/>
      <c r="H440" s="4"/>
      <c r="I440" s="211"/>
    </row>
    <row r="441" spans="1:9">
      <c r="A441" s="4"/>
      <c r="B441" s="7"/>
      <c r="C441" s="155"/>
      <c r="D441" s="177"/>
      <c r="E441" s="177"/>
      <c r="F441" s="177"/>
      <c r="G441" s="177"/>
      <c r="H441" s="4"/>
      <c r="I441" s="211"/>
    </row>
    <row r="442" spans="1:9">
      <c r="A442" s="4"/>
      <c r="B442" s="7"/>
      <c r="C442" s="155"/>
      <c r="D442" s="177"/>
      <c r="E442" s="177"/>
      <c r="F442" s="177"/>
      <c r="G442" s="177"/>
      <c r="H442" s="4"/>
      <c r="I442" s="211"/>
    </row>
    <row r="443" spans="1:9">
      <c r="A443" s="4"/>
      <c r="B443" s="7"/>
      <c r="C443" s="155"/>
      <c r="D443" s="177"/>
      <c r="E443" s="177"/>
      <c r="F443" s="177"/>
      <c r="G443" s="177"/>
      <c r="H443" s="4"/>
      <c r="I443" s="211"/>
    </row>
    <row r="444" spans="1:9">
      <c r="A444" s="4"/>
      <c r="B444" s="7"/>
      <c r="C444" s="155"/>
      <c r="D444" s="177"/>
      <c r="E444" s="177"/>
      <c r="F444" s="177"/>
      <c r="G444" s="177"/>
      <c r="H444" s="4"/>
      <c r="I444" s="211"/>
    </row>
    <row r="445" spans="1:9">
      <c r="A445" s="4"/>
      <c r="B445" s="7"/>
      <c r="C445" s="155"/>
      <c r="D445" s="177"/>
      <c r="E445" s="177"/>
      <c r="F445" s="177"/>
      <c r="G445" s="177"/>
      <c r="H445" s="4"/>
      <c r="I445" s="211"/>
    </row>
    <row r="446" spans="1:9">
      <c r="A446" s="4"/>
      <c r="B446" s="7"/>
      <c r="C446" s="155"/>
      <c r="D446" s="177"/>
      <c r="E446" s="177"/>
      <c r="F446" s="177"/>
      <c r="G446" s="177"/>
      <c r="H446" s="4"/>
      <c r="I446" s="211"/>
    </row>
    <row r="447" spans="1:9">
      <c r="A447" s="4"/>
      <c r="B447" s="7"/>
      <c r="C447" s="155"/>
      <c r="D447" s="177"/>
      <c r="E447" s="177"/>
      <c r="F447" s="177"/>
      <c r="G447" s="177"/>
      <c r="H447" s="4"/>
      <c r="I447" s="211"/>
    </row>
    <row r="448" spans="1:9">
      <c r="A448" s="4"/>
      <c r="B448" s="7"/>
      <c r="C448" s="155"/>
      <c r="D448" s="177"/>
      <c r="E448" s="177"/>
      <c r="F448" s="177"/>
      <c r="G448" s="177"/>
      <c r="H448" s="4"/>
      <c r="I448" s="211"/>
    </row>
    <row r="449" spans="1:9">
      <c r="A449" s="4"/>
      <c r="B449" s="7"/>
      <c r="C449" s="155"/>
      <c r="D449" s="177"/>
      <c r="E449" s="177"/>
      <c r="F449" s="177"/>
      <c r="G449" s="177"/>
      <c r="H449" s="4"/>
      <c r="I449" s="211"/>
    </row>
    <row r="450" spans="1:9">
      <c r="A450" s="4"/>
      <c r="B450" s="7"/>
      <c r="C450" s="155"/>
      <c r="D450" s="177"/>
      <c r="E450" s="177"/>
      <c r="F450" s="177"/>
      <c r="G450" s="177"/>
      <c r="H450" s="4"/>
      <c r="I450" s="211"/>
    </row>
    <row r="451" spans="1:9">
      <c r="A451" s="4"/>
      <c r="B451" s="7"/>
      <c r="C451" s="155"/>
      <c r="D451" s="177"/>
      <c r="E451" s="177"/>
      <c r="F451" s="177"/>
      <c r="G451" s="177"/>
      <c r="H451" s="4"/>
      <c r="I451" s="211"/>
    </row>
    <row r="452" spans="1:9">
      <c r="A452" s="4"/>
      <c r="B452" s="7"/>
      <c r="C452" s="155"/>
      <c r="D452" s="177"/>
      <c r="E452" s="177"/>
      <c r="F452" s="177"/>
      <c r="G452" s="177"/>
      <c r="H452" s="4"/>
      <c r="I452" s="211"/>
    </row>
    <row r="453" spans="1:9">
      <c r="A453" s="4"/>
      <c r="B453" s="7"/>
      <c r="C453" s="155"/>
      <c r="D453" s="177"/>
      <c r="E453" s="177"/>
      <c r="F453" s="177"/>
      <c r="G453" s="177"/>
      <c r="H453" s="4"/>
      <c r="I453" s="211"/>
    </row>
    <row r="454" spans="1:9">
      <c r="A454" s="4"/>
      <c r="B454" s="7"/>
      <c r="C454" s="155"/>
      <c r="D454" s="177"/>
      <c r="E454" s="177"/>
      <c r="F454" s="177"/>
      <c r="G454" s="177"/>
      <c r="H454" s="4"/>
      <c r="I454" s="211"/>
    </row>
    <row r="455" spans="1:9">
      <c r="A455" s="4"/>
      <c r="B455" s="7"/>
      <c r="C455" s="155"/>
      <c r="D455" s="177"/>
      <c r="E455" s="177"/>
      <c r="F455" s="177"/>
      <c r="G455" s="177"/>
      <c r="H455" s="4"/>
      <c r="I455" s="211"/>
    </row>
    <row r="456" spans="1:9">
      <c r="A456" s="4"/>
      <c r="B456" s="7"/>
      <c r="C456" s="155"/>
      <c r="D456" s="177"/>
      <c r="E456" s="177"/>
      <c r="F456" s="177"/>
      <c r="G456" s="177"/>
      <c r="H456" s="4"/>
      <c r="I456" s="211"/>
    </row>
    <row r="457" spans="1:9">
      <c r="A457" s="4"/>
      <c r="B457" s="7"/>
      <c r="C457" s="155"/>
      <c r="D457" s="177"/>
      <c r="E457" s="177"/>
      <c r="F457" s="177"/>
      <c r="G457" s="177"/>
      <c r="H457" s="4"/>
      <c r="I457" s="211"/>
    </row>
    <row r="458" spans="1:9">
      <c r="A458" s="4"/>
      <c r="B458" s="7"/>
      <c r="C458" s="155"/>
      <c r="D458" s="177"/>
      <c r="E458" s="177"/>
      <c r="F458" s="177"/>
      <c r="G458" s="177"/>
      <c r="H458" s="4"/>
      <c r="I458" s="211"/>
    </row>
    <row r="459" spans="1:9">
      <c r="A459" s="4"/>
      <c r="B459" s="7"/>
      <c r="C459" s="155"/>
      <c r="D459" s="177"/>
      <c r="E459" s="177"/>
      <c r="F459" s="177"/>
      <c r="G459" s="177"/>
      <c r="H459" s="4"/>
      <c r="I459" s="211"/>
    </row>
    <row r="460" spans="1:9">
      <c r="A460" s="4"/>
      <c r="B460" s="7"/>
      <c r="C460" s="155"/>
      <c r="D460" s="177"/>
      <c r="E460" s="177"/>
      <c r="F460" s="177"/>
      <c r="G460" s="177"/>
      <c r="H460" s="4"/>
      <c r="I460" s="211"/>
    </row>
    <row r="461" spans="1:9">
      <c r="A461" s="4"/>
      <c r="B461" s="7"/>
      <c r="C461" s="155"/>
      <c r="D461" s="177"/>
      <c r="E461" s="177"/>
      <c r="F461" s="177"/>
      <c r="G461" s="177"/>
      <c r="H461" s="4"/>
      <c r="I461" s="211"/>
    </row>
    <row r="462" spans="1:9">
      <c r="A462" s="4"/>
      <c r="B462" s="7"/>
      <c r="C462" s="155"/>
      <c r="D462" s="177"/>
      <c r="E462" s="177"/>
      <c r="F462" s="177"/>
      <c r="G462" s="177"/>
      <c r="H462" s="4"/>
      <c r="I462" s="211"/>
    </row>
    <row r="463" spans="1:9">
      <c r="A463" s="4"/>
      <c r="B463" s="7"/>
      <c r="C463" s="155"/>
      <c r="D463" s="177"/>
      <c r="E463" s="177"/>
      <c r="F463" s="177"/>
      <c r="G463" s="177"/>
      <c r="H463" s="4"/>
      <c r="I463" s="211"/>
    </row>
    <row r="464" spans="1:9">
      <c r="A464" s="4"/>
      <c r="B464" s="7"/>
      <c r="C464" s="155"/>
      <c r="D464" s="177"/>
      <c r="E464" s="177"/>
      <c r="F464" s="177"/>
      <c r="G464" s="177"/>
      <c r="H464" s="4"/>
      <c r="I464" s="211"/>
    </row>
    <row r="465" spans="1:9">
      <c r="A465" s="4"/>
      <c r="B465" s="7"/>
      <c r="C465" s="155"/>
      <c r="D465" s="177"/>
      <c r="E465" s="177"/>
      <c r="F465" s="177"/>
      <c r="G465" s="177"/>
      <c r="H465" s="4"/>
      <c r="I465" s="211"/>
    </row>
    <row r="466" spans="1:9">
      <c r="A466" s="4"/>
      <c r="B466" s="7"/>
      <c r="C466" s="155"/>
      <c r="D466" s="177"/>
      <c r="E466" s="177"/>
      <c r="F466" s="177"/>
      <c r="G466" s="177"/>
      <c r="H466" s="4"/>
      <c r="I466" s="211"/>
    </row>
    <row r="467" spans="1:9">
      <c r="A467" s="4"/>
      <c r="B467" s="7"/>
      <c r="C467" s="155"/>
      <c r="D467" s="177"/>
      <c r="E467" s="177"/>
      <c r="F467" s="177"/>
      <c r="G467" s="177"/>
      <c r="H467" s="4"/>
      <c r="I467" s="211"/>
    </row>
    <row r="468" spans="1:9">
      <c r="A468" s="4"/>
      <c r="B468" s="7"/>
      <c r="C468" s="155"/>
      <c r="D468" s="177"/>
      <c r="E468" s="177"/>
      <c r="F468" s="177"/>
      <c r="G468" s="177"/>
      <c r="H468" s="4"/>
      <c r="I468" s="211"/>
    </row>
    <row r="469" spans="1:9">
      <c r="A469" s="4"/>
      <c r="B469" s="7"/>
      <c r="C469" s="155"/>
      <c r="D469" s="177"/>
      <c r="E469" s="177"/>
      <c r="F469" s="177"/>
      <c r="G469" s="177"/>
      <c r="H469" s="4"/>
      <c r="I469" s="211"/>
    </row>
    <row r="470" spans="1:9">
      <c r="A470" s="4"/>
      <c r="B470" s="7"/>
      <c r="C470" s="155"/>
      <c r="D470" s="177"/>
      <c r="E470" s="177"/>
      <c r="F470" s="177"/>
      <c r="G470" s="177"/>
      <c r="H470" s="4"/>
      <c r="I470" s="211"/>
    </row>
    <row r="471" spans="1:9">
      <c r="A471" s="4"/>
      <c r="B471" s="7"/>
      <c r="C471" s="155"/>
      <c r="D471" s="177"/>
      <c r="E471" s="177"/>
      <c r="F471" s="177"/>
      <c r="G471" s="177"/>
      <c r="H471" s="4"/>
      <c r="I471" s="211"/>
    </row>
    <row r="472" spans="1:9">
      <c r="A472" s="4"/>
      <c r="B472" s="7"/>
      <c r="C472" s="155"/>
      <c r="D472" s="177"/>
      <c r="E472" s="177"/>
      <c r="F472" s="177"/>
      <c r="G472" s="177"/>
      <c r="H472" s="4"/>
      <c r="I472" s="211"/>
    </row>
    <row r="473" spans="1:9">
      <c r="A473" s="4"/>
      <c r="B473" s="7"/>
      <c r="C473" s="155"/>
      <c r="D473" s="177"/>
      <c r="E473" s="177"/>
      <c r="F473" s="177"/>
      <c r="G473" s="177"/>
      <c r="H473" s="4"/>
      <c r="I473" s="211"/>
    </row>
    <row r="474" spans="1:9">
      <c r="A474" s="4"/>
      <c r="B474" s="7"/>
      <c r="C474" s="155"/>
      <c r="D474" s="177"/>
      <c r="E474" s="177"/>
      <c r="F474" s="177"/>
      <c r="G474" s="177"/>
      <c r="H474" s="4"/>
      <c r="I474" s="211"/>
    </row>
    <row r="475" spans="1:9">
      <c r="A475" s="4"/>
      <c r="B475" s="7"/>
      <c r="C475" s="155"/>
      <c r="D475" s="177"/>
      <c r="E475" s="177"/>
      <c r="F475" s="177"/>
      <c r="G475" s="177"/>
      <c r="H475" s="4"/>
      <c r="I475" s="211"/>
    </row>
    <row r="476" spans="1:9">
      <c r="A476" s="4"/>
      <c r="B476" s="7"/>
      <c r="C476" s="155"/>
      <c r="D476" s="177"/>
      <c r="E476" s="177"/>
      <c r="F476" s="177"/>
      <c r="G476" s="177"/>
      <c r="H476" s="4"/>
      <c r="I476" s="211"/>
    </row>
    <row r="477" spans="1:9">
      <c r="A477" s="4"/>
      <c r="B477" s="7"/>
      <c r="C477" s="155"/>
      <c r="D477" s="177"/>
      <c r="E477" s="177"/>
      <c r="F477" s="177"/>
      <c r="G477" s="177"/>
      <c r="H477" s="4"/>
      <c r="I477" s="211"/>
    </row>
    <row r="478" spans="1:9">
      <c r="A478" s="4"/>
      <c r="B478" s="7"/>
      <c r="C478" s="155"/>
      <c r="D478" s="177"/>
      <c r="E478" s="177"/>
      <c r="F478" s="177"/>
      <c r="G478" s="177"/>
      <c r="H478" s="4"/>
      <c r="I478" s="211"/>
    </row>
    <row r="479" spans="1:9">
      <c r="A479" s="4"/>
      <c r="B479" s="7"/>
      <c r="C479" s="155"/>
      <c r="D479" s="177"/>
      <c r="E479" s="177"/>
      <c r="F479" s="177"/>
      <c r="G479" s="177"/>
      <c r="H479" s="4"/>
      <c r="I479" s="211"/>
    </row>
    <row r="480" spans="1:9">
      <c r="A480" s="4"/>
      <c r="B480" s="7"/>
      <c r="C480" s="155"/>
      <c r="D480" s="177"/>
      <c r="E480" s="177"/>
      <c r="F480" s="177"/>
      <c r="G480" s="177"/>
      <c r="H480" s="4"/>
      <c r="I480" s="155"/>
    </row>
    <row r="481" spans="1:9">
      <c r="A481" s="4"/>
      <c r="B481" s="7"/>
      <c r="C481" s="155"/>
      <c r="D481" s="177"/>
      <c r="E481" s="177"/>
      <c r="F481" s="177"/>
      <c r="G481" s="177"/>
      <c r="H481" s="4"/>
      <c r="I481" s="155"/>
    </row>
    <row r="482" spans="1:9">
      <c r="A482" s="4"/>
      <c r="B482" s="7"/>
      <c r="C482" s="155"/>
      <c r="D482" s="177"/>
      <c r="E482" s="177"/>
      <c r="F482" s="177"/>
      <c r="G482" s="177"/>
      <c r="H482" s="4"/>
      <c r="I482" s="155"/>
    </row>
    <row r="483" spans="1:9">
      <c r="A483" s="4"/>
      <c r="B483" s="7"/>
      <c r="C483" s="155"/>
      <c r="D483" s="177"/>
      <c r="E483" s="177"/>
      <c r="F483" s="177"/>
      <c r="G483" s="177"/>
      <c r="H483" s="4"/>
      <c r="I483" s="155"/>
    </row>
    <row r="484" spans="1:9">
      <c r="A484" s="4"/>
      <c r="B484" s="7"/>
      <c r="C484" s="155"/>
      <c r="D484" s="177"/>
      <c r="E484" s="177"/>
      <c r="F484" s="177"/>
      <c r="G484" s="177"/>
      <c r="H484" s="4"/>
      <c r="I484" s="155"/>
    </row>
    <row r="485" spans="1:9">
      <c r="A485" s="4"/>
      <c r="B485" s="7"/>
      <c r="C485" s="155"/>
      <c r="D485" s="177"/>
      <c r="E485" s="177"/>
      <c r="F485" s="177"/>
      <c r="G485" s="177"/>
      <c r="H485" s="4"/>
      <c r="I485" s="155"/>
    </row>
    <row r="486" spans="1:9">
      <c r="A486" s="4"/>
      <c r="B486" s="7"/>
      <c r="C486" s="155"/>
      <c r="D486" s="177"/>
      <c r="E486" s="177"/>
      <c r="F486" s="177"/>
      <c r="G486" s="177"/>
      <c r="H486" s="4"/>
      <c r="I486" s="155"/>
    </row>
    <row r="487" spans="1:9">
      <c r="B487" s="7"/>
    </row>
    <row r="488" spans="1:9">
      <c r="B488" s="7"/>
    </row>
    <row r="489" spans="1:9">
      <c r="B489" s="7"/>
    </row>
    <row r="490" spans="1:9">
      <c r="B490" s="7"/>
    </row>
  </sheetData>
  <phoneticPr fontId="29" type="noConversion"/>
  <pageMargins left="0.39370078740157483" right="0.39370078740157483"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BK102"/>
  <sheetViews>
    <sheetView zoomScaleNormal="100" workbookViewId="0">
      <pane ySplit="3" topLeftCell="A4" activePane="bottomLeft" state="frozen"/>
      <selection activeCell="E6" sqref="E6"/>
      <selection pane="bottomLeft" activeCell="H36" sqref="H36"/>
    </sheetView>
  </sheetViews>
  <sheetFormatPr defaultColWidth="9.140625" defaultRowHeight="14.25" customHeight="1"/>
  <cols>
    <col min="1" max="1" width="17.85546875" style="20" customWidth="1"/>
    <col min="2" max="2" width="18.85546875" style="20" customWidth="1"/>
    <col min="3" max="3" width="14.7109375" style="30" customWidth="1"/>
    <col min="4" max="4" width="13.85546875" style="20" customWidth="1"/>
    <col min="5" max="5" width="14.85546875" style="20" customWidth="1"/>
    <col min="6" max="6" width="13.5703125" style="30" customWidth="1"/>
    <col min="7" max="7" width="21.5703125" style="20" bestFit="1" customWidth="1"/>
    <col min="8" max="8" width="10.28515625" bestFit="1" customWidth="1"/>
    <col min="9" max="9" width="19.28515625" style="241" bestFit="1" customWidth="1"/>
    <col min="10" max="10" width="10.85546875" style="241" bestFit="1" customWidth="1"/>
    <col min="11" max="11" width="12.7109375" style="241" bestFit="1" customWidth="1"/>
    <col min="12" max="12" width="17.28515625" style="241" bestFit="1" customWidth="1"/>
    <col min="13" max="13" width="7.5703125" style="241" bestFit="1" customWidth="1"/>
    <col min="14" max="14" width="9.140625" style="241"/>
    <col min="15" max="15" width="12.85546875" style="241" bestFit="1" customWidth="1"/>
    <col min="16" max="16" width="12.7109375" style="241" bestFit="1" customWidth="1"/>
    <col min="17" max="17" width="9.140625" style="241"/>
    <col min="18" max="18" width="19.7109375" style="241" bestFit="1" customWidth="1"/>
    <col min="19" max="16384" width="9.140625" style="20"/>
  </cols>
  <sheetData>
    <row r="1" spans="1:63" ht="16.5" customHeight="1">
      <c r="A1" s="37" t="s">
        <v>473</v>
      </c>
      <c r="G1"/>
      <c r="I1"/>
      <c r="J1"/>
      <c r="K1"/>
      <c r="L1"/>
      <c r="M1"/>
      <c r="N1"/>
      <c r="O1"/>
      <c r="P1"/>
      <c r="Q1"/>
      <c r="R1"/>
      <c r="S1"/>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row>
    <row r="2" spans="1:63" ht="14.25" customHeight="1">
      <c r="A2" s="37"/>
      <c r="G2"/>
      <c r="I2"/>
      <c r="J2"/>
      <c r="K2"/>
      <c r="L2"/>
      <c r="M2"/>
      <c r="N2"/>
      <c r="O2"/>
      <c r="P2"/>
      <c r="Q2"/>
      <c r="R2"/>
      <c r="S2"/>
    </row>
    <row r="3" spans="1:63" ht="27.75" customHeight="1">
      <c r="A3" s="9"/>
      <c r="B3" s="552" t="s">
        <v>403</v>
      </c>
      <c r="C3" s="552" t="s">
        <v>371</v>
      </c>
      <c r="D3" s="552" t="s">
        <v>350</v>
      </c>
      <c r="E3" s="552" t="s">
        <v>351</v>
      </c>
      <c r="F3" s="552" t="s">
        <v>372</v>
      </c>
      <c r="G3" s="4"/>
      <c r="H3" s="4"/>
      <c r="I3" s="4"/>
      <c r="J3" s="4"/>
      <c r="K3" s="4"/>
      <c r="L3" s="4"/>
      <c r="M3" s="4"/>
      <c r="N3" s="4"/>
      <c r="O3" s="4"/>
      <c r="P3" s="4"/>
      <c r="Q3" s="4"/>
      <c r="R3" s="4"/>
      <c r="T3" s="406"/>
      <c r="U3" s="429"/>
      <c r="V3" s="429"/>
      <c r="W3" s="276"/>
      <c r="X3" s="276"/>
      <c r="Y3" s="276"/>
      <c r="Z3" s="276"/>
      <c r="AA3" s="276"/>
      <c r="AB3" s="276"/>
      <c r="AC3" s="276"/>
      <c r="AD3" s="276"/>
      <c r="AE3" s="276"/>
      <c r="AF3" s="276"/>
      <c r="AG3" s="276"/>
      <c r="AH3" s="276"/>
      <c r="AI3" s="276"/>
      <c r="AJ3" s="276"/>
      <c r="AK3" s="276"/>
      <c r="AL3" s="276"/>
      <c r="AM3" s="276"/>
    </row>
    <row r="4" spans="1:63" ht="14.25" customHeight="1">
      <c r="A4" s="4" t="s">
        <v>546</v>
      </c>
      <c r="B4" s="155">
        <v>15038</v>
      </c>
      <c r="C4" s="155">
        <v>9201</v>
      </c>
      <c r="D4" s="636">
        <v>279</v>
      </c>
      <c r="E4" s="636">
        <v>946</v>
      </c>
      <c r="F4" s="636"/>
      <c r="M4" s="636"/>
      <c r="N4" s="155"/>
      <c r="O4" s="636"/>
      <c r="P4" s="636"/>
      <c r="Q4" s="636"/>
      <c r="R4" s="155"/>
    </row>
    <row r="5" spans="1:63" ht="14.25" customHeight="1">
      <c r="A5" s="4" t="s">
        <v>418</v>
      </c>
      <c r="B5" s="155">
        <v>10540</v>
      </c>
      <c r="C5" s="155">
        <v>5781</v>
      </c>
      <c r="D5" s="636">
        <v>227</v>
      </c>
      <c r="E5" s="155">
        <v>8884</v>
      </c>
      <c r="F5" s="636">
        <v>856</v>
      </c>
      <c r="M5" s="636"/>
      <c r="N5" s="155"/>
      <c r="O5" s="636"/>
      <c r="P5" s="636"/>
      <c r="Q5" s="636"/>
      <c r="R5" s="636"/>
    </row>
    <row r="6" spans="1:63" ht="14.25" customHeight="1">
      <c r="A6" s="4" t="s">
        <v>300</v>
      </c>
      <c r="B6" s="636"/>
      <c r="C6" s="636">
        <v>90</v>
      </c>
      <c r="D6" s="636"/>
      <c r="E6" s="636"/>
      <c r="F6" s="636"/>
      <c r="M6" s="636"/>
      <c r="N6" s="155"/>
      <c r="O6" s="636"/>
      <c r="P6" s="636"/>
      <c r="Q6" s="636"/>
      <c r="R6" s="155"/>
    </row>
    <row r="7" spans="1:63" ht="14.25" customHeight="1">
      <c r="A7" s="4" t="s">
        <v>301</v>
      </c>
      <c r="B7" s="155">
        <v>10852</v>
      </c>
      <c r="C7" s="636">
        <v>938</v>
      </c>
      <c r="D7" s="636">
        <v>117</v>
      </c>
      <c r="E7" s="155">
        <v>6407</v>
      </c>
      <c r="F7" s="636"/>
      <c r="M7" s="636"/>
      <c r="N7" s="155"/>
      <c r="O7" s="636"/>
      <c r="P7" s="636"/>
      <c r="Q7" s="636"/>
      <c r="R7" s="636"/>
    </row>
    <row r="8" spans="1:63" ht="14.25" customHeight="1">
      <c r="A8" s="4" t="s">
        <v>437</v>
      </c>
      <c r="B8" s="155">
        <v>4774</v>
      </c>
      <c r="C8" s="155">
        <v>2331</v>
      </c>
      <c r="D8" s="155">
        <v>1416</v>
      </c>
      <c r="E8" s="155">
        <v>22007</v>
      </c>
      <c r="F8" s="155">
        <v>20208</v>
      </c>
      <c r="M8" s="636"/>
      <c r="N8" s="155"/>
      <c r="O8" s="636"/>
      <c r="P8" s="636"/>
      <c r="Q8" s="636"/>
      <c r="R8" s="636"/>
    </row>
    <row r="9" spans="1:63" ht="14.25" customHeight="1">
      <c r="A9" s="4" t="s">
        <v>302</v>
      </c>
      <c r="B9" s="155">
        <v>10165</v>
      </c>
      <c r="C9" s="155">
        <v>1190</v>
      </c>
      <c r="D9" s="636"/>
      <c r="E9" s="636">
        <v>578</v>
      </c>
      <c r="F9" s="636"/>
      <c r="M9" s="636"/>
      <c r="N9" s="155"/>
      <c r="O9" s="636"/>
      <c r="P9" s="636"/>
      <c r="Q9" s="636"/>
      <c r="R9" s="636"/>
    </row>
    <row r="10" spans="1:63" ht="14.25" customHeight="1">
      <c r="A10" s="4" t="s">
        <v>305</v>
      </c>
      <c r="B10" s="636">
        <v>833</v>
      </c>
      <c r="C10" s="636">
        <v>403</v>
      </c>
      <c r="D10" s="636">
        <v>2</v>
      </c>
      <c r="E10" s="636"/>
      <c r="F10" s="636"/>
      <c r="M10" s="636"/>
      <c r="N10" s="155"/>
      <c r="O10" s="636"/>
      <c r="P10" s="636"/>
      <c r="Q10" s="636"/>
      <c r="R10" s="636"/>
    </row>
    <row r="11" spans="1:63" ht="14.25" customHeight="1">
      <c r="A11" s="4" t="s">
        <v>400</v>
      </c>
      <c r="B11" s="155">
        <v>1948</v>
      </c>
      <c r="C11" s="155">
        <v>1570</v>
      </c>
      <c r="D11" s="636"/>
      <c r="E11" s="636"/>
      <c r="F11" s="636"/>
      <c r="M11" s="636"/>
      <c r="N11" s="155"/>
      <c r="O11" s="636"/>
      <c r="P11" s="636"/>
      <c r="Q11" s="636"/>
      <c r="R11" s="155"/>
    </row>
    <row r="12" spans="1:63" ht="14.25" customHeight="1">
      <c r="A12" s="4" t="s">
        <v>259</v>
      </c>
      <c r="B12" s="155">
        <v>11821</v>
      </c>
      <c r="C12" s="636">
        <v>485</v>
      </c>
      <c r="D12" s="155">
        <v>8388</v>
      </c>
      <c r="E12" s="155">
        <v>25748</v>
      </c>
      <c r="F12" s="636"/>
      <c r="M12" s="636"/>
      <c r="N12" s="155"/>
      <c r="O12" s="636"/>
      <c r="P12" s="155"/>
      <c r="Q12" s="636"/>
      <c r="R12" s="155"/>
    </row>
    <row r="13" spans="1:63" ht="14.25" customHeight="1">
      <c r="A13" s="4" t="s">
        <v>261</v>
      </c>
      <c r="B13" s="155">
        <v>17304</v>
      </c>
      <c r="C13" s="155">
        <v>5028</v>
      </c>
      <c r="D13" s="636">
        <v>211</v>
      </c>
      <c r="E13" s="155">
        <v>17146</v>
      </c>
      <c r="F13" s="636"/>
      <c r="M13" s="636"/>
      <c r="N13" s="155"/>
      <c r="O13" s="636"/>
      <c r="P13" s="636"/>
      <c r="Q13" s="636"/>
      <c r="R13" s="636"/>
    </row>
    <row r="14" spans="1:63" ht="14.25" customHeight="1">
      <c r="A14" s="4" t="s">
        <v>308</v>
      </c>
      <c r="B14" s="636">
        <v>237</v>
      </c>
      <c r="C14" s="636"/>
      <c r="D14" s="636"/>
      <c r="E14" s="636">
        <v>23</v>
      </c>
      <c r="F14" s="636"/>
      <c r="M14" s="636"/>
      <c r="N14" s="155"/>
      <c r="O14" s="636"/>
      <c r="P14" s="636"/>
      <c r="Q14" s="636"/>
      <c r="R14" s="636"/>
    </row>
    <row r="15" spans="1:63" ht="14.25" customHeight="1">
      <c r="A15" s="4" t="s">
        <v>310</v>
      </c>
      <c r="B15" s="155">
        <v>3064</v>
      </c>
      <c r="C15" s="636"/>
      <c r="D15" s="636"/>
      <c r="E15" s="155">
        <v>1915</v>
      </c>
      <c r="F15" s="636"/>
      <c r="M15" s="636"/>
      <c r="N15" s="155"/>
      <c r="O15" s="636"/>
      <c r="P15" s="636"/>
      <c r="Q15" s="636"/>
      <c r="R15" s="155"/>
    </row>
    <row r="16" spans="1:63" ht="14.25" customHeight="1">
      <c r="A16" s="4" t="s">
        <v>263</v>
      </c>
      <c r="B16" s="155">
        <v>1831</v>
      </c>
      <c r="C16" s="636">
        <v>261</v>
      </c>
      <c r="D16" s="636">
        <v>487</v>
      </c>
      <c r="E16" s="155">
        <v>1608</v>
      </c>
      <c r="F16" s="636"/>
      <c r="M16" s="636"/>
      <c r="N16" s="155"/>
      <c r="O16" s="636"/>
      <c r="P16" s="636"/>
      <c r="Q16" s="636"/>
      <c r="R16" s="636"/>
    </row>
    <row r="17" spans="1:18" ht="14.25" customHeight="1">
      <c r="A17" s="4" t="s">
        <v>264</v>
      </c>
      <c r="B17" s="155">
        <v>6644</v>
      </c>
      <c r="C17" s="155">
        <v>1236</v>
      </c>
      <c r="D17" s="636">
        <v>127</v>
      </c>
      <c r="E17" s="155">
        <v>3489</v>
      </c>
      <c r="F17" s="636"/>
      <c r="M17" s="636"/>
      <c r="N17" s="155"/>
      <c r="O17" s="636"/>
      <c r="P17" s="636"/>
      <c r="Q17" s="636"/>
      <c r="R17" s="636"/>
    </row>
    <row r="18" spans="1:18" ht="14.25" customHeight="1">
      <c r="A18" s="4" t="s">
        <v>265</v>
      </c>
      <c r="B18" s="155">
        <v>9313</v>
      </c>
      <c r="C18" s="155">
        <v>5291</v>
      </c>
      <c r="D18" s="636"/>
      <c r="E18" s="155">
        <v>7840</v>
      </c>
      <c r="F18" s="155">
        <v>9817</v>
      </c>
      <c r="M18" s="636"/>
      <c r="N18" s="155"/>
      <c r="O18" s="636"/>
      <c r="P18" s="636"/>
      <c r="Q18" s="636"/>
      <c r="R18" s="636"/>
    </row>
    <row r="19" spans="1:18" ht="14.25" customHeight="1">
      <c r="A19" s="4" t="s">
        <v>130</v>
      </c>
      <c r="B19" s="155">
        <v>5620</v>
      </c>
      <c r="C19" s="155">
        <v>1808</v>
      </c>
      <c r="D19" s="636"/>
      <c r="E19" s="155">
        <v>7953</v>
      </c>
      <c r="F19" s="155">
        <v>6637</v>
      </c>
      <c r="M19" s="636"/>
      <c r="N19" s="155"/>
      <c r="O19" s="636"/>
      <c r="P19" s="155"/>
      <c r="Q19" s="636"/>
      <c r="R19" s="636"/>
    </row>
    <row r="20" spans="1:18" ht="14.25" customHeight="1">
      <c r="A20" s="4" t="s">
        <v>419</v>
      </c>
      <c r="B20" s="155">
        <v>11025</v>
      </c>
      <c r="C20" s="155">
        <v>7289</v>
      </c>
      <c r="D20" s="155">
        <v>7571</v>
      </c>
      <c r="E20" s="155">
        <v>12704</v>
      </c>
      <c r="F20" s="155">
        <v>21478</v>
      </c>
      <c r="M20" s="636"/>
      <c r="N20" s="155"/>
      <c r="O20" s="636"/>
      <c r="P20" s="636"/>
      <c r="Q20" s="636"/>
      <c r="R20" s="155"/>
    </row>
    <row r="21" spans="1:18" ht="14.25" customHeight="1">
      <c r="A21" s="4" t="s">
        <v>420</v>
      </c>
      <c r="B21" s="155">
        <v>31596</v>
      </c>
      <c r="C21" s="155">
        <v>15002</v>
      </c>
      <c r="D21" s="636">
        <v>897</v>
      </c>
      <c r="E21" s="155">
        <v>25062</v>
      </c>
      <c r="F21" s="636"/>
      <c r="M21" s="636"/>
      <c r="N21" s="155"/>
      <c r="O21" s="636"/>
      <c r="P21" s="155"/>
      <c r="Q21" s="636"/>
      <c r="R21" s="636"/>
    </row>
    <row r="22" spans="1:18" ht="14.25" customHeight="1">
      <c r="A22" s="4" t="s">
        <v>212</v>
      </c>
      <c r="B22" s="155">
        <v>1822</v>
      </c>
      <c r="C22" s="155">
        <v>2449</v>
      </c>
      <c r="D22" s="636"/>
      <c r="E22" s="636">
        <v>313</v>
      </c>
      <c r="F22" s="4"/>
      <c r="M22" s="636"/>
      <c r="N22" s="155"/>
      <c r="O22" s="636"/>
      <c r="P22" s="155"/>
      <c r="Q22" s="636"/>
      <c r="R22" s="155"/>
    </row>
    <row r="23" spans="1:18" ht="14.25" customHeight="1">
      <c r="A23" s="4" t="s">
        <v>540</v>
      </c>
      <c r="B23" s="155">
        <v>1981</v>
      </c>
      <c r="C23" s="155">
        <v>17129</v>
      </c>
      <c r="D23" s="636">
        <v>270</v>
      </c>
      <c r="E23" s="155">
        <v>4896</v>
      </c>
      <c r="F23" s="155">
        <v>5372</v>
      </c>
      <c r="M23" s="636"/>
      <c r="N23" s="155"/>
      <c r="O23" s="636"/>
      <c r="P23" s="155"/>
      <c r="Q23" s="636"/>
      <c r="R23" s="155"/>
    </row>
    <row r="24" spans="1:18" ht="14.25" customHeight="1">
      <c r="A24" s="4" t="s">
        <v>131</v>
      </c>
      <c r="B24" s="155">
        <v>11509</v>
      </c>
      <c r="C24" s="155">
        <v>7744</v>
      </c>
      <c r="D24" s="636"/>
      <c r="E24" s="155">
        <v>2834</v>
      </c>
      <c r="F24" s="636"/>
      <c r="M24" s="636"/>
      <c r="N24" s="155"/>
      <c r="O24" s="636"/>
      <c r="P24" s="636"/>
      <c r="Q24" s="636"/>
      <c r="R24" s="636"/>
    </row>
    <row r="25" spans="1:18" ht="14.25" customHeight="1">
      <c r="A25" s="4" t="s">
        <v>267</v>
      </c>
      <c r="B25" s="155">
        <v>3696</v>
      </c>
      <c r="C25" s="636">
        <v>339</v>
      </c>
      <c r="D25" s="636"/>
      <c r="E25" s="155">
        <v>5251</v>
      </c>
      <c r="F25" s="155">
        <v>4626</v>
      </c>
      <c r="M25" s="636"/>
      <c r="N25" s="155"/>
      <c r="O25" s="636"/>
      <c r="P25" s="636"/>
      <c r="Q25" s="636"/>
      <c r="R25" s="155"/>
    </row>
    <row r="26" spans="1:18" ht="14.25" customHeight="1">
      <c r="A26" s="4" t="s">
        <v>541</v>
      </c>
      <c r="B26" s="155">
        <v>11853</v>
      </c>
      <c r="C26" s="155">
        <v>1767</v>
      </c>
      <c r="D26" s="636"/>
      <c r="E26" s="636">
        <v>1</v>
      </c>
      <c r="F26" s="636"/>
      <c r="M26" s="636"/>
      <c r="N26" s="155"/>
      <c r="O26" s="636"/>
      <c r="P26" s="155"/>
      <c r="Q26" s="636"/>
      <c r="R26" s="155"/>
    </row>
    <row r="27" spans="1:18" ht="14.25" customHeight="1">
      <c r="A27" s="4" t="s">
        <v>316</v>
      </c>
      <c r="B27" s="636">
        <v>837</v>
      </c>
      <c r="C27" s="636"/>
      <c r="D27" s="636"/>
      <c r="E27" s="636">
        <v>274</v>
      </c>
      <c r="F27" s="636"/>
      <c r="M27" s="636"/>
      <c r="N27" s="155"/>
      <c r="O27" s="636"/>
      <c r="P27" s="636"/>
      <c r="Q27" s="636"/>
      <c r="R27" s="636"/>
    </row>
    <row r="28" spans="1:18" ht="14.25" customHeight="1">
      <c r="A28" s="4" t="s">
        <v>317</v>
      </c>
      <c r="B28" s="155">
        <v>14076</v>
      </c>
      <c r="C28" s="155">
        <v>2561</v>
      </c>
      <c r="D28" s="636">
        <v>490</v>
      </c>
      <c r="E28" s="155">
        <v>12854</v>
      </c>
      <c r="F28" s="636"/>
      <c r="M28" s="636"/>
      <c r="N28" s="155"/>
      <c r="O28" s="636"/>
      <c r="P28" s="636"/>
      <c r="Q28" s="636"/>
      <c r="R28" s="636"/>
    </row>
    <row r="29" spans="1:18" ht="14.25" customHeight="1">
      <c r="A29" s="4" t="s">
        <v>421</v>
      </c>
      <c r="B29" s="155">
        <v>8121</v>
      </c>
      <c r="C29" s="155">
        <v>3664</v>
      </c>
      <c r="D29" s="155">
        <v>2129</v>
      </c>
      <c r="E29" s="155">
        <v>15884</v>
      </c>
      <c r="F29" s="636"/>
      <c r="M29" s="636"/>
      <c r="N29" s="155"/>
      <c r="O29" s="636"/>
      <c r="P29" s="636"/>
      <c r="Q29" s="636"/>
      <c r="R29" s="155"/>
    </row>
    <row r="30" spans="1:18" ht="14.25" customHeight="1">
      <c r="A30" s="4" t="s">
        <v>323</v>
      </c>
      <c r="B30" s="155">
        <v>5242</v>
      </c>
      <c r="C30" s="155">
        <v>5998</v>
      </c>
      <c r="D30" s="636"/>
      <c r="E30" s="636"/>
      <c r="F30" s="636"/>
      <c r="M30" s="636"/>
      <c r="N30" s="155"/>
      <c r="O30" s="636"/>
      <c r="P30" s="636"/>
      <c r="Q30" s="636"/>
      <c r="R30" s="636"/>
    </row>
    <row r="31" spans="1:18" ht="14.25" customHeight="1">
      <c r="A31" s="4" t="s">
        <v>268</v>
      </c>
      <c r="B31" s="155">
        <v>3095</v>
      </c>
      <c r="C31" s="155">
        <v>3033</v>
      </c>
      <c r="D31" s="636"/>
      <c r="E31" s="636"/>
      <c r="F31" s="636"/>
      <c r="M31" s="636"/>
      <c r="N31" s="155"/>
      <c r="O31" s="636"/>
      <c r="P31" s="636"/>
      <c r="Q31" s="636"/>
      <c r="R31" s="636"/>
    </row>
    <row r="32" spans="1:18" ht="14.25" customHeight="1">
      <c r="A32" s="4" t="s">
        <v>424</v>
      </c>
      <c r="B32" s="155">
        <v>12431</v>
      </c>
      <c r="C32" s="155">
        <v>2705</v>
      </c>
      <c r="D32" s="155">
        <v>16147</v>
      </c>
      <c r="E32" s="155">
        <v>13316</v>
      </c>
      <c r="F32" s="155">
        <v>5438</v>
      </c>
      <c r="M32" s="636"/>
      <c r="N32" s="155"/>
      <c r="O32" s="636"/>
      <c r="P32" s="636"/>
      <c r="Q32" s="636"/>
      <c r="R32" s="636"/>
    </row>
    <row r="33" spans="1:18" ht="14.25" customHeight="1">
      <c r="A33" s="4" t="s">
        <v>104</v>
      </c>
      <c r="B33" s="155">
        <v>3650</v>
      </c>
      <c r="C33" s="636">
        <v>861</v>
      </c>
      <c r="D33" s="636">
        <v>124</v>
      </c>
      <c r="E33" s="636">
        <v>658</v>
      </c>
      <c r="F33" s="636"/>
      <c r="M33" s="636"/>
      <c r="N33" s="155"/>
      <c r="O33" s="636"/>
      <c r="P33" s="155"/>
      <c r="Q33" s="636"/>
      <c r="R33" s="636"/>
    </row>
    <row r="34" spans="1:18" ht="14.25" customHeight="1">
      <c r="A34" s="4" t="s">
        <v>108</v>
      </c>
      <c r="B34" s="155">
        <v>7868</v>
      </c>
      <c r="C34" s="155">
        <v>5691</v>
      </c>
      <c r="D34" s="636">
        <v>283</v>
      </c>
      <c r="E34" s="155">
        <v>3635</v>
      </c>
      <c r="F34" s="636"/>
      <c r="M34" s="4"/>
      <c r="N34" s="155"/>
      <c r="O34" s="4"/>
      <c r="P34" s="4"/>
      <c r="Q34" s="636"/>
      <c r="R34" s="636"/>
    </row>
    <row r="35" spans="1:18" ht="14.25" customHeight="1">
      <c r="A35" s="4" t="s">
        <v>116</v>
      </c>
      <c r="B35" s="636">
        <v>611</v>
      </c>
      <c r="C35" s="636"/>
      <c r="D35" s="636"/>
      <c r="E35" s="636">
        <v>80</v>
      </c>
      <c r="F35" s="636"/>
      <c r="M35" s="636"/>
      <c r="N35" s="155"/>
      <c r="O35" s="636"/>
      <c r="P35" s="636"/>
      <c r="Q35" s="636"/>
      <c r="R35" s="155"/>
    </row>
    <row r="36" spans="1:18" ht="14.25" customHeight="1">
      <c r="A36" s="4" t="s">
        <v>327</v>
      </c>
      <c r="B36" s="155">
        <v>2323</v>
      </c>
      <c r="C36" s="636"/>
      <c r="D36" s="636">
        <v>40</v>
      </c>
      <c r="E36" s="636">
        <v>98</v>
      </c>
      <c r="F36" s="636"/>
      <c r="M36" s="636"/>
      <c r="N36" s="155"/>
      <c r="O36" s="636"/>
      <c r="P36" s="636"/>
      <c r="Q36" s="636"/>
      <c r="R36" s="636"/>
    </row>
    <row r="37" spans="1:18" ht="14.25" customHeight="1">
      <c r="A37" s="4" t="s">
        <v>270</v>
      </c>
      <c r="B37" s="155">
        <v>6776</v>
      </c>
      <c r="C37" s="636">
        <v>916</v>
      </c>
      <c r="D37" s="636">
        <v>143</v>
      </c>
      <c r="E37" s="155">
        <v>7321</v>
      </c>
      <c r="F37" s="155">
        <v>1883</v>
      </c>
      <c r="M37" s="636"/>
      <c r="N37" s="155"/>
      <c r="O37" s="636"/>
      <c r="P37" s="636"/>
      <c r="Q37" s="636"/>
      <c r="R37" s="636"/>
    </row>
    <row r="38" spans="1:18" ht="14.25" customHeight="1">
      <c r="A38" s="4" t="s">
        <v>352</v>
      </c>
      <c r="B38" s="155">
        <v>18473</v>
      </c>
      <c r="C38" s="155">
        <v>25417</v>
      </c>
      <c r="D38" s="155">
        <v>4181</v>
      </c>
      <c r="E38" s="155">
        <v>21716</v>
      </c>
      <c r="F38" s="636"/>
      <c r="M38" s="636"/>
      <c r="N38" s="155"/>
      <c r="O38" s="636"/>
      <c r="P38" s="636"/>
      <c r="Q38" s="636"/>
      <c r="R38" s="636"/>
    </row>
    <row r="39" spans="1:18" ht="14.25" customHeight="1">
      <c r="A39" s="4" t="s">
        <v>425</v>
      </c>
      <c r="B39" s="155">
        <v>1567</v>
      </c>
      <c r="C39" s="155">
        <v>2223</v>
      </c>
      <c r="D39" s="636">
        <v>31</v>
      </c>
      <c r="E39" s="155">
        <v>1151</v>
      </c>
      <c r="F39" s="636"/>
      <c r="M39" s="636"/>
      <c r="N39" s="636"/>
      <c r="O39" s="636"/>
      <c r="P39" s="636"/>
      <c r="Q39" s="636"/>
      <c r="R39" s="155"/>
    </row>
    <row r="40" spans="1:18" ht="14.25" customHeight="1">
      <c r="A40" s="4" t="s">
        <v>272</v>
      </c>
      <c r="B40" s="155">
        <v>17422</v>
      </c>
      <c r="C40" s="155">
        <v>36728</v>
      </c>
      <c r="D40" s="636">
        <v>399</v>
      </c>
      <c r="E40" s="155">
        <v>18618</v>
      </c>
      <c r="F40" s="155">
        <v>39926</v>
      </c>
      <c r="M40" s="636"/>
      <c r="N40" s="155"/>
      <c r="O40" s="636"/>
      <c r="P40" s="636"/>
      <c r="Q40" s="636"/>
      <c r="R40" s="636"/>
    </row>
    <row r="41" spans="1:18" ht="14.25" customHeight="1">
      <c r="A41" s="4" t="s">
        <v>426</v>
      </c>
      <c r="B41" s="155">
        <v>12197</v>
      </c>
      <c r="C41" s="636"/>
      <c r="D41" s="636">
        <v>553</v>
      </c>
      <c r="E41" s="155">
        <v>34983</v>
      </c>
      <c r="F41" s="636"/>
      <c r="M41" s="636"/>
      <c r="N41" s="155"/>
      <c r="O41" s="636"/>
      <c r="P41" s="636"/>
      <c r="Q41" s="155"/>
      <c r="R41" s="636"/>
    </row>
    <row r="42" spans="1:18" ht="14.25" customHeight="1">
      <c r="A42" s="4" t="s">
        <v>329</v>
      </c>
      <c r="B42" s="155">
        <v>3528</v>
      </c>
      <c r="C42" s="155">
        <v>1650</v>
      </c>
      <c r="D42" s="636"/>
      <c r="E42" s="155">
        <v>3739</v>
      </c>
      <c r="F42" s="636"/>
      <c r="M42" s="636"/>
      <c r="N42" s="155"/>
      <c r="O42" s="636"/>
      <c r="P42" s="636"/>
      <c r="Q42" s="636"/>
      <c r="R42" s="636"/>
    </row>
    <row r="43" spans="1:18" ht="14.25" customHeight="1">
      <c r="A43" s="4" t="s">
        <v>331</v>
      </c>
      <c r="B43" s="155">
        <v>5420</v>
      </c>
      <c r="C43" s="155">
        <v>2019</v>
      </c>
      <c r="D43" s="636">
        <v>53</v>
      </c>
      <c r="E43" s="155">
        <v>5243</v>
      </c>
      <c r="F43" s="155">
        <v>10551</v>
      </c>
      <c r="M43" s="636"/>
      <c r="N43" s="155"/>
      <c r="O43" s="636"/>
      <c r="P43" s="636"/>
      <c r="Q43" s="636"/>
      <c r="R43" s="636"/>
    </row>
    <row r="44" spans="1:18" ht="14.25" customHeight="1">
      <c r="A44" s="4" t="s">
        <v>275</v>
      </c>
      <c r="B44" s="155">
        <v>4446</v>
      </c>
      <c r="C44" s="155">
        <v>3242</v>
      </c>
      <c r="D44" s="636">
        <v>50</v>
      </c>
      <c r="E44" s="155">
        <v>3775</v>
      </c>
      <c r="F44" s="636"/>
      <c r="M44" s="155"/>
      <c r="N44" s="155"/>
      <c r="O44" s="636"/>
      <c r="P44" s="636"/>
      <c r="Q44" s="636"/>
      <c r="R44" s="636"/>
    </row>
    <row r="45" spans="1:18" ht="14.25" customHeight="1">
      <c r="A45" s="4" t="s">
        <v>135</v>
      </c>
      <c r="B45" s="155">
        <v>27421</v>
      </c>
      <c r="C45" s="155">
        <v>7282</v>
      </c>
      <c r="D45" s="155">
        <v>1501</v>
      </c>
      <c r="E45" s="155">
        <v>16241</v>
      </c>
      <c r="F45" s="155">
        <v>23497</v>
      </c>
      <c r="M45" s="636"/>
      <c r="N45" s="155"/>
      <c r="O45" s="636"/>
      <c r="P45" s="636"/>
      <c r="Q45" s="636"/>
      <c r="R45" s="636"/>
    </row>
    <row r="46" spans="1:18" ht="14.25" customHeight="1">
      <c r="A46" s="4" t="s">
        <v>333</v>
      </c>
      <c r="B46" s="636">
        <v>630</v>
      </c>
      <c r="C46" s="636"/>
      <c r="D46" s="636">
        <v>2</v>
      </c>
      <c r="E46" s="636"/>
      <c r="F46" s="636"/>
      <c r="M46" s="636"/>
      <c r="N46" s="155"/>
      <c r="O46" s="636"/>
      <c r="P46" s="636"/>
      <c r="Q46" s="636"/>
      <c r="R46" s="636"/>
    </row>
    <row r="47" spans="1:18" ht="14.25" customHeight="1">
      <c r="A47" s="4" t="s">
        <v>278</v>
      </c>
      <c r="B47" s="155">
        <v>35356</v>
      </c>
      <c r="C47" s="155">
        <v>38083</v>
      </c>
      <c r="D47" s="636"/>
      <c r="E47" s="155">
        <v>28896</v>
      </c>
      <c r="F47" s="155">
        <v>38193</v>
      </c>
    </row>
    <row r="48" spans="1:18" ht="14.25" customHeight="1">
      <c r="A48" s="4" t="s">
        <v>279</v>
      </c>
      <c r="B48" s="155">
        <v>13874</v>
      </c>
      <c r="C48" s="155">
        <v>3935</v>
      </c>
      <c r="D48" s="155">
        <v>1906</v>
      </c>
      <c r="E48" s="155">
        <v>18450</v>
      </c>
      <c r="F48" s="636"/>
    </row>
    <row r="49" spans="1:19" ht="14.25" customHeight="1">
      <c r="A49" s="4" t="s">
        <v>334</v>
      </c>
      <c r="B49" s="636">
        <v>522</v>
      </c>
      <c r="C49" s="636">
        <v>439</v>
      </c>
      <c r="D49" s="636">
        <v>92</v>
      </c>
      <c r="E49" s="636">
        <v>109</v>
      </c>
      <c r="F49" s="636"/>
    </row>
    <row r="50" spans="1:19" ht="14.25" customHeight="1">
      <c r="A50" s="4" t="s">
        <v>336</v>
      </c>
      <c r="B50" s="155">
        <v>3728</v>
      </c>
      <c r="C50" s="636">
        <v>82</v>
      </c>
      <c r="D50" s="636">
        <v>109</v>
      </c>
      <c r="E50" s="155">
        <v>1634</v>
      </c>
      <c r="F50" s="636"/>
    </row>
    <row r="51" spans="1:19" ht="14.25" customHeight="1">
      <c r="A51" s="24"/>
      <c r="B51" s="573"/>
      <c r="C51" s="573"/>
      <c r="D51" s="573"/>
      <c r="E51" s="573"/>
      <c r="F51" s="573"/>
    </row>
    <row r="52" spans="1:19" ht="14.25" customHeight="1">
      <c r="A52" s="24"/>
      <c r="B52" s="573"/>
      <c r="C52" s="573"/>
      <c r="D52" s="573"/>
      <c r="E52" s="573"/>
      <c r="F52" s="573"/>
      <c r="S52"/>
    </row>
    <row r="53" spans="1:19" ht="14.25" customHeight="1">
      <c r="A53" s="24"/>
      <c r="B53" s="573"/>
      <c r="C53" s="573"/>
      <c r="D53" s="573"/>
      <c r="E53" s="573"/>
      <c r="F53" s="573"/>
      <c r="S53"/>
    </row>
    <row r="54" spans="1:19" ht="14.25" customHeight="1">
      <c r="A54" s="24"/>
      <c r="B54" s="573"/>
      <c r="C54" s="573"/>
      <c r="D54" s="573"/>
      <c r="E54" s="573"/>
      <c r="F54" s="573"/>
      <c r="S54"/>
    </row>
    <row r="55" spans="1:19" ht="14.25" customHeight="1">
      <c r="A55" s="24"/>
      <c r="B55" s="604"/>
      <c r="C55" s="604"/>
      <c r="D55" s="604"/>
      <c r="E55" s="604"/>
      <c r="F55" s="604"/>
      <c r="S55"/>
    </row>
    <row r="56" spans="1:19" ht="14.25" customHeight="1">
      <c r="A56" s="4"/>
      <c r="B56" s="155"/>
      <c r="C56" s="155"/>
      <c r="D56" s="155"/>
      <c r="E56" s="155"/>
      <c r="F56" s="155"/>
      <c r="S56"/>
    </row>
    <row r="57" spans="1:19" ht="14.25" customHeight="1">
      <c r="A57" s="41"/>
      <c r="B57" s="115"/>
      <c r="C57" s="115"/>
      <c r="D57" s="115"/>
      <c r="E57" s="115"/>
      <c r="F57" s="115"/>
      <c r="S57"/>
    </row>
    <row r="58" spans="1:19" ht="14.25" customHeight="1">
      <c r="A58" s="41"/>
      <c r="B58" s="115"/>
      <c r="C58" s="115"/>
      <c r="D58" s="115"/>
      <c r="E58" s="115"/>
      <c r="F58" s="115"/>
      <c r="S58"/>
    </row>
    <row r="59" spans="1:19" ht="14.25" customHeight="1">
      <c r="A59" s="41"/>
      <c r="B59" s="115"/>
      <c r="C59" s="115"/>
      <c r="D59" s="115"/>
      <c r="E59" s="115"/>
      <c r="F59" s="115"/>
      <c r="S59"/>
    </row>
    <row r="60" spans="1:19" ht="14.25" customHeight="1">
      <c r="A60" s="41"/>
      <c r="B60" s="115"/>
      <c r="C60" s="115"/>
      <c r="D60" s="115"/>
      <c r="E60" s="115"/>
      <c r="F60" s="115"/>
      <c r="S60"/>
    </row>
    <row r="61" spans="1:19" ht="14.25" customHeight="1">
      <c r="A61" s="41"/>
      <c r="B61" s="115"/>
      <c r="C61" s="115"/>
      <c r="D61" s="115"/>
      <c r="E61" s="115"/>
      <c r="F61" s="115"/>
      <c r="S61"/>
    </row>
    <row r="62" spans="1:19" ht="14.25" customHeight="1">
      <c r="A62" s="41"/>
      <c r="B62" s="115"/>
      <c r="C62" s="115"/>
      <c r="D62" s="115"/>
      <c r="E62" s="115"/>
      <c r="F62" s="115"/>
      <c r="S62"/>
    </row>
    <row r="63" spans="1:19" ht="14.25" customHeight="1">
      <c r="A63" s="41"/>
      <c r="B63" s="115"/>
      <c r="C63" s="115"/>
      <c r="D63" s="115"/>
      <c r="E63" s="115"/>
      <c r="F63" s="115"/>
    </row>
    <row r="64" spans="1:19" ht="14.25" customHeight="1">
      <c r="A64" s="41"/>
      <c r="B64" s="115"/>
      <c r="C64" s="115"/>
      <c r="D64" s="115"/>
      <c r="E64" s="115"/>
      <c r="F64" s="115"/>
    </row>
    <row r="65" spans="1:6" ht="14.25" customHeight="1">
      <c r="A65" s="41"/>
      <c r="B65" s="115"/>
      <c r="C65" s="115"/>
      <c r="D65" s="115"/>
      <c r="E65" s="115"/>
      <c r="F65" s="115"/>
    </row>
    <row r="66" spans="1:6" ht="14.25" customHeight="1">
      <c r="A66" s="41"/>
      <c r="B66" s="115"/>
      <c r="C66" s="115"/>
      <c r="D66" s="115"/>
      <c r="E66" s="115"/>
      <c r="F66" s="115"/>
    </row>
    <row r="67" spans="1:6" ht="14.25" customHeight="1">
      <c r="A67" s="41"/>
      <c r="B67" s="115"/>
      <c r="C67" s="115"/>
      <c r="D67" s="115"/>
      <c r="E67" s="115"/>
      <c r="F67" s="115"/>
    </row>
    <row r="68" spans="1:6" ht="14.25" customHeight="1">
      <c r="A68" s="41"/>
      <c r="B68" s="115"/>
      <c r="C68" s="115"/>
      <c r="D68" s="115"/>
      <c r="E68" s="115"/>
      <c r="F68" s="115"/>
    </row>
    <row r="69" spans="1:6" ht="14.25" customHeight="1">
      <c r="A69" s="41"/>
      <c r="B69" s="115"/>
      <c r="C69" s="115"/>
      <c r="D69" s="115"/>
      <c r="E69" s="115"/>
      <c r="F69" s="115"/>
    </row>
    <row r="70" spans="1:6" ht="14.25" customHeight="1">
      <c r="A70" s="41"/>
      <c r="B70" s="115"/>
      <c r="C70" s="115"/>
      <c r="D70" s="115"/>
      <c r="E70" s="115"/>
      <c r="F70" s="115"/>
    </row>
    <row r="71" spans="1:6" ht="14.25" customHeight="1">
      <c r="A71" s="41"/>
      <c r="B71" s="115"/>
      <c r="C71" s="115"/>
      <c r="D71" s="115"/>
      <c r="E71" s="115"/>
      <c r="F71" s="115"/>
    </row>
    <row r="72" spans="1:6" ht="14.25" customHeight="1">
      <c r="A72" s="41"/>
      <c r="B72" s="115"/>
      <c r="C72" s="115"/>
      <c r="D72" s="115"/>
      <c r="E72" s="115"/>
      <c r="F72" s="115"/>
    </row>
    <row r="73" spans="1:6" ht="14.25" customHeight="1">
      <c r="A73" s="41"/>
      <c r="B73" s="115"/>
      <c r="C73" s="115"/>
      <c r="D73" s="115"/>
      <c r="E73" s="115"/>
      <c r="F73" s="115"/>
    </row>
    <row r="74" spans="1:6" ht="14.25" customHeight="1">
      <c r="A74" s="41"/>
      <c r="B74" s="115"/>
      <c r="C74" s="115"/>
      <c r="D74" s="115"/>
      <c r="E74" s="115"/>
      <c r="F74" s="115"/>
    </row>
    <row r="75" spans="1:6" ht="14.25" customHeight="1">
      <c r="A75" s="41"/>
      <c r="B75" s="115"/>
      <c r="C75" s="115"/>
      <c r="D75" s="115"/>
      <c r="E75" s="115"/>
      <c r="F75" s="115"/>
    </row>
    <row r="76" spans="1:6" ht="14.25" customHeight="1">
      <c r="A76" s="41"/>
      <c r="B76" s="115"/>
      <c r="C76" s="115"/>
      <c r="D76" s="115"/>
      <c r="E76" s="115"/>
      <c r="F76" s="115"/>
    </row>
    <row r="77" spans="1:6" ht="14.25" customHeight="1">
      <c r="A77" s="41"/>
      <c r="B77" s="115"/>
      <c r="C77" s="115"/>
      <c r="D77" s="115"/>
      <c r="E77" s="115"/>
      <c r="F77" s="115"/>
    </row>
    <row r="78" spans="1:6" ht="14.25" customHeight="1">
      <c r="A78" s="41"/>
      <c r="B78" s="115"/>
      <c r="C78" s="115"/>
      <c r="D78" s="115"/>
      <c r="E78" s="115"/>
      <c r="F78" s="115"/>
    </row>
    <row r="79" spans="1:6" ht="14.25" customHeight="1">
      <c r="A79" s="41"/>
      <c r="B79" s="115"/>
      <c r="C79" s="115"/>
      <c r="D79" s="115"/>
      <c r="E79" s="115"/>
      <c r="F79" s="115"/>
    </row>
    <row r="80" spans="1:6" ht="14.25" customHeight="1">
      <c r="A80" s="41"/>
      <c r="B80" s="115"/>
      <c r="C80" s="115"/>
      <c r="D80" s="115"/>
      <c r="E80" s="115"/>
      <c r="F80" s="115"/>
    </row>
    <row r="81" spans="1:6" ht="14.25" customHeight="1">
      <c r="A81" s="41"/>
      <c r="B81" s="115"/>
      <c r="C81" s="115"/>
      <c r="D81" s="115"/>
      <c r="E81" s="115"/>
      <c r="F81" s="115"/>
    </row>
    <row r="82" spans="1:6" ht="14.25" customHeight="1">
      <c r="A82" s="41"/>
      <c r="B82" s="115"/>
      <c r="C82" s="115"/>
      <c r="D82" s="115"/>
      <c r="E82" s="115"/>
      <c r="F82" s="115"/>
    </row>
    <row r="83" spans="1:6" ht="14.25" customHeight="1">
      <c r="A83" s="41"/>
      <c r="B83" s="115"/>
      <c r="C83" s="115"/>
      <c r="D83" s="115"/>
      <c r="E83" s="115"/>
      <c r="F83" s="115"/>
    </row>
    <row r="84" spans="1:6" ht="14.25" customHeight="1">
      <c r="A84" s="41"/>
      <c r="B84" s="115"/>
      <c r="C84" s="115"/>
      <c r="D84" s="115"/>
      <c r="E84" s="115"/>
      <c r="F84" s="115"/>
    </row>
    <row r="85" spans="1:6" ht="14.25" customHeight="1">
      <c r="A85" s="41"/>
      <c r="B85" s="115"/>
      <c r="C85" s="115"/>
      <c r="D85" s="115"/>
      <c r="E85" s="115"/>
      <c r="F85" s="115"/>
    </row>
    <row r="86" spans="1:6" ht="14.25" customHeight="1">
      <c r="A86" s="41"/>
      <c r="B86" s="115"/>
      <c r="C86" s="115"/>
      <c r="D86" s="115"/>
      <c r="E86" s="115"/>
      <c r="F86" s="115"/>
    </row>
    <row r="87" spans="1:6" ht="14.25" customHeight="1">
      <c r="A87" s="41"/>
      <c r="B87" s="115"/>
      <c r="C87" s="115"/>
      <c r="D87" s="115"/>
      <c r="E87" s="115"/>
      <c r="F87" s="115"/>
    </row>
    <row r="88" spans="1:6" ht="14.25" customHeight="1">
      <c r="A88" s="41"/>
      <c r="B88" s="115"/>
      <c r="C88" s="115"/>
      <c r="D88" s="115"/>
      <c r="E88" s="115"/>
      <c r="F88" s="115"/>
    </row>
    <row r="89" spans="1:6" ht="14.25" customHeight="1">
      <c r="A89" s="41"/>
      <c r="B89" s="115"/>
      <c r="C89" s="115"/>
      <c r="D89" s="115"/>
      <c r="E89" s="115"/>
      <c r="F89" s="115"/>
    </row>
    <row r="90" spans="1:6" ht="14.25" customHeight="1">
      <c r="A90" s="41"/>
      <c r="B90" s="115"/>
      <c r="C90" s="115"/>
      <c r="D90" s="115"/>
      <c r="E90" s="115"/>
      <c r="F90" s="115"/>
    </row>
    <row r="91" spans="1:6" ht="14.25" customHeight="1">
      <c r="A91" s="41"/>
      <c r="B91" s="115"/>
      <c r="C91" s="115"/>
      <c r="D91" s="115"/>
      <c r="E91" s="115"/>
      <c r="F91" s="115"/>
    </row>
    <row r="92" spans="1:6" ht="14.25" customHeight="1">
      <c r="A92" s="41"/>
      <c r="B92" s="115"/>
      <c r="C92" s="115"/>
      <c r="D92" s="115"/>
      <c r="E92" s="115"/>
      <c r="F92" s="115"/>
    </row>
    <row r="93" spans="1:6" ht="14.25" customHeight="1">
      <c r="A93" s="41"/>
      <c r="B93" s="115"/>
      <c r="C93" s="115"/>
      <c r="D93" s="115"/>
      <c r="E93" s="115"/>
      <c r="F93" s="115"/>
    </row>
    <row r="94" spans="1:6" ht="14.25" customHeight="1">
      <c r="A94" s="41"/>
      <c r="B94" s="115"/>
      <c r="C94" s="115"/>
      <c r="D94" s="115"/>
      <c r="E94" s="115"/>
      <c r="F94" s="115"/>
    </row>
    <row r="95" spans="1:6" ht="14.25" customHeight="1">
      <c r="A95" s="41"/>
      <c r="B95" s="115"/>
      <c r="C95" s="115"/>
      <c r="D95" s="115"/>
      <c r="E95" s="115"/>
      <c r="F95" s="115"/>
    </row>
    <row r="96" spans="1:6" ht="14.25" customHeight="1">
      <c r="A96" s="41"/>
      <c r="B96" s="115"/>
      <c r="C96" s="115"/>
      <c r="D96" s="115"/>
      <c r="E96" s="115"/>
      <c r="F96" s="115"/>
    </row>
    <row r="97" spans="1:6" ht="14.25" customHeight="1">
      <c r="A97" s="41"/>
      <c r="B97" s="115"/>
      <c r="C97" s="115"/>
      <c r="D97" s="115"/>
      <c r="E97" s="115"/>
      <c r="F97" s="115"/>
    </row>
    <row r="98" spans="1:6" ht="14.25" customHeight="1">
      <c r="A98" s="41"/>
      <c r="B98" s="115"/>
      <c r="C98" s="115"/>
      <c r="D98" s="115"/>
      <c r="E98" s="115"/>
      <c r="F98" s="115"/>
    </row>
    <row r="99" spans="1:6" ht="14.25" customHeight="1">
      <c r="A99" s="24"/>
      <c r="B99" s="316"/>
      <c r="C99" s="483"/>
      <c r="D99" s="24"/>
      <c r="E99" s="24"/>
      <c r="F99" s="146"/>
    </row>
    <row r="100" spans="1:6" ht="14.25" customHeight="1">
      <c r="A100" s="26"/>
      <c r="B100" s="39"/>
      <c r="C100" s="135"/>
      <c r="D100" s="39"/>
      <c r="E100" s="39"/>
      <c r="F100" s="135"/>
    </row>
    <row r="101" spans="1:6" ht="14.25" customHeight="1">
      <c r="A101" s="26"/>
      <c r="B101" s="39"/>
      <c r="C101" s="135"/>
      <c r="D101" s="39"/>
      <c r="E101" s="39"/>
      <c r="F101" s="135"/>
    </row>
    <row r="102" spans="1:6" ht="14.25" customHeight="1">
      <c r="A102" s="26"/>
      <c r="B102" s="39"/>
      <c r="C102" s="135"/>
      <c r="D102" s="39"/>
      <c r="E102" s="39"/>
      <c r="F102" s="135"/>
    </row>
  </sheetData>
  <phoneticPr fontId="29" type="noConversion"/>
  <pageMargins left="0.51181102362204722" right="0.51181102362204722"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O103"/>
  <sheetViews>
    <sheetView zoomScaleNormal="100" workbookViewId="0">
      <pane ySplit="3" topLeftCell="A4" activePane="bottomLeft" state="frozen"/>
      <selection activeCell="E6" sqref="E6"/>
      <selection pane="bottomLeft" activeCell="I2" sqref="I2"/>
    </sheetView>
  </sheetViews>
  <sheetFormatPr defaultColWidth="8.85546875" defaultRowHeight="14.25" customHeight="1"/>
  <cols>
    <col min="1" max="1" width="18.140625" customWidth="1"/>
    <col min="2" max="2" width="10.28515625" customWidth="1"/>
    <col min="3" max="3" width="15.5703125" bestFit="1" customWidth="1"/>
    <col min="4" max="4" width="12.5703125" customWidth="1"/>
    <col min="5" max="5" width="11.140625" customWidth="1"/>
    <col min="6" max="6" width="9.5703125" customWidth="1"/>
    <col min="7" max="7" width="10.5703125" style="20" customWidth="1"/>
    <col min="8" max="8" width="8.85546875" customWidth="1"/>
    <col min="9" max="9" width="21.5703125" bestFit="1" customWidth="1"/>
    <col min="10" max="10" width="6.28515625" bestFit="1" customWidth="1"/>
  </cols>
  <sheetData>
    <row r="1" spans="1:15" ht="17.25" customHeight="1">
      <c r="A1" s="37" t="s">
        <v>473</v>
      </c>
      <c r="B1" s="37"/>
      <c r="C1" s="37"/>
    </row>
    <row r="3" spans="1:15" s="67" customFormat="1" ht="29.25" customHeight="1">
      <c r="A3" s="10"/>
      <c r="B3" s="552" t="s">
        <v>84</v>
      </c>
      <c r="C3" s="340" t="s">
        <v>448</v>
      </c>
      <c r="D3" s="340" t="s">
        <v>24</v>
      </c>
      <c r="E3" s="340" t="s">
        <v>25</v>
      </c>
      <c r="F3" s="340" t="s">
        <v>26</v>
      </c>
      <c r="G3" s="539" t="s">
        <v>27</v>
      </c>
      <c r="I3" s="4"/>
      <c r="J3" s="4"/>
      <c r="K3" s="4"/>
      <c r="L3" s="4"/>
      <c r="M3" s="4"/>
      <c r="N3" s="4"/>
      <c r="O3" s="4"/>
    </row>
    <row r="4" spans="1:15" s="67" customFormat="1" ht="14.25" customHeight="1">
      <c r="A4" s="4" t="s">
        <v>546</v>
      </c>
      <c r="B4" s="636"/>
      <c r="C4" s="155">
        <v>61933</v>
      </c>
      <c r="D4" s="636"/>
      <c r="E4" s="636"/>
      <c r="F4" s="636"/>
      <c r="G4" s="636">
        <v>450</v>
      </c>
      <c r="H4" s="4"/>
    </row>
    <row r="5" spans="1:15" s="67" customFormat="1" ht="14.25" customHeight="1">
      <c r="A5" s="4" t="s">
        <v>418</v>
      </c>
      <c r="B5" s="636">
        <v>15</v>
      </c>
      <c r="C5" s="155">
        <v>68822</v>
      </c>
      <c r="D5" s="636"/>
      <c r="E5" s="636"/>
      <c r="F5" s="636"/>
      <c r="G5" s="155">
        <v>2427</v>
      </c>
      <c r="H5" s="4"/>
    </row>
    <row r="6" spans="1:15" s="67" customFormat="1" ht="14.25" customHeight="1">
      <c r="A6" s="4" t="s">
        <v>300</v>
      </c>
      <c r="B6" s="636"/>
      <c r="C6" s="636"/>
      <c r="D6" s="636"/>
      <c r="E6" s="636"/>
      <c r="F6" s="636"/>
      <c r="G6" s="636"/>
      <c r="H6" s="4"/>
    </row>
    <row r="7" spans="1:15" s="67" customFormat="1" ht="14.25" customHeight="1">
      <c r="A7" s="4" t="s">
        <v>301</v>
      </c>
      <c r="B7" s="636">
        <v>5</v>
      </c>
      <c r="C7" s="155">
        <v>78593</v>
      </c>
      <c r="D7" s="636"/>
      <c r="E7" s="636"/>
      <c r="F7" s="636"/>
      <c r="G7" s="636">
        <v>398</v>
      </c>
      <c r="H7" s="4"/>
    </row>
    <row r="8" spans="1:15" s="67" customFormat="1" ht="14.25" customHeight="1">
      <c r="A8" s="4" t="s">
        <v>437</v>
      </c>
      <c r="B8" s="636">
        <v>220</v>
      </c>
      <c r="C8" s="155">
        <v>127175</v>
      </c>
      <c r="D8" s="636"/>
      <c r="E8" s="636"/>
      <c r="F8" s="636">
        <v>12</v>
      </c>
      <c r="G8" s="155">
        <v>2453</v>
      </c>
      <c r="H8" s="4"/>
    </row>
    <row r="9" spans="1:15" s="67" customFormat="1" ht="14.25" customHeight="1">
      <c r="A9" s="4" t="s">
        <v>302</v>
      </c>
      <c r="B9" s="636">
        <v>14</v>
      </c>
      <c r="C9" s="155">
        <v>28454</v>
      </c>
      <c r="D9" s="636"/>
      <c r="E9" s="636">
        <v>85</v>
      </c>
      <c r="F9" s="636"/>
      <c r="G9" s="636">
        <v>738</v>
      </c>
      <c r="H9" s="4"/>
    </row>
    <row r="10" spans="1:15" s="67" customFormat="1" ht="14.25" customHeight="1">
      <c r="A10" s="4" t="s">
        <v>305</v>
      </c>
      <c r="B10" s="636"/>
      <c r="C10" s="155">
        <v>2763</v>
      </c>
      <c r="D10" s="636"/>
      <c r="E10" s="636"/>
      <c r="F10" s="636"/>
      <c r="G10" s="636">
        <v>21</v>
      </c>
      <c r="H10" s="4"/>
    </row>
    <row r="11" spans="1:15" s="67" customFormat="1" ht="14.25" customHeight="1">
      <c r="A11" s="4" t="s">
        <v>400</v>
      </c>
      <c r="B11" s="636"/>
      <c r="C11" s="155">
        <v>14825</v>
      </c>
      <c r="D11" s="636">
        <v>45</v>
      </c>
      <c r="E11" s="636"/>
      <c r="F11" s="636"/>
      <c r="G11" s="636"/>
      <c r="H11" s="4"/>
    </row>
    <row r="12" spans="1:15" s="67" customFormat="1" ht="14.25" customHeight="1">
      <c r="A12" s="4" t="s">
        <v>259</v>
      </c>
      <c r="B12" s="636">
        <v>1</v>
      </c>
      <c r="C12" s="155">
        <v>192267</v>
      </c>
      <c r="D12" s="155">
        <v>1268</v>
      </c>
      <c r="E12" s="155">
        <v>1117</v>
      </c>
      <c r="F12" s="636"/>
      <c r="G12" s="155">
        <v>2531</v>
      </c>
      <c r="H12" s="4"/>
    </row>
    <row r="13" spans="1:15" s="67" customFormat="1" ht="14.25" customHeight="1">
      <c r="A13" s="4" t="s">
        <v>261</v>
      </c>
      <c r="B13" s="636"/>
      <c r="C13" s="155">
        <v>98674</v>
      </c>
      <c r="D13" s="636"/>
      <c r="E13" s="636"/>
      <c r="F13" s="636"/>
      <c r="G13" s="636">
        <v>32</v>
      </c>
      <c r="H13" s="4"/>
    </row>
    <row r="14" spans="1:15" s="67" customFormat="1" ht="14.25" customHeight="1">
      <c r="A14" s="4" t="s">
        <v>308</v>
      </c>
      <c r="B14" s="636"/>
      <c r="C14" s="155">
        <v>3029</v>
      </c>
      <c r="D14" s="636"/>
      <c r="E14" s="636"/>
      <c r="F14" s="636"/>
      <c r="G14" s="636"/>
      <c r="H14" s="4"/>
    </row>
    <row r="15" spans="1:15" s="67" customFormat="1" ht="14.25" customHeight="1">
      <c r="A15" s="4" t="s">
        <v>310</v>
      </c>
      <c r="B15" s="636"/>
      <c r="C15" s="155">
        <v>22041</v>
      </c>
      <c r="D15" s="636"/>
      <c r="E15" s="636"/>
      <c r="F15" s="636"/>
      <c r="G15" s="636"/>
      <c r="H15" s="4"/>
    </row>
    <row r="16" spans="1:15" s="67" customFormat="1" ht="14.25" customHeight="1">
      <c r="A16" s="4" t="s">
        <v>263</v>
      </c>
      <c r="B16" s="636"/>
      <c r="C16" s="155">
        <v>31142</v>
      </c>
      <c r="D16" s="636"/>
      <c r="E16" s="155">
        <v>1912</v>
      </c>
      <c r="F16" s="636"/>
      <c r="G16" s="636"/>
      <c r="H16" s="4"/>
    </row>
    <row r="17" spans="1:8" s="67" customFormat="1" ht="14.25" customHeight="1">
      <c r="A17" s="4" t="s">
        <v>264</v>
      </c>
      <c r="B17" s="636"/>
      <c r="C17" s="155">
        <v>42967</v>
      </c>
      <c r="D17" s="636"/>
      <c r="E17" s="636"/>
      <c r="F17" s="636"/>
      <c r="G17" s="636">
        <v>135</v>
      </c>
      <c r="H17" s="4"/>
    </row>
    <row r="18" spans="1:8" s="67" customFormat="1" ht="14.25" customHeight="1">
      <c r="A18" s="4" t="s">
        <v>265</v>
      </c>
      <c r="B18" s="636">
        <v>189</v>
      </c>
      <c r="C18" s="155">
        <v>82064</v>
      </c>
      <c r="D18" s="636"/>
      <c r="E18" s="636"/>
      <c r="F18" s="636"/>
      <c r="G18" s="636">
        <v>32</v>
      </c>
      <c r="H18" s="4"/>
    </row>
    <row r="19" spans="1:8" s="67" customFormat="1" ht="14.25" customHeight="1">
      <c r="A19" s="4" t="s">
        <v>130</v>
      </c>
      <c r="B19" s="636"/>
      <c r="C19" s="155">
        <v>68482</v>
      </c>
      <c r="D19" s="636"/>
      <c r="E19" s="636">
        <v>9</v>
      </c>
      <c r="F19" s="636"/>
      <c r="G19" s="636"/>
      <c r="H19" s="4"/>
    </row>
    <row r="20" spans="1:8" s="67" customFormat="1" ht="14.25" customHeight="1">
      <c r="A20" s="4" t="s">
        <v>419</v>
      </c>
      <c r="B20" s="636">
        <v>41</v>
      </c>
      <c r="C20" s="155">
        <v>162167</v>
      </c>
      <c r="D20" s="636"/>
      <c r="E20" s="636"/>
      <c r="F20" s="636"/>
      <c r="G20" s="155">
        <v>9968</v>
      </c>
      <c r="H20" s="4"/>
    </row>
    <row r="21" spans="1:8" s="67" customFormat="1" ht="14.25" customHeight="1">
      <c r="A21" s="4" t="s">
        <v>420</v>
      </c>
      <c r="B21" s="636"/>
      <c r="C21" s="155">
        <v>114950</v>
      </c>
      <c r="D21" s="636"/>
      <c r="E21" s="636">
        <v>250</v>
      </c>
      <c r="F21" s="636"/>
      <c r="G21" s="636">
        <v>186</v>
      </c>
      <c r="H21" s="4"/>
    </row>
    <row r="22" spans="1:8" s="67" customFormat="1" ht="14.25" customHeight="1">
      <c r="A22" s="4" t="s">
        <v>212</v>
      </c>
      <c r="B22" s="4"/>
      <c r="C22" s="155">
        <v>9266</v>
      </c>
      <c r="D22" s="4"/>
      <c r="E22" s="4"/>
      <c r="F22" s="4"/>
      <c r="G22" s="636"/>
      <c r="H22" s="4"/>
    </row>
    <row r="23" spans="1:8" s="67" customFormat="1" ht="14.25" customHeight="1">
      <c r="A23" s="4" t="s">
        <v>540</v>
      </c>
      <c r="B23" s="636"/>
      <c r="C23" s="155">
        <v>42593</v>
      </c>
      <c r="D23" s="636"/>
      <c r="E23" s="636"/>
      <c r="F23" s="636"/>
      <c r="G23" s="155">
        <v>11856</v>
      </c>
      <c r="H23" s="4"/>
    </row>
    <row r="24" spans="1:8" s="67" customFormat="1" ht="14.25" customHeight="1">
      <c r="A24" s="4" t="s">
        <v>131</v>
      </c>
      <c r="B24" s="636"/>
      <c r="C24" s="155">
        <v>45754</v>
      </c>
      <c r="D24" s="636">
        <v>440</v>
      </c>
      <c r="E24" s="636"/>
      <c r="F24" s="636"/>
      <c r="G24" s="636">
        <v>138</v>
      </c>
      <c r="H24" s="4"/>
    </row>
    <row r="25" spans="1:8" s="67" customFormat="1" ht="14.25" customHeight="1">
      <c r="A25" s="4" t="s">
        <v>267</v>
      </c>
      <c r="B25" s="636">
        <v>14</v>
      </c>
      <c r="C25" s="155">
        <v>57392</v>
      </c>
      <c r="D25" s="636"/>
      <c r="E25" s="636">
        <v>15</v>
      </c>
      <c r="F25" s="636"/>
      <c r="G25" s="636"/>
      <c r="H25" s="4"/>
    </row>
    <row r="26" spans="1:8" s="67" customFormat="1" ht="14.25" customHeight="1">
      <c r="A26" s="4" t="s">
        <v>541</v>
      </c>
      <c r="B26" s="636">
        <v>5</v>
      </c>
      <c r="C26" s="155">
        <v>55842</v>
      </c>
      <c r="D26" s="636"/>
      <c r="E26" s="636">
        <v>705</v>
      </c>
      <c r="F26" s="636"/>
      <c r="G26" s="636"/>
      <c r="H26" s="4"/>
    </row>
    <row r="27" spans="1:8" s="67" customFormat="1" ht="14.25" customHeight="1">
      <c r="A27" s="4" t="s">
        <v>316</v>
      </c>
      <c r="B27" s="636">
        <v>1</v>
      </c>
      <c r="C27" s="155">
        <v>5831</v>
      </c>
      <c r="D27" s="636"/>
      <c r="E27" s="636">
        <v>34</v>
      </c>
      <c r="F27" s="636"/>
      <c r="G27" s="636">
        <v>53</v>
      </c>
      <c r="H27" s="4"/>
    </row>
    <row r="28" spans="1:8" s="67" customFormat="1" ht="14.25" customHeight="1">
      <c r="A28" s="4" t="s">
        <v>317</v>
      </c>
      <c r="B28" s="636"/>
      <c r="C28" s="155">
        <v>65696</v>
      </c>
      <c r="D28" s="636"/>
      <c r="E28" s="636"/>
      <c r="F28" s="636">
        <v>594</v>
      </c>
      <c r="G28" s="636">
        <v>37</v>
      </c>
      <c r="H28" s="4"/>
    </row>
    <row r="29" spans="1:8" s="67" customFormat="1" ht="14.25" customHeight="1">
      <c r="A29" s="4" t="s">
        <v>421</v>
      </c>
      <c r="B29" s="636">
        <v>202</v>
      </c>
      <c r="C29" s="155">
        <v>128746</v>
      </c>
      <c r="D29" s="155">
        <v>1424</v>
      </c>
      <c r="E29" s="155">
        <v>16248</v>
      </c>
      <c r="F29" s="636">
        <v>415</v>
      </c>
      <c r="G29" s="636">
        <v>791</v>
      </c>
      <c r="H29" s="4"/>
    </row>
    <row r="30" spans="1:8" s="67" customFormat="1" ht="14.25" customHeight="1">
      <c r="A30" s="4" t="s">
        <v>323</v>
      </c>
      <c r="B30" s="636"/>
      <c r="C30" s="155">
        <v>28542</v>
      </c>
      <c r="D30" s="636"/>
      <c r="E30" s="636"/>
      <c r="F30" s="636"/>
      <c r="G30" s="636">
        <v>60</v>
      </c>
      <c r="H30" s="4"/>
    </row>
    <row r="31" spans="1:8" s="67" customFormat="1" ht="14.25" customHeight="1">
      <c r="A31" s="4" t="s">
        <v>268</v>
      </c>
      <c r="B31" s="636"/>
      <c r="C31" s="155">
        <v>69292</v>
      </c>
      <c r="D31" s="636"/>
      <c r="E31" s="636"/>
      <c r="F31" s="636"/>
      <c r="G31" s="636"/>
      <c r="H31" s="4"/>
    </row>
    <row r="32" spans="1:8" s="67" customFormat="1" ht="14.25" customHeight="1">
      <c r="A32" s="4" t="s">
        <v>424</v>
      </c>
      <c r="B32" s="636"/>
      <c r="C32" s="155">
        <v>186338</v>
      </c>
      <c r="D32" s="636">
        <v>13</v>
      </c>
      <c r="E32" s="155">
        <v>7586</v>
      </c>
      <c r="F32" s="636"/>
      <c r="G32" s="636"/>
      <c r="H32" s="4"/>
    </row>
    <row r="33" spans="1:15" s="67" customFormat="1" ht="14.25" customHeight="1">
      <c r="A33" s="4" t="s">
        <v>104</v>
      </c>
      <c r="B33" s="636"/>
      <c r="C33" s="155">
        <v>15587</v>
      </c>
      <c r="D33" s="636"/>
      <c r="E33" s="636"/>
      <c r="F33" s="636"/>
      <c r="G33" s="636">
        <v>115</v>
      </c>
      <c r="H33" s="4"/>
    </row>
    <row r="34" spans="1:15" s="67" customFormat="1" ht="14.25" customHeight="1">
      <c r="A34" s="4" t="s">
        <v>108</v>
      </c>
      <c r="B34" s="636"/>
      <c r="C34" s="155">
        <v>41557</v>
      </c>
      <c r="D34" s="636">
        <v>316</v>
      </c>
      <c r="E34" s="636"/>
      <c r="F34" s="636"/>
      <c r="G34" s="155">
        <v>4891</v>
      </c>
      <c r="H34" s="4"/>
    </row>
    <row r="35" spans="1:15" s="67" customFormat="1" ht="14.25" customHeight="1">
      <c r="A35" s="4" t="s">
        <v>116</v>
      </c>
      <c r="B35" s="636"/>
      <c r="C35" s="155">
        <v>1251</v>
      </c>
      <c r="D35" s="636"/>
      <c r="E35" s="636">
        <v>234</v>
      </c>
      <c r="F35" s="636"/>
      <c r="G35" s="636"/>
      <c r="H35" s="4"/>
    </row>
    <row r="36" spans="1:15" s="67" customFormat="1" ht="14.25" customHeight="1">
      <c r="A36" s="4" t="s">
        <v>327</v>
      </c>
      <c r="B36" s="636"/>
      <c r="C36" s="636">
        <v>749</v>
      </c>
      <c r="D36" s="636"/>
      <c r="E36" s="636"/>
      <c r="F36" s="636"/>
      <c r="G36" s="636"/>
      <c r="H36" s="4"/>
    </row>
    <row r="37" spans="1:15" s="67" customFormat="1" ht="14.25" customHeight="1">
      <c r="A37" s="4" t="s">
        <v>270</v>
      </c>
      <c r="B37" s="636"/>
      <c r="C37" s="155">
        <v>58288</v>
      </c>
      <c r="D37" s="636"/>
      <c r="E37" s="636"/>
      <c r="F37" s="636"/>
      <c r="G37" s="636">
        <v>23</v>
      </c>
      <c r="H37" s="4"/>
    </row>
    <row r="38" spans="1:15" s="67" customFormat="1" ht="14.25" customHeight="1">
      <c r="A38" s="4" t="s">
        <v>352</v>
      </c>
      <c r="B38" s="636"/>
      <c r="C38" s="155">
        <v>137574</v>
      </c>
      <c r="D38" s="636"/>
      <c r="E38" s="636"/>
      <c r="F38" s="636"/>
      <c r="G38" s="636">
        <v>19</v>
      </c>
      <c r="H38" s="4"/>
    </row>
    <row r="39" spans="1:15" s="67" customFormat="1" ht="14.25" customHeight="1">
      <c r="A39" s="4" t="s">
        <v>425</v>
      </c>
      <c r="B39" s="636"/>
      <c r="C39" s="155">
        <v>10372</v>
      </c>
      <c r="D39" s="636"/>
      <c r="E39" s="636"/>
      <c r="F39" s="636"/>
      <c r="G39" s="636"/>
      <c r="H39" s="4"/>
    </row>
    <row r="40" spans="1:15" s="67" customFormat="1" ht="14.25" customHeight="1">
      <c r="A40" s="4" t="s">
        <v>272</v>
      </c>
      <c r="B40" s="636">
        <v>387</v>
      </c>
      <c r="C40" s="155">
        <v>180084</v>
      </c>
      <c r="D40" s="636"/>
      <c r="E40" s="636"/>
      <c r="F40" s="636"/>
      <c r="G40" s="155">
        <v>4513</v>
      </c>
      <c r="H40" s="4"/>
    </row>
    <row r="41" spans="1:15" s="67" customFormat="1" ht="14.25" customHeight="1">
      <c r="A41" s="4" t="s">
        <v>426</v>
      </c>
      <c r="B41" s="636">
        <v>356</v>
      </c>
      <c r="C41" s="155">
        <v>262836</v>
      </c>
      <c r="D41" s="636"/>
      <c r="E41" s="155">
        <v>7025</v>
      </c>
      <c r="F41" s="636"/>
      <c r="G41" s="636">
        <v>143</v>
      </c>
      <c r="H41" s="4"/>
    </row>
    <row r="42" spans="1:15" s="67" customFormat="1" ht="14.25" customHeight="1">
      <c r="A42" s="4" t="s">
        <v>329</v>
      </c>
      <c r="B42" s="636"/>
      <c r="C42" s="155">
        <v>49151</v>
      </c>
      <c r="D42" s="636"/>
      <c r="E42" s="636">
        <v>11</v>
      </c>
      <c r="F42" s="636"/>
      <c r="G42" s="636">
        <v>426</v>
      </c>
      <c r="H42" s="4"/>
    </row>
    <row r="43" spans="1:15" s="67" customFormat="1" ht="14.25" customHeight="1">
      <c r="A43" s="4" t="s">
        <v>331</v>
      </c>
      <c r="B43" s="636"/>
      <c r="C43" s="155">
        <v>38370</v>
      </c>
      <c r="D43" s="636"/>
      <c r="E43" s="155">
        <v>2144</v>
      </c>
      <c r="F43" s="636">
        <v>9</v>
      </c>
      <c r="G43" s="636">
        <v>65</v>
      </c>
      <c r="H43" s="4"/>
    </row>
    <row r="44" spans="1:15" s="67" customFormat="1" ht="14.25" customHeight="1">
      <c r="A44" s="4" t="s">
        <v>275</v>
      </c>
      <c r="B44" s="636">
        <v>3</v>
      </c>
      <c r="C44" s="155">
        <v>15802</v>
      </c>
      <c r="D44" s="4"/>
      <c r="E44" s="155">
        <v>1473</v>
      </c>
      <c r="F44" s="636"/>
      <c r="G44" s="636"/>
      <c r="H44" s="4"/>
    </row>
    <row r="45" spans="1:15" s="67" customFormat="1" ht="14.25" customHeight="1">
      <c r="A45" s="4" t="s">
        <v>135</v>
      </c>
      <c r="B45" s="636"/>
      <c r="C45" s="155">
        <v>102690</v>
      </c>
      <c r="D45" s="636"/>
      <c r="E45" s="636">
        <v>5</v>
      </c>
      <c r="F45" s="636"/>
      <c r="G45" s="155">
        <v>2650</v>
      </c>
      <c r="H45" s="4"/>
    </row>
    <row r="46" spans="1:15" s="67" customFormat="1" ht="14.25" customHeight="1">
      <c r="A46" s="4" t="s">
        <v>333</v>
      </c>
      <c r="B46" s="636"/>
      <c r="C46" s="636"/>
      <c r="D46" s="636"/>
      <c r="E46" s="636"/>
      <c r="F46" s="636"/>
      <c r="G46" s="636">
        <v>18</v>
      </c>
      <c r="H46" s="4"/>
    </row>
    <row r="47" spans="1:15" s="67" customFormat="1" ht="14.25" customHeight="1">
      <c r="A47" s="4" t="s">
        <v>278</v>
      </c>
      <c r="B47" s="155">
        <v>1400</v>
      </c>
      <c r="C47" s="155">
        <v>261385</v>
      </c>
      <c r="D47" s="636"/>
      <c r="E47" s="636">
        <v>7</v>
      </c>
      <c r="F47" s="636"/>
      <c r="G47" s="155">
        <v>2409</v>
      </c>
      <c r="H47" s="4"/>
    </row>
    <row r="48" spans="1:15" s="67" customFormat="1" ht="14.25" customHeight="1">
      <c r="A48" s="4" t="s">
        <v>279</v>
      </c>
      <c r="B48" s="636">
        <v>40</v>
      </c>
      <c r="C48" s="155">
        <v>123566</v>
      </c>
      <c r="D48" s="636"/>
      <c r="E48" s="636">
        <v>4</v>
      </c>
      <c r="F48" s="636">
        <v>43</v>
      </c>
      <c r="G48" s="636">
        <v>91</v>
      </c>
      <c r="H48" s="4"/>
      <c r="I48"/>
      <c r="J48"/>
      <c r="K48"/>
      <c r="L48"/>
      <c r="M48"/>
      <c r="N48"/>
      <c r="O48"/>
    </row>
    <row r="49" spans="1:15" s="67" customFormat="1" ht="14.25" customHeight="1">
      <c r="A49" s="4" t="s">
        <v>334</v>
      </c>
      <c r="B49" s="636"/>
      <c r="C49" s="155">
        <v>4563</v>
      </c>
      <c r="D49" s="636"/>
      <c r="E49" s="636">
        <v>6</v>
      </c>
      <c r="F49" s="636"/>
      <c r="G49" s="636">
        <v>120</v>
      </c>
      <c r="H49" s="4"/>
      <c r="I49"/>
      <c r="J49"/>
      <c r="K49"/>
      <c r="L49"/>
      <c r="M49"/>
      <c r="N49"/>
      <c r="O49"/>
    </row>
    <row r="50" spans="1:15" s="67" customFormat="1" ht="14.25" customHeight="1">
      <c r="A50" s="4" t="s">
        <v>336</v>
      </c>
      <c r="B50" s="636"/>
      <c r="C50" s="155">
        <v>24907</v>
      </c>
      <c r="D50" s="636"/>
      <c r="E50" s="636"/>
      <c r="F50" s="636"/>
      <c r="G50" s="636"/>
      <c r="H50" s="4"/>
      <c r="I50"/>
      <c r="J50"/>
      <c r="K50"/>
      <c r="L50"/>
      <c r="M50"/>
      <c r="N50"/>
      <c r="O50"/>
    </row>
    <row r="51" spans="1:15" s="67" customFormat="1" ht="14.25" customHeight="1">
      <c r="A51" s="4"/>
      <c r="B51" s="636"/>
      <c r="C51" s="155"/>
      <c r="D51" s="636"/>
      <c r="E51" s="636"/>
      <c r="F51" s="636"/>
      <c r="G51" s="636"/>
      <c r="H51" s="4"/>
      <c r="I51"/>
      <c r="J51"/>
      <c r="K51"/>
      <c r="L51"/>
      <c r="M51"/>
      <c r="N51"/>
      <c r="O51"/>
    </row>
    <row r="52" spans="1:15" s="67" customFormat="1" ht="14.25" customHeight="1">
      <c r="A52" s="24"/>
      <c r="B52" s="573"/>
      <c r="C52" s="573"/>
      <c r="D52" s="573"/>
      <c r="E52" s="573"/>
      <c r="F52" s="573"/>
      <c r="G52" s="573"/>
      <c r="H52" s="4"/>
      <c r="I52"/>
      <c r="J52"/>
      <c r="K52"/>
      <c r="L52"/>
      <c r="M52"/>
      <c r="N52"/>
      <c r="O52"/>
    </row>
    <row r="53" spans="1:15" ht="14.25" customHeight="1">
      <c r="A53" s="24"/>
      <c r="B53" s="573"/>
      <c r="C53" s="573"/>
      <c r="D53" s="573"/>
      <c r="E53" s="573"/>
      <c r="F53" s="573"/>
      <c r="G53" s="573"/>
      <c r="H53" s="4"/>
    </row>
    <row r="54" spans="1:15" s="67" customFormat="1" ht="14.25" customHeight="1">
      <c r="A54" s="24"/>
      <c r="B54" s="573"/>
      <c r="C54" s="573"/>
      <c r="D54" s="573"/>
      <c r="E54" s="573"/>
      <c r="F54" s="573"/>
      <c r="G54" s="573"/>
      <c r="H54" s="4"/>
      <c r="I54"/>
      <c r="J54"/>
      <c r="K54"/>
      <c r="L54"/>
      <c r="M54"/>
      <c r="N54"/>
      <c r="O54"/>
    </row>
    <row r="55" spans="1:15" ht="14.25" customHeight="1">
      <c r="A55" s="24"/>
      <c r="B55" s="573"/>
      <c r="C55" s="573"/>
      <c r="D55" s="573"/>
      <c r="E55" s="573"/>
      <c r="F55" s="573"/>
      <c r="G55" s="573"/>
      <c r="H55" s="4"/>
    </row>
    <row r="56" spans="1:15" ht="14.25" customHeight="1">
      <c r="A56" s="24"/>
      <c r="B56" s="604"/>
      <c r="C56" s="604"/>
      <c r="D56" s="604"/>
      <c r="E56" s="604"/>
      <c r="F56" s="604"/>
      <c r="G56" s="604"/>
      <c r="H56" s="572"/>
    </row>
    <row r="57" spans="1:15" ht="14.25" customHeight="1">
      <c r="A57" s="4"/>
      <c r="B57" s="155"/>
      <c r="C57" s="155"/>
      <c r="D57" s="4"/>
      <c r="E57" s="4"/>
      <c r="F57" s="4"/>
      <c r="G57" s="24"/>
      <c r="H57" s="4"/>
    </row>
    <row r="58" spans="1:15" ht="14.25" customHeight="1">
      <c r="D58" s="115"/>
      <c r="E58" s="115"/>
      <c r="F58" s="115"/>
      <c r="G58" s="115"/>
    </row>
    <row r="59" spans="1:15" ht="14.25" customHeight="1">
      <c r="D59" s="115"/>
      <c r="E59" s="115"/>
      <c r="F59" s="115"/>
      <c r="G59" s="115"/>
    </row>
    <row r="60" spans="1:15" ht="14.25" customHeight="1">
      <c r="D60" s="115"/>
      <c r="E60" s="115"/>
      <c r="F60" s="115"/>
      <c r="G60" s="115"/>
    </row>
    <row r="61" spans="1:15" ht="14.25" customHeight="1">
      <c r="D61" s="115"/>
      <c r="E61" s="115"/>
      <c r="F61" s="115"/>
      <c r="G61" s="115"/>
    </row>
    <row r="62" spans="1:15" ht="14.25" customHeight="1">
      <c r="D62" s="115"/>
      <c r="E62" s="115"/>
      <c r="F62" s="115"/>
      <c r="G62" s="115"/>
    </row>
    <row r="63" spans="1:15" ht="14.25" customHeight="1">
      <c r="D63" s="115"/>
      <c r="E63" s="115"/>
      <c r="F63" s="115"/>
      <c r="G63" s="115"/>
    </row>
    <row r="64" spans="1:15" ht="14.25" customHeight="1">
      <c r="D64" s="115"/>
      <c r="E64" s="115"/>
      <c r="F64" s="115"/>
      <c r="G64" s="115"/>
    </row>
    <row r="65" spans="4:7" ht="14.25" customHeight="1">
      <c r="D65" s="115"/>
      <c r="E65" s="115"/>
      <c r="F65" s="115"/>
      <c r="G65" s="115"/>
    </row>
    <row r="66" spans="4:7" ht="14.25" customHeight="1">
      <c r="D66" s="115"/>
      <c r="E66" s="115"/>
      <c r="F66" s="115"/>
      <c r="G66" s="115"/>
    </row>
    <row r="67" spans="4:7" ht="14.25" customHeight="1">
      <c r="D67" s="115"/>
      <c r="E67" s="115"/>
      <c r="F67" s="115"/>
      <c r="G67" s="115"/>
    </row>
    <row r="68" spans="4:7" ht="14.25" customHeight="1">
      <c r="D68" s="115"/>
      <c r="E68" s="115"/>
      <c r="F68" s="115"/>
      <c r="G68" s="115"/>
    </row>
    <row r="69" spans="4:7" ht="14.25" customHeight="1">
      <c r="D69" s="115"/>
      <c r="E69" s="115"/>
      <c r="F69" s="115"/>
      <c r="G69" s="115"/>
    </row>
    <row r="70" spans="4:7" ht="14.25" customHeight="1">
      <c r="D70" s="115"/>
      <c r="E70" s="115"/>
      <c r="F70" s="115"/>
      <c r="G70" s="115"/>
    </row>
    <row r="71" spans="4:7" ht="14.25" customHeight="1">
      <c r="D71" s="115"/>
      <c r="E71" s="115"/>
      <c r="F71" s="115"/>
      <c r="G71" s="115"/>
    </row>
    <row r="72" spans="4:7" ht="14.25" customHeight="1">
      <c r="D72" s="115"/>
      <c r="E72" s="115"/>
      <c r="F72" s="115"/>
      <c r="G72" s="115"/>
    </row>
    <row r="73" spans="4:7" ht="14.25" customHeight="1">
      <c r="D73" s="115"/>
      <c r="E73" s="115"/>
      <c r="F73" s="115"/>
      <c r="G73" s="115"/>
    </row>
    <row r="74" spans="4:7" ht="14.25" customHeight="1">
      <c r="D74" s="115"/>
      <c r="E74" s="115"/>
      <c r="F74" s="115"/>
      <c r="G74" s="115"/>
    </row>
    <row r="75" spans="4:7" ht="14.25" customHeight="1">
      <c r="D75" s="115"/>
      <c r="E75" s="115"/>
      <c r="F75" s="115"/>
      <c r="G75" s="115"/>
    </row>
    <row r="76" spans="4:7" ht="14.25" customHeight="1">
      <c r="D76" s="115"/>
      <c r="E76" s="115"/>
      <c r="F76" s="115"/>
      <c r="G76" s="115"/>
    </row>
    <row r="77" spans="4:7" ht="14.25" customHeight="1">
      <c r="D77" s="115"/>
      <c r="E77" s="115"/>
      <c r="F77" s="115"/>
      <c r="G77" s="115"/>
    </row>
    <row r="78" spans="4:7" ht="14.25" customHeight="1">
      <c r="D78" s="115"/>
      <c r="E78" s="115"/>
      <c r="F78" s="115"/>
      <c r="G78" s="115"/>
    </row>
    <row r="79" spans="4:7" ht="14.25" customHeight="1">
      <c r="D79" s="115"/>
      <c r="E79" s="115"/>
      <c r="F79" s="115"/>
      <c r="G79" s="115"/>
    </row>
    <row r="80" spans="4:7" ht="14.25" customHeight="1">
      <c r="D80" s="115"/>
      <c r="E80" s="115"/>
      <c r="F80" s="115"/>
      <c r="G80" s="115"/>
    </row>
    <row r="81" spans="4:7" ht="14.25" customHeight="1">
      <c r="D81" s="115"/>
      <c r="E81" s="115"/>
      <c r="F81" s="115"/>
      <c r="G81" s="115"/>
    </row>
    <row r="82" spans="4:7" ht="14.25" customHeight="1">
      <c r="D82" s="115"/>
      <c r="E82" s="115"/>
      <c r="F82" s="115"/>
      <c r="G82" s="115"/>
    </row>
    <row r="83" spans="4:7" ht="14.25" customHeight="1">
      <c r="D83" s="115"/>
      <c r="E83" s="115"/>
      <c r="F83" s="115"/>
      <c r="G83" s="115"/>
    </row>
    <row r="84" spans="4:7" ht="14.25" customHeight="1">
      <c r="D84" s="115"/>
      <c r="E84" s="115"/>
      <c r="F84" s="115"/>
      <c r="G84" s="115"/>
    </row>
    <row r="85" spans="4:7" ht="14.25" customHeight="1">
      <c r="D85" s="115"/>
      <c r="E85" s="115"/>
      <c r="F85" s="115"/>
      <c r="G85" s="115"/>
    </row>
    <row r="86" spans="4:7" ht="14.25" customHeight="1">
      <c r="D86" s="115"/>
      <c r="E86" s="115"/>
      <c r="F86" s="115"/>
      <c r="G86" s="115"/>
    </row>
    <row r="87" spans="4:7" ht="14.25" customHeight="1">
      <c r="D87" s="115"/>
      <c r="E87" s="115"/>
      <c r="F87" s="115"/>
      <c r="G87" s="115"/>
    </row>
    <row r="88" spans="4:7" ht="14.25" customHeight="1">
      <c r="D88" s="115"/>
      <c r="E88" s="115"/>
      <c r="F88" s="115"/>
      <c r="G88" s="115"/>
    </row>
    <row r="89" spans="4:7" ht="14.25" customHeight="1">
      <c r="D89" s="115"/>
      <c r="E89" s="115"/>
      <c r="F89" s="115"/>
      <c r="G89" s="115"/>
    </row>
    <row r="90" spans="4:7" ht="14.25" customHeight="1">
      <c r="D90" s="115"/>
      <c r="E90" s="115"/>
      <c r="F90" s="115"/>
      <c r="G90" s="115"/>
    </row>
    <row r="91" spans="4:7" ht="14.25" customHeight="1">
      <c r="D91" s="115"/>
      <c r="E91" s="115"/>
      <c r="F91" s="115"/>
      <c r="G91" s="115"/>
    </row>
    <row r="92" spans="4:7" ht="14.25" customHeight="1">
      <c r="D92" s="115"/>
      <c r="E92" s="115"/>
      <c r="F92" s="115"/>
      <c r="G92" s="115"/>
    </row>
    <row r="93" spans="4:7" ht="14.25" customHeight="1">
      <c r="D93" s="115"/>
      <c r="E93" s="115"/>
      <c r="F93" s="115"/>
      <c r="G93" s="115"/>
    </row>
    <row r="94" spans="4:7" ht="14.25" customHeight="1">
      <c r="D94" s="115"/>
      <c r="E94" s="115"/>
      <c r="F94" s="115"/>
      <c r="G94" s="115"/>
    </row>
    <row r="95" spans="4:7" ht="14.25" customHeight="1">
      <c r="D95" s="115"/>
      <c r="E95" s="115"/>
      <c r="F95" s="115"/>
      <c r="G95" s="115"/>
    </row>
    <row r="96" spans="4:7" ht="14.25" customHeight="1">
      <c r="D96" s="115"/>
      <c r="E96" s="115"/>
      <c r="F96" s="115"/>
      <c r="G96" s="115"/>
    </row>
    <row r="97" spans="4:7" ht="14.25" customHeight="1">
      <c r="D97" s="115"/>
      <c r="E97" s="115"/>
      <c r="F97" s="115"/>
      <c r="G97" s="115"/>
    </row>
    <row r="98" spans="4:7" ht="14.25" customHeight="1">
      <c r="D98" s="115"/>
      <c r="E98" s="115"/>
      <c r="F98" s="115"/>
      <c r="G98" s="115"/>
    </row>
    <row r="99" spans="4:7" ht="14.25" customHeight="1">
      <c r="D99" s="115"/>
      <c r="E99" s="115"/>
      <c r="F99" s="115"/>
      <c r="G99" s="115"/>
    </row>
    <row r="100" spans="4:7" ht="14.25" customHeight="1">
      <c r="D100" s="115"/>
      <c r="E100" s="115"/>
      <c r="F100" s="115"/>
      <c r="G100" s="115"/>
    </row>
    <row r="101" spans="4:7" ht="14.25" customHeight="1">
      <c r="D101" s="142"/>
      <c r="E101" s="142"/>
      <c r="F101" s="142"/>
      <c r="G101" s="100"/>
    </row>
    <row r="102" spans="4:7" ht="14.25" customHeight="1">
      <c r="D102" s="142"/>
      <c r="E102" s="142"/>
      <c r="F102" s="142"/>
      <c r="G102" s="100"/>
    </row>
    <row r="103" spans="4:7" ht="14.25" customHeight="1">
      <c r="D103" s="142"/>
      <c r="E103" s="142"/>
      <c r="F103" s="142"/>
      <c r="G103" s="100"/>
    </row>
  </sheetData>
  <phoneticPr fontId="29" type="noConversion"/>
  <pageMargins left="0.51181102362204722" right="0.51181102362204722"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O60"/>
  <sheetViews>
    <sheetView zoomScaleNormal="100" workbookViewId="0">
      <pane ySplit="3" topLeftCell="A4" activePane="bottomLeft" state="frozen"/>
      <selection activeCell="E6" sqref="E6"/>
      <selection pane="bottomLeft" activeCell="H3" sqref="H3"/>
    </sheetView>
  </sheetViews>
  <sheetFormatPr defaultColWidth="9.140625" defaultRowHeight="14.25" customHeight="1"/>
  <cols>
    <col min="1" max="1" width="20.140625" style="20" customWidth="1"/>
    <col min="2" max="2" width="19.140625" style="20" bestFit="1" customWidth="1"/>
    <col min="3" max="3" width="13.42578125" style="30" customWidth="1"/>
    <col min="4" max="4" width="12.28515625" style="20" customWidth="1"/>
    <col min="5" max="5" width="14.42578125" style="20" customWidth="1"/>
    <col min="6" max="6" width="12.7109375" style="30" customWidth="1"/>
    <col min="7" max="7" width="8.7109375"/>
    <col min="8" max="8" width="20.85546875" customWidth="1"/>
    <col min="9" max="9" width="12.28515625" style="20" bestFit="1" customWidth="1"/>
    <col min="10" max="10" width="22.42578125" style="20" bestFit="1" customWidth="1"/>
    <col min="11" max="11" width="9.140625" style="20"/>
    <col min="12" max="12" width="19.28515625" style="20" bestFit="1" customWidth="1"/>
    <col min="13" max="13" width="21.42578125" style="20" bestFit="1" customWidth="1"/>
    <col min="14" max="16384" width="9.140625" style="20"/>
  </cols>
  <sheetData>
    <row r="1" spans="1:15" ht="16.5" customHeight="1">
      <c r="A1" s="37" t="s">
        <v>473</v>
      </c>
    </row>
    <row r="3" spans="1:15" ht="27" customHeight="1">
      <c r="A3" s="31"/>
      <c r="B3" s="552" t="s">
        <v>403</v>
      </c>
      <c r="C3" s="552" t="s">
        <v>371</v>
      </c>
      <c r="D3" s="552" t="s">
        <v>350</v>
      </c>
      <c r="E3" s="552" t="s">
        <v>351</v>
      </c>
      <c r="F3" s="552" t="s">
        <v>372</v>
      </c>
      <c r="I3"/>
      <c r="J3"/>
      <c r="K3"/>
      <c r="L3"/>
      <c r="M3"/>
      <c r="N3" s="9"/>
      <c r="O3" s="322"/>
    </row>
    <row r="4" spans="1:15" ht="14.25" customHeight="1">
      <c r="A4" s="4" t="s">
        <v>280</v>
      </c>
      <c r="B4" s="155">
        <v>8750</v>
      </c>
      <c r="C4" s="155">
        <v>1935</v>
      </c>
      <c r="D4" s="155">
        <v>9706</v>
      </c>
      <c r="E4" s="155">
        <v>2662</v>
      </c>
      <c r="F4" s="155">
        <v>1693</v>
      </c>
      <c r="N4" s="4"/>
      <c r="O4" s="241"/>
    </row>
    <row r="5" spans="1:15" ht="14.25" customHeight="1">
      <c r="A5" s="4" t="s">
        <v>213</v>
      </c>
      <c r="B5" s="155">
        <v>12302</v>
      </c>
      <c r="C5" s="155">
        <v>6161</v>
      </c>
      <c r="D5" s="636"/>
      <c r="E5" s="155">
        <v>4440</v>
      </c>
      <c r="F5" s="636"/>
      <c r="N5" s="155"/>
      <c r="O5" s="241"/>
    </row>
    <row r="6" spans="1:15" ht="14.25" customHeight="1">
      <c r="A6" s="4" t="s">
        <v>281</v>
      </c>
      <c r="B6" s="155">
        <v>8501</v>
      </c>
      <c r="C6" s="155">
        <v>8668</v>
      </c>
      <c r="D6" s="155">
        <v>2095</v>
      </c>
      <c r="E6" s="155">
        <v>6571</v>
      </c>
      <c r="F6" s="155">
        <v>8310</v>
      </c>
      <c r="N6" s="155"/>
      <c r="O6" s="241"/>
    </row>
    <row r="7" spans="1:15" ht="14.25" customHeight="1">
      <c r="A7" s="4" t="s">
        <v>438</v>
      </c>
      <c r="B7" s="155">
        <v>29154</v>
      </c>
      <c r="C7" s="155">
        <v>6127</v>
      </c>
      <c r="D7" s="155">
        <v>1143</v>
      </c>
      <c r="E7" s="155">
        <v>24863</v>
      </c>
      <c r="F7" s="636"/>
      <c r="N7" s="155"/>
      <c r="O7" s="241"/>
    </row>
    <row r="8" spans="1:15" ht="14.25" customHeight="1">
      <c r="A8" s="4" t="s">
        <v>106</v>
      </c>
      <c r="B8" s="155">
        <v>4375</v>
      </c>
      <c r="C8" s="636">
        <v>277</v>
      </c>
      <c r="D8" s="636"/>
      <c r="E8" s="636">
        <v>429</v>
      </c>
      <c r="F8" s="636"/>
      <c r="N8" s="4"/>
      <c r="O8" s="241"/>
    </row>
    <row r="9" spans="1:15" ht="14.25" customHeight="1">
      <c r="A9" s="4" t="s">
        <v>282</v>
      </c>
      <c r="B9" s="155">
        <v>5904</v>
      </c>
      <c r="C9" s="155">
        <v>2374</v>
      </c>
      <c r="D9" s="155">
        <v>1050</v>
      </c>
      <c r="E9" s="155">
        <v>6438</v>
      </c>
      <c r="F9" s="636"/>
      <c r="N9" s="4"/>
      <c r="O9" s="241"/>
    </row>
    <row r="10" spans="1:15" ht="14.25" customHeight="1">
      <c r="A10" s="4" t="s">
        <v>428</v>
      </c>
      <c r="B10" s="155">
        <v>2885</v>
      </c>
      <c r="C10" s="155">
        <v>3787</v>
      </c>
      <c r="D10" s="636">
        <v>3</v>
      </c>
      <c r="E10" s="636">
        <v>376</v>
      </c>
      <c r="F10" s="636"/>
      <c r="N10" s="4"/>
      <c r="O10" s="241"/>
    </row>
    <row r="11" spans="1:15" ht="14.25" customHeight="1">
      <c r="A11" s="4" t="s">
        <v>341</v>
      </c>
      <c r="B11" s="155">
        <v>4087</v>
      </c>
      <c r="C11" s="636">
        <v>541</v>
      </c>
      <c r="D11" s="636"/>
      <c r="E11" s="636"/>
      <c r="F11" s="636"/>
      <c r="N11" s="4"/>
      <c r="O11" s="241"/>
    </row>
    <row r="12" spans="1:15" ht="14.25" customHeight="1">
      <c r="A12" s="4" t="s">
        <v>283</v>
      </c>
      <c r="B12" s="155">
        <v>32128</v>
      </c>
      <c r="C12" s="155">
        <v>27723</v>
      </c>
      <c r="D12" s="636"/>
      <c r="E12" s="155">
        <v>65281</v>
      </c>
      <c r="F12" s="155">
        <v>16936</v>
      </c>
      <c r="N12" s="4"/>
      <c r="O12" s="241"/>
    </row>
    <row r="13" spans="1:15" ht="14.25" customHeight="1">
      <c r="A13" s="4" t="s">
        <v>284</v>
      </c>
      <c r="B13" s="155">
        <v>15650</v>
      </c>
      <c r="C13" s="155">
        <v>3567</v>
      </c>
      <c r="D13" s="155">
        <v>4243</v>
      </c>
      <c r="E13" s="155">
        <v>27332</v>
      </c>
      <c r="F13" s="636"/>
      <c r="N13" s="155"/>
      <c r="O13" s="241"/>
    </row>
    <row r="14" spans="1:15" ht="14.25" customHeight="1">
      <c r="A14" s="4" t="s">
        <v>214</v>
      </c>
      <c r="B14" s="155">
        <v>1961</v>
      </c>
      <c r="C14" s="155">
        <v>2267</v>
      </c>
      <c r="D14" s="636"/>
      <c r="E14" s="636">
        <v>298</v>
      </c>
      <c r="F14" s="636"/>
      <c r="N14" s="4"/>
      <c r="O14" s="241"/>
    </row>
    <row r="15" spans="1:15" ht="14.25" customHeight="1">
      <c r="A15" s="4" t="s">
        <v>429</v>
      </c>
      <c r="B15" s="155">
        <v>40172</v>
      </c>
      <c r="C15" s="155">
        <v>26523</v>
      </c>
      <c r="D15" s="155">
        <v>5661</v>
      </c>
      <c r="E15" s="155">
        <v>40426</v>
      </c>
      <c r="F15" s="636"/>
      <c r="N15" s="4"/>
      <c r="O15" s="241"/>
    </row>
    <row r="16" spans="1:15" ht="14.25" customHeight="1">
      <c r="A16" s="4" t="s">
        <v>345</v>
      </c>
      <c r="B16" s="636">
        <v>461</v>
      </c>
      <c r="C16" s="636"/>
      <c r="D16" s="636"/>
      <c r="E16" s="636">
        <v>55</v>
      </c>
      <c r="F16" s="636"/>
      <c r="N16" s="4"/>
      <c r="O16" s="241"/>
    </row>
    <row r="17" spans="1:15" ht="14.25" customHeight="1">
      <c r="A17" s="4" t="s">
        <v>347</v>
      </c>
      <c r="B17" s="155">
        <v>3774</v>
      </c>
      <c r="C17" s="636"/>
      <c r="D17" s="636"/>
      <c r="E17" s="155">
        <v>2553</v>
      </c>
      <c r="F17" s="636"/>
      <c r="N17" s="4"/>
      <c r="O17" s="241"/>
    </row>
    <row r="18" spans="1:15" ht="14.25" customHeight="1">
      <c r="A18" s="4" t="s">
        <v>436</v>
      </c>
      <c r="B18" s="155">
        <v>12381</v>
      </c>
      <c r="C18" s="155">
        <v>5011</v>
      </c>
      <c r="D18" s="155">
        <v>6664</v>
      </c>
      <c r="E18" s="155">
        <v>18398</v>
      </c>
      <c r="F18" s="155">
        <v>2883</v>
      </c>
      <c r="N18" s="4"/>
      <c r="O18" s="241"/>
    </row>
    <row r="19" spans="1:15" ht="14.25" customHeight="1">
      <c r="A19" s="4" t="s">
        <v>285</v>
      </c>
      <c r="B19" s="155">
        <v>8786</v>
      </c>
      <c r="C19" s="155">
        <v>13035</v>
      </c>
      <c r="D19" s="636">
        <v>404</v>
      </c>
      <c r="E19" s="636">
        <v>996</v>
      </c>
      <c r="F19" s="636"/>
      <c r="N19" s="155"/>
      <c r="O19" s="241"/>
    </row>
    <row r="20" spans="1:15" ht="14.25" customHeight="1">
      <c r="A20" s="4" t="s">
        <v>6</v>
      </c>
      <c r="B20" s="155">
        <v>18016</v>
      </c>
      <c r="C20" s="155">
        <v>7357</v>
      </c>
      <c r="D20" s="636"/>
      <c r="E20" s="155">
        <v>24502</v>
      </c>
      <c r="F20" s="155">
        <v>26379</v>
      </c>
      <c r="N20" s="155"/>
      <c r="O20" s="241"/>
    </row>
    <row r="21" spans="1:15" ht="14.25" customHeight="1">
      <c r="A21" s="4" t="s">
        <v>430</v>
      </c>
      <c r="B21" s="155">
        <v>10088</v>
      </c>
      <c r="C21" s="155">
        <v>2102</v>
      </c>
      <c r="D21" s="636">
        <v>181</v>
      </c>
      <c r="E21" s="155">
        <v>2143</v>
      </c>
      <c r="F21" s="636"/>
      <c r="N21" s="4"/>
      <c r="O21" s="241"/>
    </row>
    <row r="22" spans="1:15" ht="14.25" customHeight="1">
      <c r="A22" s="4" t="s">
        <v>286</v>
      </c>
      <c r="B22" s="155">
        <v>10912</v>
      </c>
      <c r="C22" s="155">
        <v>12826</v>
      </c>
      <c r="D22" s="155">
        <v>1664</v>
      </c>
      <c r="E22" s="155">
        <v>19749</v>
      </c>
      <c r="F22" s="636"/>
      <c r="N22" s="155"/>
      <c r="O22" s="241"/>
    </row>
    <row r="23" spans="1:15" ht="14.25" customHeight="1">
      <c r="A23" s="4" t="s">
        <v>215</v>
      </c>
      <c r="B23" s="155">
        <v>47266</v>
      </c>
      <c r="C23" s="155">
        <v>24609</v>
      </c>
      <c r="D23" s="155">
        <v>1198</v>
      </c>
      <c r="E23" s="155">
        <v>39593</v>
      </c>
      <c r="F23" s="636"/>
      <c r="N23" s="155"/>
      <c r="O23" s="241"/>
    </row>
    <row r="24" spans="1:15" ht="14.25" customHeight="1">
      <c r="A24" s="4" t="s">
        <v>216</v>
      </c>
      <c r="B24" s="155">
        <v>3333</v>
      </c>
      <c r="C24" s="636">
        <v>304</v>
      </c>
      <c r="D24" s="636"/>
      <c r="E24" s="155">
        <v>2589</v>
      </c>
      <c r="F24" s="636"/>
      <c r="N24" s="155"/>
      <c r="O24" s="241"/>
    </row>
    <row r="25" spans="1:15" ht="14.25" customHeight="1">
      <c r="A25" s="4" t="s">
        <v>542</v>
      </c>
      <c r="B25" s="155">
        <v>20277</v>
      </c>
      <c r="C25" s="155">
        <v>20891</v>
      </c>
      <c r="D25" s="636"/>
      <c r="E25" s="636">
        <v>991</v>
      </c>
      <c r="F25" s="155">
        <v>6673</v>
      </c>
      <c r="N25" s="155"/>
      <c r="O25" s="241"/>
    </row>
    <row r="26" spans="1:15" ht="14.25" customHeight="1">
      <c r="A26" s="4" t="s">
        <v>287</v>
      </c>
      <c r="B26" s="155">
        <v>10449</v>
      </c>
      <c r="C26" s="155">
        <v>11408</v>
      </c>
      <c r="D26" s="155">
        <v>5526</v>
      </c>
      <c r="E26" s="155">
        <v>20025</v>
      </c>
      <c r="F26" s="636"/>
      <c r="N26" s="4"/>
      <c r="O26" s="241"/>
    </row>
    <row r="27" spans="1:15" ht="14.25" customHeight="1">
      <c r="A27" s="4" t="s">
        <v>288</v>
      </c>
      <c r="B27" s="155">
        <v>5547</v>
      </c>
      <c r="C27" s="636"/>
      <c r="D27" s="636"/>
      <c r="E27" s="155">
        <v>9610</v>
      </c>
      <c r="F27" s="155">
        <v>6432</v>
      </c>
      <c r="N27" s="155"/>
      <c r="O27" s="241"/>
    </row>
    <row r="28" spans="1:15" ht="14.25" customHeight="1">
      <c r="A28" s="4" t="s">
        <v>195</v>
      </c>
      <c r="B28" s="155">
        <v>24495</v>
      </c>
      <c r="C28" s="155">
        <v>5082</v>
      </c>
      <c r="D28" s="636"/>
      <c r="E28" s="155">
        <v>14848</v>
      </c>
      <c r="F28" s="636"/>
      <c r="N28" s="155"/>
      <c r="O28" s="241"/>
    </row>
    <row r="29" spans="1:15" ht="14.25" customHeight="1">
      <c r="A29" s="4" t="s">
        <v>196</v>
      </c>
      <c r="B29" s="155">
        <v>4541</v>
      </c>
      <c r="C29" s="155">
        <v>1607</v>
      </c>
      <c r="D29" s="636">
        <v>130</v>
      </c>
      <c r="E29" s="155">
        <v>3008</v>
      </c>
      <c r="F29" s="155">
        <v>2605</v>
      </c>
      <c r="N29" s="155"/>
      <c r="O29" s="241"/>
    </row>
    <row r="30" spans="1:15" ht="14.25" customHeight="1">
      <c r="A30" s="4" t="s">
        <v>431</v>
      </c>
      <c r="B30" s="155">
        <v>3718</v>
      </c>
      <c r="C30" s="155">
        <v>1032</v>
      </c>
      <c r="D30" s="636">
        <v>7</v>
      </c>
      <c r="E30" s="636">
        <v>708</v>
      </c>
      <c r="F30" s="636"/>
      <c r="N30" s="155"/>
      <c r="O30" s="241"/>
    </row>
    <row r="31" spans="1:15" ht="14.25" customHeight="1">
      <c r="A31" s="4" t="s">
        <v>289</v>
      </c>
      <c r="B31" s="636">
        <v>771</v>
      </c>
      <c r="C31" s="636">
        <v>185</v>
      </c>
      <c r="D31" s="155">
        <v>1041</v>
      </c>
      <c r="E31" s="155">
        <v>3342</v>
      </c>
      <c r="F31" s="636"/>
      <c r="N31" s="155"/>
      <c r="O31" s="241"/>
    </row>
    <row r="32" spans="1:15" ht="14.25" customHeight="1">
      <c r="A32" s="4" t="s">
        <v>290</v>
      </c>
      <c r="B32" s="155">
        <v>34062</v>
      </c>
      <c r="C32" s="155">
        <v>22270</v>
      </c>
      <c r="D32" s="155">
        <v>1182</v>
      </c>
      <c r="E32" s="155">
        <v>26824</v>
      </c>
      <c r="F32" s="155">
        <v>101954</v>
      </c>
      <c r="N32" s="4"/>
      <c r="O32" s="241"/>
    </row>
    <row r="33" spans="1:15" ht="14.25" customHeight="1">
      <c r="A33" s="4" t="s">
        <v>543</v>
      </c>
      <c r="B33" s="155">
        <v>9466</v>
      </c>
      <c r="C33" s="155">
        <v>24471</v>
      </c>
      <c r="D33" s="155">
        <v>2369</v>
      </c>
      <c r="E33" s="155">
        <v>37230</v>
      </c>
      <c r="F33" s="155">
        <v>11462</v>
      </c>
      <c r="N33" s="4"/>
      <c r="O33" s="241"/>
    </row>
    <row r="34" spans="1:15" ht="14.25" customHeight="1">
      <c r="A34" s="4" t="s">
        <v>198</v>
      </c>
      <c r="B34" s="636">
        <v>997</v>
      </c>
      <c r="C34" s="636">
        <v>15</v>
      </c>
      <c r="D34" s="636">
        <v>20</v>
      </c>
      <c r="E34" s="636">
        <v>486</v>
      </c>
      <c r="F34" s="4"/>
      <c r="N34" s="4"/>
      <c r="O34" s="241"/>
    </row>
    <row r="35" spans="1:15" ht="14.25" customHeight="1">
      <c r="A35" s="4" t="s">
        <v>544</v>
      </c>
      <c r="B35" s="155">
        <v>2095</v>
      </c>
      <c r="C35" s="636">
        <v>453</v>
      </c>
      <c r="D35" s="636"/>
      <c r="E35" s="155">
        <v>2316</v>
      </c>
      <c r="F35" s="636"/>
      <c r="N35" s="155"/>
      <c r="O35" s="241"/>
    </row>
    <row r="36" spans="1:15" ht="14.25" customHeight="1">
      <c r="A36" s="4" t="s">
        <v>387</v>
      </c>
      <c r="B36" s="155">
        <v>1296</v>
      </c>
      <c r="C36" s="636">
        <v>453</v>
      </c>
      <c r="D36" s="636">
        <v>357</v>
      </c>
      <c r="E36" s="636">
        <v>495</v>
      </c>
      <c r="F36" s="636"/>
      <c r="N36" s="4"/>
      <c r="O36" s="241"/>
    </row>
    <row r="37" spans="1:15" ht="14.25" customHeight="1">
      <c r="A37" s="4" t="s">
        <v>101</v>
      </c>
      <c r="B37" s="636">
        <v>899</v>
      </c>
      <c r="C37" s="155">
        <v>5691</v>
      </c>
      <c r="D37" s="636">
        <v>929</v>
      </c>
      <c r="E37" s="636">
        <v>332</v>
      </c>
      <c r="F37" s="636"/>
      <c r="N37" s="4"/>
      <c r="O37" s="241"/>
    </row>
    <row r="38" spans="1:15" ht="14.25" customHeight="1">
      <c r="A38" s="4" t="s">
        <v>292</v>
      </c>
      <c r="B38" s="155">
        <v>7839</v>
      </c>
      <c r="C38" s="155">
        <v>6587</v>
      </c>
      <c r="D38" s="636">
        <v>288</v>
      </c>
      <c r="E38" s="155">
        <v>11332</v>
      </c>
      <c r="F38" s="636"/>
      <c r="N38" s="4"/>
      <c r="O38" s="241"/>
    </row>
    <row r="39" spans="1:15" ht="14.25" customHeight="1">
      <c r="A39" s="4" t="s">
        <v>206</v>
      </c>
      <c r="B39" s="636">
        <v>580</v>
      </c>
      <c r="C39" s="636">
        <v>784</v>
      </c>
      <c r="D39" s="636">
        <v>12</v>
      </c>
      <c r="E39" s="636">
        <v>52</v>
      </c>
      <c r="F39" s="636"/>
      <c r="N39" s="4"/>
      <c r="O39" s="241"/>
    </row>
    <row r="40" spans="1:15" ht="14.25" customHeight="1">
      <c r="A40" s="4" t="s">
        <v>218</v>
      </c>
      <c r="B40" s="155">
        <v>4846</v>
      </c>
      <c r="C40" s="155">
        <v>5569</v>
      </c>
      <c r="D40" s="636">
        <v>51</v>
      </c>
      <c r="E40" s="155">
        <v>2133</v>
      </c>
      <c r="F40" s="636"/>
      <c r="N40" s="155"/>
      <c r="O40" s="241"/>
    </row>
    <row r="41" spans="1:15" ht="14.25" customHeight="1">
      <c r="A41" s="4" t="s">
        <v>293</v>
      </c>
      <c r="B41" s="155">
        <v>17620</v>
      </c>
      <c r="C41" s="155">
        <v>6670</v>
      </c>
      <c r="D41" s="155">
        <v>17132</v>
      </c>
      <c r="E41" s="155">
        <v>15719</v>
      </c>
      <c r="F41" s="636"/>
      <c r="N41" s="4"/>
      <c r="O41" s="241"/>
    </row>
    <row r="42" spans="1:15" ht="14.25" customHeight="1">
      <c r="A42" s="4" t="s">
        <v>207</v>
      </c>
      <c r="B42" s="155">
        <v>26742</v>
      </c>
      <c r="C42" s="155">
        <v>2945</v>
      </c>
      <c r="D42" s="636">
        <v>74</v>
      </c>
      <c r="E42" s="155">
        <v>1314</v>
      </c>
      <c r="F42" s="636"/>
      <c r="N42" s="4"/>
      <c r="O42" s="241"/>
    </row>
    <row r="43" spans="1:15" ht="14.25" customHeight="1">
      <c r="A43" s="4" t="s">
        <v>294</v>
      </c>
      <c r="B43" s="155">
        <v>4469</v>
      </c>
      <c r="C43" s="636">
        <v>528</v>
      </c>
      <c r="D43" s="636"/>
      <c r="E43" s="155">
        <v>2594</v>
      </c>
      <c r="F43" s="636"/>
      <c r="N43" s="155"/>
      <c r="O43" s="241"/>
    </row>
    <row r="44" spans="1:15" ht="14.25" customHeight="1">
      <c r="A44" s="4" t="s">
        <v>295</v>
      </c>
      <c r="B44" s="155">
        <v>31639</v>
      </c>
      <c r="C44" s="155">
        <v>26467</v>
      </c>
      <c r="D44" s="155">
        <v>3165</v>
      </c>
      <c r="E44" s="155">
        <v>47871</v>
      </c>
      <c r="F44" s="155">
        <v>86638</v>
      </c>
      <c r="N44" s="4"/>
      <c r="O44" s="241"/>
    </row>
    <row r="45" spans="1:15" ht="14.25" customHeight="1">
      <c r="A45" s="4" t="s">
        <v>296</v>
      </c>
      <c r="B45" s="155">
        <v>11362</v>
      </c>
      <c r="C45" s="155">
        <v>4449</v>
      </c>
      <c r="D45" s="636">
        <v>628</v>
      </c>
      <c r="E45" s="155">
        <v>9323</v>
      </c>
      <c r="F45" s="155">
        <v>8299</v>
      </c>
      <c r="N45" s="4"/>
      <c r="O45" s="241"/>
    </row>
    <row r="46" spans="1:15" ht="14.25" customHeight="1">
      <c r="A46" s="4" t="s">
        <v>103</v>
      </c>
      <c r="B46" s="155">
        <v>5101</v>
      </c>
      <c r="C46" s="155">
        <v>1981</v>
      </c>
      <c r="D46" s="636">
        <v>137</v>
      </c>
      <c r="E46" s="155">
        <v>1116</v>
      </c>
      <c r="F46" s="636"/>
      <c r="N46" s="155"/>
      <c r="O46" s="241"/>
    </row>
    <row r="47" spans="1:15" ht="14.25" customHeight="1">
      <c r="A47" s="24"/>
      <c r="B47" s="573"/>
      <c r="C47" s="573"/>
      <c r="D47" s="573"/>
      <c r="E47" s="573"/>
      <c r="F47" s="573"/>
      <c r="N47" s="155"/>
      <c r="O47" s="241"/>
    </row>
    <row r="48" spans="1:15" ht="14.25" customHeight="1">
      <c r="A48" s="24"/>
      <c r="B48" s="573"/>
      <c r="C48" s="573"/>
      <c r="D48" s="573"/>
      <c r="E48" s="573"/>
      <c r="F48" s="573"/>
      <c r="N48" s="4"/>
      <c r="O48" s="241"/>
    </row>
    <row r="49" spans="1:10" ht="14.25" customHeight="1">
      <c r="A49" s="39" t="s">
        <v>249</v>
      </c>
      <c r="B49" s="156">
        <f>MEDIAN(B4:B46,' Circulation of Non-Book A-L'!B4:B50)</f>
        <v>6776</v>
      </c>
      <c r="C49" s="156">
        <f>MEDIAN(C4:C46,' Circulation of Non-Book A-L'!C4:C50)</f>
        <v>3137.5</v>
      </c>
      <c r="D49" s="156">
        <f>MEDIAN(D4:D46,' Circulation of Non-Book A-L'!D4:D50)</f>
        <v>404</v>
      </c>
      <c r="E49" s="156">
        <f>MEDIAN(E4:E46,' Circulation of Non-Book A-L'!E4:E50)</f>
        <v>4440</v>
      </c>
      <c r="F49" s="156">
        <f>MEDIAN(F4:F46,' Circulation of Non-Book A-L'!F4:F50)</f>
        <v>8310</v>
      </c>
      <c r="I49" s="39"/>
      <c r="J49" s="39"/>
    </row>
    <row r="50" spans="1:10" ht="14.25" customHeight="1">
      <c r="A50" s="39" t="s">
        <v>248</v>
      </c>
      <c r="B50" s="156">
        <f>AVERAGE(B4:B46,' Circulation of Non-Book A-L'!B4:B50)</f>
        <v>10143.561797752809</v>
      </c>
      <c r="C50" s="156">
        <f>AVERAGE(C4:C46,' Circulation of Non-Book A-L'!C4:C50)</f>
        <v>6732.4125000000004</v>
      </c>
      <c r="D50" s="156">
        <f>AVERAGE(D4:D46,' Circulation of Non-Book A-L'!D4:D50)</f>
        <v>1953.9830508474577</v>
      </c>
      <c r="E50" s="156">
        <f>AVERAGE(E4:E46,' Circulation of Non-Book A-L'!E4:E50)</f>
        <v>10429.433734939759</v>
      </c>
      <c r="F50" s="156">
        <f>AVERAGE(F4:F46,' Circulation of Non-Book A-L'!F4:F50)</f>
        <v>18749.84</v>
      </c>
      <c r="I50" s="39"/>
      <c r="J50" s="39"/>
    </row>
    <row r="51" spans="1:10" ht="14.25" customHeight="1">
      <c r="A51" s="39" t="s">
        <v>222</v>
      </c>
      <c r="B51" s="156">
        <f>SUM(B4:B46,' Circulation of Non-Book A-L'!B4:B50)</f>
        <v>902777</v>
      </c>
      <c r="C51" s="156">
        <f>SUM(C4:C46,' Circulation of Non-Book A-L'!C4:C50)</f>
        <v>538593</v>
      </c>
      <c r="D51" s="156">
        <f>SUM(D4:D46,' Circulation of Non-Book A-L'!D4:D50)</f>
        <v>115285</v>
      </c>
      <c r="E51" s="156">
        <f>SUM(E4:E46,' Circulation of Non-Book A-L'!E4:E50)</f>
        <v>865643</v>
      </c>
      <c r="F51" s="156">
        <f>SUM(F4:F46,' Circulation of Non-Book A-L'!F4:F50)</f>
        <v>468746</v>
      </c>
      <c r="I51" s="39"/>
      <c r="J51" s="39"/>
    </row>
    <row r="52" spans="1:10" ht="14.25" customHeight="1">
      <c r="A52" s="40"/>
      <c r="B52" s="40"/>
      <c r="C52" s="484"/>
      <c r="D52" s="40"/>
      <c r="E52" s="40"/>
      <c r="F52" s="484"/>
      <c r="I52" s="40"/>
      <c r="J52" s="40"/>
    </row>
    <row r="53" spans="1:10" ht="14.25" customHeight="1">
      <c r="A53" s="40"/>
      <c r="B53" s="40"/>
      <c r="C53" s="484"/>
      <c r="D53" s="40"/>
      <c r="E53" s="40"/>
      <c r="F53" s="484"/>
      <c r="I53" s="40"/>
      <c r="J53" s="40"/>
    </row>
    <row r="54" spans="1:10" ht="14.25" customHeight="1">
      <c r="A54" s="40"/>
      <c r="B54" s="40"/>
      <c r="C54" s="484"/>
      <c r="D54" s="40"/>
      <c r="E54" s="40"/>
      <c r="F54" s="484"/>
      <c r="I54" s="40"/>
      <c r="J54" s="40"/>
    </row>
    <row r="55" spans="1:10" ht="14.25" customHeight="1">
      <c r="A55" s="40"/>
      <c r="B55" s="40"/>
      <c r="C55" s="484"/>
      <c r="D55" s="40"/>
      <c r="E55" s="40"/>
      <c r="F55" s="484"/>
      <c r="I55" s="40"/>
      <c r="J55" s="40"/>
    </row>
    <row r="56" spans="1:10" ht="14.25" customHeight="1">
      <c r="B56" s="24"/>
      <c r="C56" s="146"/>
      <c r="D56" s="24"/>
      <c r="E56" s="24"/>
      <c r="F56" s="146"/>
      <c r="I56" s="24"/>
      <c r="J56" s="24"/>
    </row>
    <row r="57" spans="1:10" ht="14.25" customHeight="1">
      <c r="B57" s="24"/>
      <c r="C57" s="146"/>
      <c r="D57" s="24"/>
      <c r="E57" s="24"/>
      <c r="F57" s="146"/>
      <c r="I57" s="24"/>
      <c r="J57" s="24"/>
    </row>
    <row r="58" spans="1:10" ht="14.25" customHeight="1">
      <c r="B58" s="24"/>
      <c r="C58" s="146"/>
      <c r="D58" s="24"/>
      <c r="E58" s="24"/>
      <c r="F58" s="146"/>
      <c r="I58" s="24"/>
      <c r="J58" s="24"/>
    </row>
    <row r="59" spans="1:10" ht="14.25" customHeight="1">
      <c r="B59" s="24"/>
      <c r="C59" s="146"/>
      <c r="D59" s="24"/>
      <c r="E59" s="24"/>
      <c r="F59" s="146"/>
      <c r="I59" s="24"/>
      <c r="J59" s="24"/>
    </row>
    <row r="60" spans="1:10" ht="14.25" customHeight="1">
      <c r="B60" s="24"/>
      <c r="C60" s="146"/>
      <c r="D60" s="24"/>
      <c r="E60" s="24"/>
      <c r="F60" s="146"/>
      <c r="I60" s="24"/>
      <c r="J60" s="24"/>
    </row>
  </sheetData>
  <phoneticPr fontId="29" type="noConversion"/>
  <pageMargins left="0.51181102362204722" right="0.51181102362204722"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G60"/>
  <sheetViews>
    <sheetView zoomScaleNormal="100" workbookViewId="0">
      <pane ySplit="3" topLeftCell="A4" activePane="bottomLeft" state="frozen"/>
      <selection activeCell="E6" sqref="E6"/>
      <selection pane="bottomLeft" activeCell="K1" sqref="K1"/>
    </sheetView>
  </sheetViews>
  <sheetFormatPr defaultColWidth="8.85546875" defaultRowHeight="14.25" customHeight="1"/>
  <cols>
    <col min="1" max="1" width="19.85546875" customWidth="1"/>
    <col min="2" max="2" width="10.5703125" style="20" customWidth="1"/>
    <col min="3" max="3" width="13.5703125" style="20" customWidth="1"/>
    <col min="4" max="4" width="12" customWidth="1"/>
    <col min="5" max="5" width="11.85546875" customWidth="1"/>
    <col min="6" max="6" width="9.5703125" customWidth="1"/>
    <col min="7" max="7" width="12" customWidth="1"/>
    <col min="10" max="10" width="8.85546875" customWidth="1"/>
    <col min="11" max="11" width="23" bestFit="1" customWidth="1"/>
    <col min="12" max="12" width="11.28515625" customWidth="1"/>
  </cols>
  <sheetData>
    <row r="1" spans="1:7" ht="16.5" customHeight="1">
      <c r="A1" s="37" t="s">
        <v>473</v>
      </c>
    </row>
    <row r="3" spans="1:7" ht="27" customHeight="1">
      <c r="B3" s="552" t="s">
        <v>84</v>
      </c>
      <c r="C3" s="340" t="s">
        <v>448</v>
      </c>
      <c r="D3" s="340" t="s">
        <v>24</v>
      </c>
      <c r="E3" s="340" t="s">
        <v>25</v>
      </c>
      <c r="F3" s="340" t="s">
        <v>26</v>
      </c>
      <c r="G3" s="340" t="s">
        <v>27</v>
      </c>
    </row>
    <row r="4" spans="1:7" ht="14.25" customHeight="1">
      <c r="A4" s="4" t="s">
        <v>280</v>
      </c>
      <c r="B4" s="636">
        <v>68</v>
      </c>
      <c r="C4" s="155">
        <v>139433</v>
      </c>
      <c r="D4" s="636"/>
      <c r="E4" s="636"/>
      <c r="F4" s="636"/>
      <c r="G4" s="155">
        <v>1040</v>
      </c>
    </row>
    <row r="5" spans="1:7" ht="14.25" customHeight="1">
      <c r="A5" s="4" t="s">
        <v>213</v>
      </c>
      <c r="B5" s="636">
        <v>1</v>
      </c>
      <c r="C5" s="155">
        <v>49621</v>
      </c>
      <c r="D5" s="636"/>
      <c r="E5" s="636"/>
      <c r="F5" s="636"/>
      <c r="G5" s="636"/>
    </row>
    <row r="6" spans="1:7" ht="14.25" customHeight="1">
      <c r="A6" s="4" t="s">
        <v>281</v>
      </c>
      <c r="B6" s="636"/>
      <c r="C6" s="155">
        <v>127664</v>
      </c>
      <c r="D6" s="636"/>
      <c r="E6" s="636"/>
      <c r="F6" s="636"/>
      <c r="G6" s="155">
        <v>3356</v>
      </c>
    </row>
    <row r="7" spans="1:7" ht="14.25" customHeight="1">
      <c r="A7" s="4" t="s">
        <v>438</v>
      </c>
      <c r="B7" s="636">
        <v>18</v>
      </c>
      <c r="C7" s="155">
        <v>163553</v>
      </c>
      <c r="D7" s="636"/>
      <c r="E7" s="636"/>
      <c r="F7" s="636"/>
      <c r="G7" s="636">
        <v>21</v>
      </c>
    </row>
    <row r="8" spans="1:7" ht="14.25" customHeight="1">
      <c r="A8" s="4" t="s">
        <v>106</v>
      </c>
      <c r="B8" s="636"/>
      <c r="C8" s="155">
        <v>8911</v>
      </c>
      <c r="D8" s="636"/>
      <c r="E8" s="636">
        <v>42</v>
      </c>
      <c r="F8" s="636"/>
      <c r="G8" s="636">
        <v>492</v>
      </c>
    </row>
    <row r="9" spans="1:7" ht="12" customHeight="1">
      <c r="A9" s="4" t="s">
        <v>282</v>
      </c>
      <c r="B9" s="636">
        <v>6</v>
      </c>
      <c r="C9" s="155">
        <v>50961</v>
      </c>
      <c r="D9" s="636"/>
      <c r="E9" s="636"/>
      <c r="F9" s="636"/>
      <c r="G9" s="636">
        <v>49</v>
      </c>
    </row>
    <row r="10" spans="1:7" ht="14.25" customHeight="1">
      <c r="A10" s="4" t="s">
        <v>428</v>
      </c>
      <c r="B10" s="636"/>
      <c r="C10" s="155">
        <v>2414</v>
      </c>
      <c r="D10" s="636"/>
      <c r="E10" s="636"/>
      <c r="F10" s="636"/>
      <c r="G10" s="636"/>
    </row>
    <row r="11" spans="1:7" ht="14.25" customHeight="1">
      <c r="A11" s="4" t="s">
        <v>341</v>
      </c>
      <c r="B11" s="636">
        <v>3</v>
      </c>
      <c r="C11" s="155">
        <v>13885</v>
      </c>
      <c r="D11" s="636"/>
      <c r="E11" s="636"/>
      <c r="F11" s="636"/>
      <c r="G11" s="155">
        <v>1362</v>
      </c>
    </row>
    <row r="12" spans="1:7" ht="14.25" customHeight="1">
      <c r="A12" s="4" t="s">
        <v>283</v>
      </c>
      <c r="B12" s="636">
        <v>166</v>
      </c>
      <c r="C12" s="155">
        <v>329779</v>
      </c>
      <c r="D12" s="636"/>
      <c r="E12" s="155">
        <v>5890</v>
      </c>
      <c r="F12" s="636"/>
      <c r="G12" s="155">
        <v>10333</v>
      </c>
    </row>
    <row r="13" spans="1:7" ht="14.25" customHeight="1">
      <c r="A13" s="4" t="s">
        <v>284</v>
      </c>
      <c r="B13" s="636"/>
      <c r="C13" s="155">
        <v>101732</v>
      </c>
      <c r="D13" s="636"/>
      <c r="E13" s="636"/>
      <c r="F13" s="636"/>
      <c r="G13" s="636"/>
    </row>
    <row r="14" spans="1:7" ht="14.25" customHeight="1">
      <c r="A14" s="4" t="s">
        <v>214</v>
      </c>
      <c r="B14" s="636"/>
      <c r="C14" s="155">
        <v>11854</v>
      </c>
      <c r="D14" s="636">
        <v>1</v>
      </c>
      <c r="E14" s="636">
        <v>685</v>
      </c>
      <c r="F14" s="636"/>
      <c r="G14" s="636"/>
    </row>
    <row r="15" spans="1:7" ht="14.25" customHeight="1">
      <c r="A15" s="4" t="s">
        <v>429</v>
      </c>
      <c r="B15" s="636">
        <v>46</v>
      </c>
      <c r="C15" s="155">
        <v>248802</v>
      </c>
      <c r="D15" s="636"/>
      <c r="E15" s="636">
        <v>19</v>
      </c>
      <c r="F15" s="636"/>
      <c r="G15" s="155">
        <v>6724</v>
      </c>
    </row>
    <row r="16" spans="1:7" ht="14.25" customHeight="1">
      <c r="A16" s="4" t="s">
        <v>345</v>
      </c>
      <c r="B16" s="636"/>
      <c r="C16" s="155">
        <v>2180</v>
      </c>
      <c r="D16" s="636"/>
      <c r="E16" s="636"/>
      <c r="F16" s="636"/>
      <c r="G16" s="636"/>
    </row>
    <row r="17" spans="1:7" ht="14.25" customHeight="1">
      <c r="A17" s="4" t="s">
        <v>347</v>
      </c>
      <c r="B17" s="636"/>
      <c r="C17" s="155">
        <v>14864</v>
      </c>
      <c r="D17" s="636"/>
      <c r="E17" s="636"/>
      <c r="F17" s="636"/>
      <c r="G17" s="636"/>
    </row>
    <row r="18" spans="1:7" ht="14.25" customHeight="1">
      <c r="A18" s="4" t="s">
        <v>436</v>
      </c>
      <c r="B18" s="636">
        <v>683</v>
      </c>
      <c r="C18" s="155">
        <v>174428</v>
      </c>
      <c r="D18" s="636"/>
      <c r="E18" s="636"/>
      <c r="F18" s="636"/>
      <c r="G18" s="636">
        <v>488</v>
      </c>
    </row>
    <row r="19" spans="1:7" ht="14.25" customHeight="1">
      <c r="A19" s="4" t="s">
        <v>285</v>
      </c>
      <c r="B19" s="636">
        <v>1</v>
      </c>
      <c r="C19" s="155">
        <v>109151</v>
      </c>
      <c r="D19" s="636"/>
      <c r="E19" s="155">
        <v>4556</v>
      </c>
      <c r="F19" s="636"/>
      <c r="G19" s="636"/>
    </row>
    <row r="20" spans="1:7" ht="14.25" customHeight="1">
      <c r="A20" s="4" t="s">
        <v>6</v>
      </c>
      <c r="B20" s="636">
        <v>5</v>
      </c>
      <c r="C20" s="155">
        <v>146166</v>
      </c>
      <c r="D20" s="636"/>
      <c r="E20" s="636">
        <v>10</v>
      </c>
      <c r="F20" s="636">
        <v>554</v>
      </c>
      <c r="G20" s="155">
        <v>3727</v>
      </c>
    </row>
    <row r="21" spans="1:7" ht="14.25" customHeight="1">
      <c r="A21" s="4" t="s">
        <v>430</v>
      </c>
      <c r="B21" s="636"/>
      <c r="C21" s="155">
        <v>58468</v>
      </c>
      <c r="D21" s="636"/>
      <c r="E21" s="155">
        <v>2653</v>
      </c>
      <c r="F21" s="636"/>
      <c r="G21" s="636">
        <v>29</v>
      </c>
    </row>
    <row r="22" spans="1:7" ht="14.25" customHeight="1">
      <c r="A22" s="4" t="s">
        <v>286</v>
      </c>
      <c r="B22" s="636">
        <v>189</v>
      </c>
      <c r="C22" s="155">
        <v>148184</v>
      </c>
      <c r="D22" s="636">
        <v>844</v>
      </c>
      <c r="E22" s="155">
        <v>41554</v>
      </c>
      <c r="F22" s="636"/>
      <c r="G22" s="155">
        <v>1982</v>
      </c>
    </row>
    <row r="23" spans="1:7" ht="14.25" customHeight="1">
      <c r="A23" s="4" t="s">
        <v>215</v>
      </c>
      <c r="B23" s="636">
        <v>107</v>
      </c>
      <c r="C23" s="155">
        <v>393287</v>
      </c>
      <c r="D23" s="636">
        <v>1</v>
      </c>
      <c r="E23" s="155">
        <v>4815</v>
      </c>
      <c r="F23" s="636"/>
      <c r="G23" s="155">
        <v>6623</v>
      </c>
    </row>
    <row r="24" spans="1:7" ht="14.25" customHeight="1">
      <c r="A24" s="4" t="s">
        <v>216</v>
      </c>
      <c r="B24" s="636">
        <v>15</v>
      </c>
      <c r="C24" s="155">
        <v>16319</v>
      </c>
      <c r="D24" s="636"/>
      <c r="E24" s="636"/>
      <c r="F24" s="636"/>
      <c r="G24" s="636"/>
    </row>
    <row r="25" spans="1:7" ht="14.25" customHeight="1">
      <c r="A25" s="4" t="s">
        <v>542</v>
      </c>
      <c r="B25" s="636">
        <v>6</v>
      </c>
      <c r="C25" s="155">
        <v>153322</v>
      </c>
      <c r="D25" s="636"/>
      <c r="E25" s="636"/>
      <c r="F25" s="636"/>
      <c r="G25" s="155">
        <v>32661</v>
      </c>
    </row>
    <row r="26" spans="1:7" ht="14.25" customHeight="1">
      <c r="A26" s="4" t="s">
        <v>287</v>
      </c>
      <c r="B26" s="636"/>
      <c r="C26" s="155">
        <v>121747</v>
      </c>
      <c r="D26" s="636"/>
      <c r="E26" s="155">
        <v>9593</v>
      </c>
      <c r="F26" s="636"/>
      <c r="G26" s="155">
        <v>1916</v>
      </c>
    </row>
    <row r="27" spans="1:7" ht="14.25" customHeight="1">
      <c r="A27" s="4" t="s">
        <v>288</v>
      </c>
      <c r="B27" s="636"/>
      <c r="C27" s="155">
        <v>78113</v>
      </c>
      <c r="D27" s="636"/>
      <c r="E27" s="636"/>
      <c r="F27" s="636"/>
      <c r="G27" s="636"/>
    </row>
    <row r="28" spans="1:7" ht="14.25" customHeight="1">
      <c r="A28" s="4" t="s">
        <v>195</v>
      </c>
      <c r="B28" s="636"/>
      <c r="C28" s="155">
        <v>67276</v>
      </c>
      <c r="D28" s="636"/>
      <c r="E28" s="636">
        <v>615</v>
      </c>
      <c r="F28" s="636">
        <v>1</v>
      </c>
      <c r="G28" s="636"/>
    </row>
    <row r="29" spans="1:7" ht="14.25" customHeight="1">
      <c r="A29" s="4" t="s">
        <v>196</v>
      </c>
      <c r="B29" s="636"/>
      <c r="C29" s="155">
        <v>23432</v>
      </c>
      <c r="D29" s="636">
        <v>484</v>
      </c>
      <c r="E29" s="636">
        <v>937</v>
      </c>
      <c r="F29" s="636"/>
      <c r="G29" s="155">
        <v>4198</v>
      </c>
    </row>
    <row r="30" spans="1:7" ht="14.25" customHeight="1">
      <c r="A30" s="4" t="s">
        <v>431</v>
      </c>
      <c r="B30" s="636">
        <v>14</v>
      </c>
      <c r="C30" s="155">
        <v>24032</v>
      </c>
      <c r="D30" s="636"/>
      <c r="E30" s="636"/>
      <c r="F30" s="636"/>
      <c r="G30" s="636"/>
    </row>
    <row r="31" spans="1:7" ht="14.25" customHeight="1">
      <c r="A31" s="4" t="s">
        <v>289</v>
      </c>
      <c r="B31" s="636"/>
      <c r="C31" s="155">
        <v>25763</v>
      </c>
      <c r="D31" s="636"/>
      <c r="E31" s="636"/>
      <c r="F31" s="636"/>
      <c r="G31" s="636"/>
    </row>
    <row r="32" spans="1:7" ht="14.25" customHeight="1">
      <c r="A32" s="4" t="s">
        <v>290</v>
      </c>
      <c r="B32" s="636">
        <v>18</v>
      </c>
      <c r="C32" s="155">
        <v>229196</v>
      </c>
      <c r="D32" s="636"/>
      <c r="E32" s="636"/>
      <c r="F32" s="636"/>
      <c r="G32" s="636">
        <v>776</v>
      </c>
    </row>
    <row r="33" spans="1:7" ht="14.25" customHeight="1">
      <c r="A33" s="4" t="s">
        <v>543</v>
      </c>
      <c r="B33" s="636">
        <v>69</v>
      </c>
      <c r="C33" s="155">
        <v>222525</v>
      </c>
      <c r="D33" s="636"/>
      <c r="E33" s="155">
        <v>2090</v>
      </c>
      <c r="F33" s="636">
        <v>846</v>
      </c>
      <c r="G33" s="636"/>
    </row>
    <row r="34" spans="1:7" ht="14.25" customHeight="1">
      <c r="A34" s="4" t="s">
        <v>198</v>
      </c>
      <c r="B34" s="4"/>
      <c r="C34" s="155">
        <v>4376</v>
      </c>
      <c r="D34" s="4"/>
      <c r="E34" s="4"/>
      <c r="F34" s="636"/>
      <c r="G34" s="636"/>
    </row>
    <row r="35" spans="1:7" ht="14.25" customHeight="1">
      <c r="A35" s="4" t="s">
        <v>544</v>
      </c>
      <c r="B35" s="636">
        <v>9</v>
      </c>
      <c r="C35" s="155">
        <v>12508</v>
      </c>
      <c r="D35" s="636">
        <v>306</v>
      </c>
      <c r="E35" s="636"/>
      <c r="F35" s="636"/>
      <c r="G35" s="155">
        <v>1118</v>
      </c>
    </row>
    <row r="36" spans="1:7" ht="14.25" customHeight="1">
      <c r="A36" s="4" t="s">
        <v>387</v>
      </c>
      <c r="B36" s="636">
        <v>15</v>
      </c>
      <c r="C36" s="155">
        <v>7741</v>
      </c>
      <c r="D36" s="636">
        <v>77</v>
      </c>
      <c r="E36" s="636"/>
      <c r="F36" s="636"/>
      <c r="G36" s="636"/>
    </row>
    <row r="37" spans="1:7" ht="14.25" customHeight="1">
      <c r="A37" s="4" t="s">
        <v>101</v>
      </c>
      <c r="B37" s="636"/>
      <c r="C37" s="155">
        <v>10686</v>
      </c>
      <c r="D37" s="636"/>
      <c r="E37" s="636"/>
      <c r="F37" s="636"/>
      <c r="G37" s="636">
        <v>88</v>
      </c>
    </row>
    <row r="38" spans="1:7" ht="14.25" customHeight="1">
      <c r="A38" s="4" t="s">
        <v>292</v>
      </c>
      <c r="B38" s="636"/>
      <c r="C38" s="155">
        <v>63111</v>
      </c>
      <c r="D38" s="636"/>
      <c r="E38" s="636"/>
      <c r="F38" s="636"/>
      <c r="G38" s="636">
        <v>114</v>
      </c>
    </row>
    <row r="39" spans="1:7" ht="14.25" customHeight="1">
      <c r="A39" s="4" t="s">
        <v>206</v>
      </c>
      <c r="B39" s="636"/>
      <c r="C39" s="636">
        <v>739</v>
      </c>
      <c r="D39" s="636">
        <v>150</v>
      </c>
      <c r="E39" s="636"/>
      <c r="F39" s="636"/>
      <c r="G39" s="155">
        <v>1093</v>
      </c>
    </row>
    <row r="40" spans="1:7" ht="14.25" customHeight="1">
      <c r="A40" s="4" t="s">
        <v>218</v>
      </c>
      <c r="B40" s="636"/>
      <c r="C40" s="155">
        <v>70541</v>
      </c>
      <c r="D40" s="636">
        <v>365</v>
      </c>
      <c r="E40" s="636"/>
      <c r="F40" s="636"/>
      <c r="G40" s="636">
        <v>446</v>
      </c>
    </row>
    <row r="41" spans="1:7" ht="14.25" customHeight="1">
      <c r="A41" s="4" t="s">
        <v>293</v>
      </c>
      <c r="B41" s="636">
        <v>358</v>
      </c>
      <c r="C41" s="155">
        <v>154984</v>
      </c>
      <c r="D41" s="636"/>
      <c r="E41" s="636"/>
      <c r="F41" s="155">
        <v>3165</v>
      </c>
      <c r="G41" s="636"/>
    </row>
    <row r="42" spans="1:7" ht="14.25" customHeight="1">
      <c r="A42" s="4" t="s">
        <v>207</v>
      </c>
      <c r="B42" s="636"/>
      <c r="C42" s="155">
        <v>30486</v>
      </c>
      <c r="D42" s="636"/>
      <c r="E42" s="636"/>
      <c r="F42" s="636"/>
      <c r="G42" s="636"/>
    </row>
    <row r="43" spans="1:7" ht="14.25" customHeight="1">
      <c r="A43" s="4" t="s">
        <v>294</v>
      </c>
      <c r="B43" s="636"/>
      <c r="C43" s="155">
        <v>9754</v>
      </c>
      <c r="D43" s="636"/>
      <c r="E43" s="636"/>
      <c r="F43" s="636"/>
      <c r="G43" s="636"/>
    </row>
    <row r="44" spans="1:7" ht="14.25" customHeight="1">
      <c r="A44" s="4" t="s">
        <v>295</v>
      </c>
      <c r="B44" s="155">
        <v>2028</v>
      </c>
      <c r="C44" s="155">
        <v>269549</v>
      </c>
      <c r="D44" s="636"/>
      <c r="E44" s="636"/>
      <c r="F44" s="636"/>
      <c r="G44" s="636"/>
    </row>
    <row r="45" spans="1:7" ht="14.25" customHeight="1">
      <c r="A45" s="4" t="s">
        <v>296</v>
      </c>
      <c r="B45" s="636"/>
      <c r="C45" s="155">
        <v>98526</v>
      </c>
      <c r="D45" s="636"/>
      <c r="E45" s="636"/>
      <c r="F45" s="636"/>
      <c r="G45" s="636">
        <v>69</v>
      </c>
    </row>
    <row r="46" spans="1:7" ht="14.25" customHeight="1">
      <c r="A46" s="4" t="s">
        <v>103</v>
      </c>
      <c r="B46" s="636"/>
      <c r="C46" s="155">
        <v>14439</v>
      </c>
      <c r="D46" s="636"/>
      <c r="E46" s="636">
        <v>21</v>
      </c>
      <c r="F46" s="636"/>
      <c r="G46" s="636">
        <v>85</v>
      </c>
    </row>
    <row r="47" spans="1:7" ht="14.25" customHeight="1">
      <c r="A47" s="188"/>
      <c r="B47" s="573"/>
      <c r="C47" s="573"/>
      <c r="D47" s="573"/>
      <c r="E47" s="573"/>
      <c r="F47" s="573"/>
      <c r="G47" s="573"/>
    </row>
    <row r="48" spans="1:7" ht="14.25" customHeight="1">
      <c r="A48" s="24"/>
      <c r="C48"/>
    </row>
    <row r="49" spans="1:7" ht="14.25" customHeight="1">
      <c r="A49" s="39" t="s">
        <v>249</v>
      </c>
      <c r="B49" s="156">
        <f>MEDIAN(B4:B46,'Circulation of Non-Book A-L(2)'!B4:B50)</f>
        <v>18</v>
      </c>
      <c r="C49" s="156">
        <f>MEDIAN(C4:C46,'Circulation of Non-Book A-L(2)'!C4:C50)</f>
        <v>57840</v>
      </c>
      <c r="D49" s="156">
        <f>MEDIAN(D4:D46,'Circulation of Non-Book A-L(2)'!D4:D50)</f>
        <v>311</v>
      </c>
      <c r="E49" s="156">
        <f>MEDIAN(E4:E46,'Circulation of Non-Book A-L(2)'!E4:E50)</f>
        <v>685</v>
      </c>
      <c r="F49" s="156">
        <f>MEDIAN(F4:F46,'Circulation of Non-Book A-L(2)'!F4:F50)</f>
        <v>415</v>
      </c>
      <c r="G49" s="156">
        <f>MEDIAN(G4:G46,'Circulation of Non-Book A-L(2)'!G4:G50)</f>
        <v>450</v>
      </c>
    </row>
    <row r="50" spans="1:7" ht="14.25" customHeight="1">
      <c r="A50" s="39" t="s">
        <v>248</v>
      </c>
      <c r="B50" s="156">
        <f>AVERAGE(B4:B46,'Circulation of Non-Book A-L(2)'!B4:B50)</f>
        <v>181.56756756756758</v>
      </c>
      <c r="C50" s="156">
        <f>AVERAGE(C4:C46,'Circulation of Non-Book A-L(2)'!C4:C50)</f>
        <v>82146.295454545456</v>
      </c>
      <c r="D50" s="156">
        <f>AVERAGE(D4:D46,'Circulation of Non-Book A-L(2)'!D4:D50)</f>
        <v>409.57142857142856</v>
      </c>
      <c r="E50" s="156">
        <f>AVERAGE(E4:E46,'Circulation of Non-Book A-L(2)'!E4:E50)</f>
        <v>3404.5454545454545</v>
      </c>
      <c r="F50" s="156">
        <f>AVERAGE(F4:F46,'Circulation of Non-Book A-L(2)'!F4:F50)</f>
        <v>626.55555555555554</v>
      </c>
      <c r="G50" s="156">
        <f>AVERAGE(G4:G46,'Circulation of Non-Book A-L(2)'!G4:G50)</f>
        <v>2301.4363636363637</v>
      </c>
    </row>
    <row r="51" spans="1:7" ht="14.25" customHeight="1">
      <c r="A51" s="39" t="s">
        <v>222</v>
      </c>
      <c r="B51" s="156">
        <f>SUM(B4:B46,'Circulation of Non-Book A-L(2)'!B4:B50)</f>
        <v>6718</v>
      </c>
      <c r="C51" s="156">
        <f>SUM(C4:C46,'Circulation of Non-Book A-L(2)'!C4:C50)</f>
        <v>7228874</v>
      </c>
      <c r="D51" s="156">
        <f>SUM(D4:D46,'Circulation of Non-Book A-L(2)'!D4:D50)</f>
        <v>5734</v>
      </c>
      <c r="E51" s="156">
        <f>SUM(E4:E46,'Circulation of Non-Book A-L(2)'!E4:E50)</f>
        <v>112350</v>
      </c>
      <c r="F51" s="156">
        <f>SUM(F4:F46,'Circulation of Non-Book A-L(2)'!F4:F50)</f>
        <v>5639</v>
      </c>
      <c r="G51" s="156">
        <f>SUM(G4:G46,'Circulation of Non-Book A-L(2)'!G4:G50)</f>
        <v>126579</v>
      </c>
    </row>
    <row r="52" spans="1:7" ht="14.25" customHeight="1">
      <c r="B52" s="40"/>
      <c r="C52" s="40"/>
    </row>
    <row r="53" spans="1:7" ht="14.25" customHeight="1">
      <c r="B53" s="40"/>
      <c r="C53" s="40"/>
    </row>
    <row r="54" spans="1:7" ht="14.25" customHeight="1">
      <c r="B54" s="40"/>
      <c r="C54" s="40"/>
    </row>
    <row r="55" spans="1:7" ht="14.25" customHeight="1">
      <c r="B55" s="40"/>
      <c r="C55" s="40"/>
    </row>
    <row r="56" spans="1:7" ht="14.25" customHeight="1">
      <c r="B56" s="24"/>
      <c r="C56" s="24"/>
    </row>
    <row r="57" spans="1:7" ht="14.25" customHeight="1">
      <c r="B57" s="24"/>
      <c r="C57" s="24"/>
    </row>
    <row r="58" spans="1:7" ht="14.25" customHeight="1">
      <c r="B58" s="24"/>
      <c r="C58" s="24"/>
    </row>
    <row r="59" spans="1:7" ht="14.25" customHeight="1">
      <c r="B59" s="24"/>
      <c r="C59" s="24"/>
    </row>
    <row r="60" spans="1:7" ht="14.25" customHeight="1">
      <c r="B60" s="24"/>
      <c r="C60" s="24"/>
    </row>
  </sheetData>
  <phoneticPr fontId="29" type="noConversion"/>
  <pageMargins left="0.51181102362204722" right="0.51181102362204722"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BY101"/>
  <sheetViews>
    <sheetView zoomScaleNormal="100" workbookViewId="0">
      <pane ySplit="3" topLeftCell="A4" activePane="bottomLeft" state="frozen"/>
      <selection activeCell="E6" sqref="E6"/>
      <selection pane="bottomLeft" activeCell="A52" sqref="A52"/>
    </sheetView>
  </sheetViews>
  <sheetFormatPr defaultColWidth="8.85546875" defaultRowHeight="14.25" customHeight="1"/>
  <cols>
    <col min="1" max="1" width="18" style="20" customWidth="1"/>
    <col min="2" max="2" width="8.7109375" style="48" customWidth="1"/>
    <col min="3" max="3" width="9.28515625" style="48" customWidth="1"/>
    <col min="4" max="4" width="10.85546875" style="48" customWidth="1"/>
    <col min="5" max="5" width="8.140625" style="20" customWidth="1"/>
    <col min="6" max="6" width="7.85546875" customWidth="1"/>
    <col min="7" max="7" width="12.42578125" customWidth="1"/>
    <col min="8" max="8" width="8.140625" customWidth="1"/>
    <col min="9" max="9" width="11.85546875" customWidth="1"/>
    <col min="10" max="10" width="19.28515625" bestFit="1" customWidth="1"/>
    <col min="11" max="11" width="23.5703125" bestFit="1" customWidth="1"/>
    <col min="12" max="12" width="11.28515625" customWidth="1"/>
    <col min="13" max="13" width="20" customWidth="1"/>
    <col min="14" max="14" width="11.7109375" customWidth="1"/>
    <col min="15" max="15" width="13.42578125" customWidth="1"/>
    <col min="16" max="16" width="18.28515625" customWidth="1"/>
    <col min="17" max="17" width="13.28515625" customWidth="1"/>
    <col min="18" max="18" width="14.28515625" customWidth="1"/>
    <col min="19" max="77" width="8.85546875" style="417" customWidth="1"/>
    <col min="78" max="16384" width="8.85546875" style="20"/>
  </cols>
  <sheetData>
    <row r="1" spans="1:19" ht="16.5" customHeight="1">
      <c r="A1" s="37" t="s">
        <v>474</v>
      </c>
    </row>
    <row r="2" spans="1:19" ht="14.25" customHeight="1">
      <c r="A2" s="44"/>
    </row>
    <row r="3" spans="1:19" ht="27.75" customHeight="1">
      <c r="A3" s="9"/>
      <c r="B3" s="340" t="s">
        <v>28</v>
      </c>
      <c r="C3" s="340" t="s">
        <v>29</v>
      </c>
      <c r="D3" s="340" t="s">
        <v>30</v>
      </c>
      <c r="E3" s="340" t="s">
        <v>31</v>
      </c>
      <c r="F3" s="340" t="s">
        <v>32</v>
      </c>
      <c r="G3" s="340" t="s">
        <v>33</v>
      </c>
      <c r="H3" s="340" t="s">
        <v>349</v>
      </c>
      <c r="I3" s="340" t="s">
        <v>383</v>
      </c>
      <c r="J3" s="638"/>
      <c r="K3" s="638"/>
      <c r="L3" s="638"/>
      <c r="M3" s="638"/>
      <c r="N3" s="638"/>
      <c r="O3" s="638"/>
      <c r="P3" s="638"/>
      <c r="Q3" s="638"/>
      <c r="R3" s="638"/>
      <c r="S3" s="431"/>
    </row>
    <row r="4" spans="1:19" ht="14.25" customHeight="1">
      <c r="A4" s="632" t="s">
        <v>546</v>
      </c>
      <c r="B4" s="634">
        <v>1092</v>
      </c>
      <c r="C4" s="634">
        <v>22509</v>
      </c>
      <c r="D4" s="634">
        <v>1092</v>
      </c>
      <c r="E4" s="633"/>
      <c r="F4" s="633"/>
      <c r="G4" s="633"/>
      <c r="H4" s="634">
        <v>4508</v>
      </c>
      <c r="I4" s="634">
        <v>23191</v>
      </c>
    </row>
    <row r="5" spans="1:19" ht="14.25" customHeight="1">
      <c r="A5" s="632" t="s">
        <v>418</v>
      </c>
      <c r="B5" s="633"/>
      <c r="C5" s="634">
        <v>7345</v>
      </c>
      <c r="D5" s="633">
        <v>81</v>
      </c>
      <c r="E5" s="633"/>
      <c r="F5" s="633">
        <v>19</v>
      </c>
      <c r="G5" s="634">
        <v>4185</v>
      </c>
      <c r="H5" s="634">
        <v>2369</v>
      </c>
      <c r="I5" s="634">
        <v>11568</v>
      </c>
    </row>
    <row r="6" spans="1:19" ht="14.25" customHeight="1">
      <c r="A6" s="632" t="s">
        <v>300</v>
      </c>
      <c r="B6" s="633"/>
      <c r="C6" s="634">
        <v>2563</v>
      </c>
      <c r="D6" s="633"/>
      <c r="E6" s="633"/>
      <c r="F6" s="633"/>
      <c r="G6" s="633"/>
      <c r="H6" s="633"/>
      <c r="I6" s="633">
        <v>92</v>
      </c>
    </row>
    <row r="7" spans="1:19" ht="14.25" customHeight="1">
      <c r="A7" s="632" t="s">
        <v>301</v>
      </c>
      <c r="B7" s="633">
        <v>117</v>
      </c>
      <c r="C7" s="634">
        <v>22021</v>
      </c>
      <c r="D7" s="633"/>
      <c r="E7" s="633"/>
      <c r="F7" s="633">
        <v>16</v>
      </c>
      <c r="G7" s="634">
        <v>11772</v>
      </c>
      <c r="H7" s="634">
        <v>5780</v>
      </c>
      <c r="I7" s="634">
        <v>3821</v>
      </c>
    </row>
    <row r="8" spans="1:19" ht="14.25" customHeight="1">
      <c r="A8" s="632" t="s">
        <v>437</v>
      </c>
      <c r="B8" s="634">
        <v>3099</v>
      </c>
      <c r="C8" s="634">
        <v>14324</v>
      </c>
      <c r="D8" s="634">
        <v>23661</v>
      </c>
      <c r="E8" s="633"/>
      <c r="F8" s="633"/>
      <c r="G8" s="633"/>
      <c r="H8" s="634">
        <v>13966</v>
      </c>
      <c r="I8" s="634">
        <v>39450</v>
      </c>
    </row>
    <row r="9" spans="1:19" ht="14.25" customHeight="1">
      <c r="A9" s="632" t="s">
        <v>302</v>
      </c>
      <c r="B9" s="633">
        <v>312</v>
      </c>
      <c r="C9" s="634">
        <v>9296</v>
      </c>
      <c r="D9" s="633"/>
      <c r="E9" s="633"/>
      <c r="F9" s="633">
        <v>106</v>
      </c>
      <c r="G9" s="633"/>
      <c r="H9" s="633">
        <v>279</v>
      </c>
      <c r="I9" s="634">
        <v>7615</v>
      </c>
    </row>
    <row r="10" spans="1:19" ht="14.25" customHeight="1">
      <c r="A10" s="632" t="s">
        <v>305</v>
      </c>
      <c r="B10" s="633"/>
      <c r="C10" s="634">
        <v>1852</v>
      </c>
      <c r="D10" s="633"/>
      <c r="E10" s="633"/>
      <c r="F10" s="633">
        <v>53</v>
      </c>
      <c r="G10" s="633"/>
      <c r="H10" s="633">
        <v>55</v>
      </c>
      <c r="I10" s="634">
        <v>1936</v>
      </c>
    </row>
    <row r="11" spans="1:19" ht="14.25" customHeight="1">
      <c r="A11" s="632" t="s">
        <v>400</v>
      </c>
      <c r="B11" s="633">
        <v>3</v>
      </c>
      <c r="C11" s="634">
        <v>5048</v>
      </c>
      <c r="D11" s="633"/>
      <c r="E11" s="633">
        <v>2</v>
      </c>
      <c r="F11" s="633">
        <v>6</v>
      </c>
      <c r="G11" s="633"/>
      <c r="H11" s="633">
        <v>359</v>
      </c>
      <c r="I11" s="634">
        <v>4040</v>
      </c>
    </row>
    <row r="12" spans="1:19" ht="14.25" customHeight="1">
      <c r="A12" s="632" t="s">
        <v>259</v>
      </c>
      <c r="B12" s="634">
        <v>8388</v>
      </c>
      <c r="C12" s="634">
        <v>25665</v>
      </c>
      <c r="D12" s="634">
        <v>59915</v>
      </c>
      <c r="E12" s="633"/>
      <c r="F12" s="633">
        <v>5</v>
      </c>
      <c r="G12" s="633">
        <v>104</v>
      </c>
      <c r="H12" s="634">
        <v>27530</v>
      </c>
      <c r="I12" s="634">
        <v>23892</v>
      </c>
    </row>
    <row r="13" spans="1:19" ht="14.25" customHeight="1">
      <c r="A13" s="632" t="s">
        <v>261</v>
      </c>
      <c r="B13" s="633"/>
      <c r="C13" s="634">
        <v>21345</v>
      </c>
      <c r="D13" s="633"/>
      <c r="E13" s="633"/>
      <c r="F13" s="633">
        <v>59</v>
      </c>
      <c r="G13" s="633"/>
      <c r="H13" s="634">
        <v>7717</v>
      </c>
      <c r="I13" s="634">
        <v>11655</v>
      </c>
    </row>
    <row r="14" spans="1:19" ht="14.25" customHeight="1">
      <c r="A14" s="632" t="s">
        <v>308</v>
      </c>
      <c r="B14" s="633"/>
      <c r="C14" s="633">
        <v>259</v>
      </c>
      <c r="D14" s="633"/>
      <c r="E14" s="633"/>
      <c r="F14" s="633">
        <v>15</v>
      </c>
      <c r="G14" s="633"/>
      <c r="H14" s="633">
        <v>22</v>
      </c>
      <c r="I14" s="633">
        <v>15</v>
      </c>
    </row>
    <row r="15" spans="1:19" ht="14.25" customHeight="1">
      <c r="A15" s="632" t="s">
        <v>310</v>
      </c>
      <c r="B15" s="633"/>
      <c r="C15" s="633"/>
      <c r="D15" s="633"/>
      <c r="E15" s="633"/>
      <c r="F15" s="633"/>
      <c r="G15" s="633"/>
      <c r="H15" s="633"/>
      <c r="I15" s="633">
        <v>380</v>
      </c>
    </row>
    <row r="16" spans="1:19" ht="14.25" customHeight="1">
      <c r="A16" s="632" t="s">
        <v>263</v>
      </c>
      <c r="B16" s="634">
        <v>2132</v>
      </c>
      <c r="C16" s="634">
        <v>3803</v>
      </c>
      <c r="D16" s="634">
        <v>37831</v>
      </c>
      <c r="E16" s="633"/>
      <c r="F16" s="633"/>
      <c r="G16" s="634">
        <v>9085</v>
      </c>
      <c r="H16" s="634">
        <v>5115</v>
      </c>
      <c r="I16" s="634">
        <v>5916</v>
      </c>
    </row>
    <row r="17" spans="1:9" ht="14.25" customHeight="1">
      <c r="A17" s="632" t="s">
        <v>264</v>
      </c>
      <c r="B17" s="633">
        <v>127</v>
      </c>
      <c r="C17" s="634">
        <v>9450</v>
      </c>
      <c r="D17" s="633"/>
      <c r="E17" s="633"/>
      <c r="F17" s="633">
        <v>2</v>
      </c>
      <c r="G17" s="633"/>
      <c r="H17" s="634">
        <v>4016</v>
      </c>
      <c r="I17" s="634">
        <v>7460</v>
      </c>
    </row>
    <row r="18" spans="1:9" ht="14.25" customHeight="1">
      <c r="A18" s="632" t="s">
        <v>265</v>
      </c>
      <c r="B18" s="634">
        <v>15391</v>
      </c>
      <c r="C18" s="634">
        <v>21167</v>
      </c>
      <c r="D18" s="634">
        <v>13030</v>
      </c>
      <c r="E18" s="633"/>
      <c r="F18" s="633"/>
      <c r="G18" s="634">
        <v>9967</v>
      </c>
      <c r="H18" s="634">
        <v>6844</v>
      </c>
      <c r="I18" s="634">
        <v>26051</v>
      </c>
    </row>
    <row r="19" spans="1:9" ht="14.25" customHeight="1">
      <c r="A19" s="632" t="s">
        <v>130</v>
      </c>
      <c r="B19" s="634">
        <v>1906</v>
      </c>
      <c r="C19" s="634">
        <v>9621</v>
      </c>
      <c r="D19" s="634">
        <v>13167</v>
      </c>
      <c r="E19" s="633"/>
      <c r="F19" s="633"/>
      <c r="G19" s="633"/>
      <c r="H19" s="634">
        <v>14030</v>
      </c>
      <c r="I19" s="634">
        <v>24061</v>
      </c>
    </row>
    <row r="20" spans="1:9" ht="14.25" customHeight="1">
      <c r="A20" s="632" t="s">
        <v>419</v>
      </c>
      <c r="B20" s="634">
        <v>7120</v>
      </c>
      <c r="C20" s="634">
        <v>40243</v>
      </c>
      <c r="D20" s="634">
        <v>104975</v>
      </c>
      <c r="E20" s="633"/>
      <c r="F20" s="633"/>
      <c r="G20" s="634">
        <v>1268</v>
      </c>
      <c r="H20" s="634">
        <v>13635</v>
      </c>
      <c r="I20" s="634">
        <v>43283</v>
      </c>
    </row>
    <row r="21" spans="1:9" ht="14.25" customHeight="1">
      <c r="A21" s="632" t="s">
        <v>420</v>
      </c>
      <c r="B21" s="633">
        <v>897</v>
      </c>
      <c r="C21" s="634">
        <v>5223</v>
      </c>
      <c r="D21" s="633">
        <v>485</v>
      </c>
      <c r="E21" s="633">
        <v>610</v>
      </c>
      <c r="F21" s="633">
        <v>765</v>
      </c>
      <c r="G21" s="633"/>
      <c r="H21" s="634">
        <v>10306</v>
      </c>
      <c r="I21" s="634">
        <v>73470</v>
      </c>
    </row>
    <row r="22" spans="1:9" ht="14.25" customHeight="1">
      <c r="A22" s="632" t="s">
        <v>212</v>
      </c>
      <c r="B22" s="632"/>
      <c r="C22" s="634">
        <v>2994</v>
      </c>
      <c r="D22" s="632"/>
      <c r="E22" s="632"/>
      <c r="F22" s="632"/>
      <c r="G22" s="632"/>
      <c r="H22" s="632"/>
      <c r="I22" s="634">
        <v>4551</v>
      </c>
    </row>
    <row r="23" spans="1:9" ht="14.25" customHeight="1">
      <c r="A23" s="632" t="s">
        <v>540</v>
      </c>
      <c r="B23" s="633">
        <v>281</v>
      </c>
      <c r="C23" s="634">
        <v>36311</v>
      </c>
      <c r="D23" s="633"/>
      <c r="E23" s="633">
        <v>1</v>
      </c>
      <c r="F23" s="633">
        <v>227</v>
      </c>
      <c r="G23" s="634">
        <v>16997</v>
      </c>
      <c r="H23" s="634">
        <v>1672</v>
      </c>
      <c r="I23" s="634">
        <v>34599</v>
      </c>
    </row>
    <row r="24" spans="1:9" ht="14.25" customHeight="1">
      <c r="A24" s="632" t="s">
        <v>131</v>
      </c>
      <c r="B24" s="633"/>
      <c r="C24" s="634">
        <v>25260</v>
      </c>
      <c r="D24" s="633">
        <v>472</v>
      </c>
      <c r="E24" s="633">
        <v>6</v>
      </c>
      <c r="F24" s="633">
        <v>24</v>
      </c>
      <c r="G24" s="633"/>
      <c r="H24" s="634">
        <v>2351</v>
      </c>
      <c r="I24" s="634">
        <v>11643</v>
      </c>
    </row>
    <row r="25" spans="1:9" ht="14.25" customHeight="1">
      <c r="A25" s="632" t="s">
        <v>267</v>
      </c>
      <c r="B25" s="634">
        <v>4062</v>
      </c>
      <c r="C25" s="634">
        <v>23089</v>
      </c>
      <c r="D25" s="633"/>
      <c r="E25" s="633"/>
      <c r="F25" s="633"/>
      <c r="G25" s="633"/>
      <c r="H25" s="633"/>
      <c r="I25" s="634">
        <v>9479</v>
      </c>
    </row>
    <row r="26" spans="1:9" ht="14.25" customHeight="1">
      <c r="A26" s="632" t="s">
        <v>541</v>
      </c>
      <c r="B26" s="633"/>
      <c r="C26" s="634">
        <v>38425</v>
      </c>
      <c r="D26" s="633"/>
      <c r="E26" s="633">
        <v>10</v>
      </c>
      <c r="F26" s="633">
        <v>697</v>
      </c>
      <c r="G26" s="633"/>
      <c r="H26" s="634">
        <v>2576</v>
      </c>
      <c r="I26" s="634">
        <v>11453</v>
      </c>
    </row>
    <row r="27" spans="1:9" ht="14.25" customHeight="1">
      <c r="A27" s="632" t="s">
        <v>316</v>
      </c>
      <c r="B27" s="633"/>
      <c r="C27" s="634">
        <v>1486</v>
      </c>
      <c r="D27" s="633">
        <v>45</v>
      </c>
      <c r="E27" s="633"/>
      <c r="F27" s="633"/>
      <c r="G27" s="633"/>
      <c r="H27" s="633"/>
      <c r="I27" s="633">
        <v>326</v>
      </c>
    </row>
    <row r="28" spans="1:9" ht="14.25" customHeight="1">
      <c r="A28" s="632" t="s">
        <v>317</v>
      </c>
      <c r="B28" s="633">
        <v>490</v>
      </c>
      <c r="C28" s="634">
        <v>27248</v>
      </c>
      <c r="D28" s="633">
        <v>947</v>
      </c>
      <c r="E28" s="633"/>
      <c r="F28" s="633">
        <v>8</v>
      </c>
      <c r="G28" s="634">
        <v>7605</v>
      </c>
      <c r="H28" s="634">
        <v>2226</v>
      </c>
      <c r="I28" s="634">
        <v>15262</v>
      </c>
    </row>
    <row r="29" spans="1:9" ht="14.25" customHeight="1">
      <c r="A29" s="632" t="s">
        <v>421</v>
      </c>
      <c r="B29" s="634">
        <v>11475</v>
      </c>
      <c r="C29" s="634">
        <v>35725</v>
      </c>
      <c r="D29" s="634">
        <v>85971</v>
      </c>
      <c r="E29" s="633">
        <v>135</v>
      </c>
      <c r="F29" s="633">
        <v>28</v>
      </c>
      <c r="G29" s="634">
        <v>44169</v>
      </c>
      <c r="H29" s="634">
        <v>23338</v>
      </c>
      <c r="I29" s="634">
        <v>10800</v>
      </c>
    </row>
    <row r="30" spans="1:9" ht="14.25" customHeight="1">
      <c r="A30" s="632" t="s">
        <v>323</v>
      </c>
      <c r="B30" s="633">
        <v>10</v>
      </c>
      <c r="C30" s="634">
        <v>20382</v>
      </c>
      <c r="D30" s="633"/>
      <c r="E30" s="633"/>
      <c r="F30" s="633">
        <v>46</v>
      </c>
      <c r="G30" s="633"/>
      <c r="H30" s="633">
        <v>11</v>
      </c>
      <c r="I30" s="634">
        <v>18335</v>
      </c>
    </row>
    <row r="31" spans="1:9" ht="14.25" customHeight="1">
      <c r="A31" s="632" t="s">
        <v>268</v>
      </c>
      <c r="B31" s="634">
        <v>5501</v>
      </c>
      <c r="C31" s="634">
        <v>9955</v>
      </c>
      <c r="D31" s="634">
        <v>97169</v>
      </c>
      <c r="E31" s="633"/>
      <c r="F31" s="633"/>
      <c r="G31" s="633"/>
      <c r="H31" s="634">
        <v>25948</v>
      </c>
      <c r="I31" s="634">
        <v>18585</v>
      </c>
    </row>
    <row r="32" spans="1:9" ht="14.25" customHeight="1">
      <c r="A32" s="632" t="s">
        <v>424</v>
      </c>
      <c r="B32" s="634">
        <v>16147</v>
      </c>
      <c r="C32" s="634">
        <v>31140</v>
      </c>
      <c r="D32" s="634">
        <v>112366</v>
      </c>
      <c r="E32" s="633"/>
      <c r="F32" s="633">
        <v>15</v>
      </c>
      <c r="G32" s="634">
        <v>32978</v>
      </c>
      <c r="H32" s="634">
        <v>32047</v>
      </c>
      <c r="I32" s="634">
        <v>17605</v>
      </c>
    </row>
    <row r="33" spans="1:9" ht="14.25" customHeight="1">
      <c r="A33" s="632" t="s">
        <v>104</v>
      </c>
      <c r="B33" s="633">
        <v>1</v>
      </c>
      <c r="C33" s="634">
        <v>6195</v>
      </c>
      <c r="D33" s="633">
        <v>124</v>
      </c>
      <c r="E33" s="633"/>
      <c r="F33" s="633">
        <v>166</v>
      </c>
      <c r="G33" s="634">
        <v>2781</v>
      </c>
      <c r="H33" s="633">
        <v>96</v>
      </c>
      <c r="I33" s="634">
        <v>1611</v>
      </c>
    </row>
    <row r="34" spans="1:9" ht="14.25" customHeight="1">
      <c r="A34" s="632" t="s">
        <v>108</v>
      </c>
      <c r="B34" s="633">
        <v>438</v>
      </c>
      <c r="C34" s="634">
        <v>14902</v>
      </c>
      <c r="D34" s="633"/>
      <c r="E34" s="633"/>
      <c r="F34" s="633">
        <v>37</v>
      </c>
      <c r="G34" s="633"/>
      <c r="H34" s="634">
        <v>2845</v>
      </c>
      <c r="I34" s="634">
        <v>17749</v>
      </c>
    </row>
    <row r="35" spans="1:9" ht="14.25" customHeight="1">
      <c r="A35" s="632" t="s">
        <v>116</v>
      </c>
      <c r="B35" s="633">
        <v>54</v>
      </c>
      <c r="C35" s="634">
        <v>2379</v>
      </c>
      <c r="D35" s="633"/>
      <c r="E35" s="633">
        <v>7</v>
      </c>
      <c r="F35" s="633">
        <v>12</v>
      </c>
      <c r="G35" s="633"/>
      <c r="H35" s="633"/>
      <c r="I35" s="633"/>
    </row>
    <row r="36" spans="1:9" ht="14.25" customHeight="1">
      <c r="A36" s="632" t="s">
        <v>327</v>
      </c>
      <c r="B36" s="633"/>
      <c r="C36" s="634">
        <v>2338</v>
      </c>
      <c r="D36" s="633">
        <v>203</v>
      </c>
      <c r="E36" s="633"/>
      <c r="F36" s="633">
        <v>9</v>
      </c>
      <c r="G36" s="634">
        <v>2664</v>
      </c>
      <c r="H36" s="633"/>
      <c r="I36" s="633"/>
    </row>
    <row r="37" spans="1:9" ht="14.25" customHeight="1">
      <c r="A37" s="632" t="s">
        <v>270</v>
      </c>
      <c r="B37" s="633">
        <v>143</v>
      </c>
      <c r="C37" s="634">
        <v>11816</v>
      </c>
      <c r="D37" s="633">
        <v>28</v>
      </c>
      <c r="E37" s="633"/>
      <c r="F37" s="633"/>
      <c r="G37" s="634">
        <v>2613</v>
      </c>
      <c r="H37" s="634">
        <v>4007</v>
      </c>
      <c r="I37" s="634">
        <v>9225</v>
      </c>
    </row>
    <row r="38" spans="1:9" ht="14.25" customHeight="1">
      <c r="A38" s="632" t="s">
        <v>352</v>
      </c>
      <c r="B38" s="634">
        <v>3320</v>
      </c>
      <c r="C38" s="634">
        <v>11060</v>
      </c>
      <c r="D38" s="634">
        <v>23312</v>
      </c>
      <c r="E38" s="633"/>
      <c r="F38" s="633">
        <v>23</v>
      </c>
      <c r="G38" s="634">
        <v>1668</v>
      </c>
      <c r="H38" s="634">
        <v>10886</v>
      </c>
      <c r="I38" s="634">
        <v>125136</v>
      </c>
    </row>
    <row r="39" spans="1:9" ht="14.25" customHeight="1">
      <c r="A39" s="632" t="s">
        <v>425</v>
      </c>
      <c r="B39" s="633"/>
      <c r="C39" s="634">
        <v>7501</v>
      </c>
      <c r="D39" s="633"/>
      <c r="E39" s="633"/>
      <c r="F39" s="633"/>
      <c r="G39" s="633"/>
      <c r="H39" s="633"/>
      <c r="I39" s="634">
        <v>5137</v>
      </c>
    </row>
    <row r="40" spans="1:9" ht="14.25" customHeight="1">
      <c r="A40" s="632" t="s">
        <v>272</v>
      </c>
      <c r="B40" s="634">
        <v>4508</v>
      </c>
      <c r="C40" s="634">
        <v>24392</v>
      </c>
      <c r="D40" s="634">
        <v>46488</v>
      </c>
      <c r="E40" s="633">
        <v>3</v>
      </c>
      <c r="F40" s="633">
        <v>1</v>
      </c>
      <c r="G40" s="633">
        <v>169</v>
      </c>
      <c r="H40" s="634">
        <v>13863</v>
      </c>
      <c r="I40" s="634">
        <v>164771</v>
      </c>
    </row>
    <row r="41" spans="1:9" ht="14.25" customHeight="1">
      <c r="A41" s="632" t="s">
        <v>426</v>
      </c>
      <c r="B41" s="634">
        <v>11449</v>
      </c>
      <c r="C41" s="634">
        <v>26281</v>
      </c>
      <c r="D41" s="634">
        <v>126383</v>
      </c>
      <c r="E41" s="633"/>
      <c r="F41" s="633"/>
      <c r="G41" s="633"/>
      <c r="H41" s="634">
        <v>34390</v>
      </c>
      <c r="I41" s="634">
        <v>6593</v>
      </c>
    </row>
    <row r="42" spans="1:9" ht="14.25" customHeight="1">
      <c r="A42" s="632" t="s">
        <v>329</v>
      </c>
      <c r="B42" s="634">
        <v>5609</v>
      </c>
      <c r="C42" s="634">
        <v>5151</v>
      </c>
      <c r="D42" s="633"/>
      <c r="E42" s="633"/>
      <c r="F42" s="633">
        <v>5</v>
      </c>
      <c r="G42" s="633"/>
      <c r="H42" s="633"/>
      <c r="I42" s="634">
        <v>4122</v>
      </c>
    </row>
    <row r="43" spans="1:9" ht="14.25" customHeight="1">
      <c r="A43" s="632" t="s">
        <v>331</v>
      </c>
      <c r="B43" s="633"/>
      <c r="C43" s="634">
        <v>16737</v>
      </c>
      <c r="D43" s="633">
        <v>1</v>
      </c>
      <c r="E43" s="633"/>
      <c r="F43" s="633"/>
      <c r="G43" s="634">
        <v>5909</v>
      </c>
      <c r="H43" s="633">
        <v>765</v>
      </c>
      <c r="I43" s="634">
        <v>25149</v>
      </c>
    </row>
    <row r="44" spans="1:9" ht="14.25" customHeight="1">
      <c r="A44" s="632" t="s">
        <v>275</v>
      </c>
      <c r="B44" s="633">
        <v>50</v>
      </c>
      <c r="C44" s="634">
        <v>7435</v>
      </c>
      <c r="D44" s="632"/>
      <c r="E44" s="632"/>
      <c r="F44" s="632"/>
      <c r="G44" s="632"/>
      <c r="H44" s="632"/>
      <c r="I44" s="634">
        <v>8996</v>
      </c>
    </row>
    <row r="45" spans="1:9" ht="14.25" customHeight="1">
      <c r="A45" s="632" t="s">
        <v>135</v>
      </c>
      <c r="B45" s="634">
        <v>1501</v>
      </c>
      <c r="C45" s="634">
        <v>20188</v>
      </c>
      <c r="D45" s="634">
        <v>11344</v>
      </c>
      <c r="E45" s="633"/>
      <c r="F45" s="633"/>
      <c r="G45" s="634">
        <v>11344</v>
      </c>
      <c r="H45" s="634">
        <v>21269</v>
      </c>
      <c r="I45" s="634">
        <v>57760</v>
      </c>
    </row>
    <row r="46" spans="1:9" ht="14.25" customHeight="1">
      <c r="A46" s="632" t="s">
        <v>333</v>
      </c>
      <c r="B46" s="633">
        <v>2</v>
      </c>
      <c r="C46" s="634">
        <v>1688</v>
      </c>
      <c r="D46" s="633"/>
      <c r="E46" s="633">
        <v>140</v>
      </c>
      <c r="F46" s="633">
        <v>20</v>
      </c>
      <c r="G46" s="633">
        <v>60</v>
      </c>
      <c r="H46" s="633">
        <v>30</v>
      </c>
      <c r="I46" s="633">
        <v>2</v>
      </c>
    </row>
    <row r="47" spans="1:9" ht="14.25" customHeight="1">
      <c r="A47" s="632" t="s">
        <v>278</v>
      </c>
      <c r="B47" s="633"/>
      <c r="C47" s="634">
        <v>77713</v>
      </c>
      <c r="D47" s="633"/>
      <c r="E47" s="633">
        <v>146</v>
      </c>
      <c r="F47" s="633">
        <v>961</v>
      </c>
      <c r="G47" s="633"/>
      <c r="H47" s="634">
        <v>8432</v>
      </c>
      <c r="I47" s="634">
        <v>145218</v>
      </c>
    </row>
    <row r="48" spans="1:9" ht="14.25" customHeight="1">
      <c r="A48" s="632" t="s">
        <v>279</v>
      </c>
      <c r="B48" s="634">
        <v>2018</v>
      </c>
      <c r="C48" s="634">
        <v>9511</v>
      </c>
      <c r="D48" s="634">
        <v>6775</v>
      </c>
      <c r="E48" s="633"/>
      <c r="F48" s="633"/>
      <c r="G48" s="633"/>
      <c r="H48" s="634">
        <v>10621</v>
      </c>
      <c r="I48" s="634">
        <v>17968</v>
      </c>
    </row>
    <row r="49" spans="1:9" ht="14.25" customHeight="1">
      <c r="A49" s="632" t="s">
        <v>334</v>
      </c>
      <c r="B49" s="633">
        <v>92</v>
      </c>
      <c r="C49" s="634">
        <v>4394</v>
      </c>
      <c r="D49" s="633"/>
      <c r="E49" s="633"/>
      <c r="F49" s="633"/>
      <c r="G49" s="634">
        <v>2415</v>
      </c>
      <c r="H49" s="633">
        <v>100</v>
      </c>
      <c r="I49" s="634">
        <v>1365</v>
      </c>
    </row>
    <row r="50" spans="1:9" ht="14.25" customHeight="1">
      <c r="A50" s="632" t="s">
        <v>336</v>
      </c>
      <c r="B50" s="634">
        <v>1166</v>
      </c>
      <c r="C50" s="634">
        <v>7546</v>
      </c>
      <c r="D50" s="633"/>
      <c r="E50" s="633"/>
      <c r="F50" s="633">
        <v>107</v>
      </c>
      <c r="G50" s="634">
        <v>8795</v>
      </c>
      <c r="H50" s="633">
        <v>578</v>
      </c>
      <c r="I50" s="633">
        <v>465</v>
      </c>
    </row>
    <row r="51" spans="1:9" ht="14.25" customHeight="1">
      <c r="A51" s="24"/>
      <c r="B51" s="573"/>
      <c r="C51" s="573"/>
      <c r="D51" s="573"/>
      <c r="E51" s="573"/>
      <c r="F51" s="573"/>
      <c r="G51" s="573"/>
      <c r="H51" s="573"/>
      <c r="I51" s="573"/>
    </row>
    <row r="52" spans="1:9" ht="14.25" customHeight="1">
      <c r="A52" s="106"/>
      <c r="B52" s="573"/>
      <c r="C52" s="573"/>
      <c r="D52" s="573"/>
      <c r="E52" s="573"/>
      <c r="F52" s="573"/>
      <c r="G52" s="573"/>
      <c r="H52" s="573"/>
      <c r="I52" s="573"/>
    </row>
    <row r="53" spans="1:9" ht="14.25" customHeight="1">
      <c r="A53" s="24"/>
      <c r="B53" s="573"/>
      <c r="C53" s="573"/>
      <c r="D53" s="573"/>
      <c r="E53" s="573"/>
      <c r="F53" s="573"/>
      <c r="G53" s="573"/>
      <c r="H53" s="573"/>
      <c r="I53" s="573"/>
    </row>
    <row r="54" spans="1:9" ht="14.25" customHeight="1">
      <c r="A54" s="24"/>
      <c r="B54" s="573"/>
      <c r="C54" s="573"/>
      <c r="D54" s="573"/>
      <c r="E54" s="573"/>
      <c r="F54" s="573"/>
      <c r="G54" s="573"/>
      <c r="H54" s="573"/>
      <c r="I54" s="573"/>
    </row>
    <row r="55" spans="1:9" ht="14.25" customHeight="1">
      <c r="A55" s="24"/>
      <c r="B55" s="573"/>
      <c r="C55" s="573"/>
      <c r="D55" s="573"/>
      <c r="E55" s="573"/>
      <c r="F55" s="573"/>
      <c r="G55" s="573"/>
      <c r="H55" s="573"/>
      <c r="I55" s="573"/>
    </row>
    <row r="56" spans="1:9" ht="14.25" customHeight="1">
      <c r="A56" s="24"/>
      <c r="B56" s="604"/>
      <c r="C56" s="604"/>
      <c r="D56" s="604"/>
      <c r="E56" s="604"/>
      <c r="F56" s="604"/>
      <c r="G56" s="604"/>
      <c r="H56" s="573"/>
      <c r="I56" s="573"/>
    </row>
    <row r="57" spans="1:9" ht="14.25" customHeight="1">
      <c r="A57" s="61"/>
      <c r="B57" s="432"/>
      <c r="C57" s="432"/>
      <c r="D57" s="432"/>
      <c r="E57" s="432"/>
      <c r="F57" s="432"/>
      <c r="G57" s="432"/>
      <c r="H57" s="432"/>
      <c r="I57" s="20"/>
    </row>
    <row r="58" spans="1:9" ht="14.25" customHeight="1">
      <c r="B58" s="116"/>
      <c r="C58" s="116"/>
      <c r="D58" s="116"/>
    </row>
    <row r="59" spans="1:9" ht="14.25" customHeight="1">
      <c r="B59" s="116"/>
      <c r="C59" s="116"/>
      <c r="D59" s="116"/>
    </row>
    <row r="60" spans="1:9" ht="14.25" customHeight="1">
      <c r="B60" s="116"/>
      <c r="C60" s="116"/>
      <c r="D60" s="116"/>
    </row>
    <row r="61" spans="1:9" ht="14.25" customHeight="1">
      <c r="B61" s="116"/>
      <c r="C61" s="116"/>
      <c r="D61" s="116"/>
    </row>
    <row r="62" spans="1:9" ht="14.25" customHeight="1">
      <c r="B62" s="200"/>
      <c r="C62" s="200"/>
      <c r="D62" s="200"/>
    </row>
    <row r="63" spans="1:9" ht="14.25" customHeight="1">
      <c r="B63" s="116"/>
      <c r="C63" s="116"/>
      <c r="D63" s="116"/>
    </row>
    <row r="64" spans="1:9" ht="14.25" customHeight="1">
      <c r="B64" s="116"/>
      <c r="C64" s="116"/>
      <c r="D64" s="116"/>
    </row>
    <row r="65" spans="2:4" ht="14.25" customHeight="1">
      <c r="B65" s="116"/>
      <c r="C65" s="116"/>
      <c r="D65" s="116"/>
    </row>
    <row r="66" spans="2:4" ht="14.25" customHeight="1">
      <c r="B66" s="116"/>
      <c r="C66" s="116"/>
      <c r="D66" s="116"/>
    </row>
    <row r="67" spans="2:4" ht="14.25" customHeight="1">
      <c r="B67" s="116"/>
      <c r="C67" s="116"/>
      <c r="D67" s="116"/>
    </row>
    <row r="68" spans="2:4" ht="14.25" customHeight="1">
      <c r="B68" s="116"/>
      <c r="C68" s="116"/>
      <c r="D68" s="116"/>
    </row>
    <row r="69" spans="2:4" ht="14.25" customHeight="1">
      <c r="B69" s="116"/>
      <c r="C69" s="116"/>
      <c r="D69" s="116"/>
    </row>
    <row r="70" spans="2:4" ht="14.25" customHeight="1">
      <c r="B70" s="116"/>
      <c r="C70" s="116"/>
      <c r="D70" s="116"/>
    </row>
    <row r="71" spans="2:4" ht="14.25" customHeight="1">
      <c r="B71" s="116"/>
      <c r="C71" s="116"/>
      <c r="D71" s="116"/>
    </row>
    <row r="72" spans="2:4" ht="14.25" customHeight="1">
      <c r="B72" s="116"/>
      <c r="C72" s="116"/>
      <c r="D72" s="116"/>
    </row>
    <row r="73" spans="2:4" ht="14.25" customHeight="1">
      <c r="B73" s="116"/>
      <c r="C73" s="116"/>
      <c r="D73" s="116"/>
    </row>
    <row r="74" spans="2:4" ht="14.25" customHeight="1">
      <c r="B74" s="116"/>
      <c r="C74" s="116"/>
      <c r="D74" s="116"/>
    </row>
    <row r="75" spans="2:4" ht="14.25" customHeight="1">
      <c r="B75" s="116"/>
      <c r="C75" s="116"/>
      <c r="D75" s="116"/>
    </row>
    <row r="76" spans="2:4" ht="14.25" customHeight="1">
      <c r="B76" s="116"/>
      <c r="C76" s="116"/>
      <c r="D76" s="116"/>
    </row>
    <row r="77" spans="2:4" ht="14.25" customHeight="1">
      <c r="B77" s="116"/>
      <c r="C77" s="116"/>
      <c r="D77" s="116"/>
    </row>
    <row r="78" spans="2:4" ht="14.25" customHeight="1">
      <c r="B78" s="116"/>
      <c r="C78" s="116"/>
      <c r="D78" s="116"/>
    </row>
    <row r="79" spans="2:4" ht="14.25" customHeight="1">
      <c r="B79" s="116"/>
      <c r="C79" s="116"/>
      <c r="D79" s="116"/>
    </row>
    <row r="80" spans="2:4" ht="14.25" customHeight="1">
      <c r="B80" s="116"/>
      <c r="C80" s="116"/>
      <c r="D80" s="116"/>
    </row>
    <row r="81" spans="2:4" ht="14.25" customHeight="1">
      <c r="B81" s="116"/>
      <c r="C81" s="116"/>
      <c r="D81" s="116"/>
    </row>
    <row r="82" spans="2:4" ht="14.25" customHeight="1">
      <c r="B82" s="116"/>
      <c r="C82" s="116"/>
      <c r="D82" s="116"/>
    </row>
    <row r="83" spans="2:4" ht="14.25" customHeight="1">
      <c r="B83" s="116"/>
      <c r="C83" s="116"/>
      <c r="D83" s="116"/>
    </row>
    <row r="84" spans="2:4" ht="14.25" customHeight="1">
      <c r="B84" s="116"/>
      <c r="C84" s="116"/>
      <c r="D84" s="116"/>
    </row>
    <row r="85" spans="2:4" ht="14.25" customHeight="1">
      <c r="B85" s="116"/>
      <c r="C85" s="116"/>
      <c r="D85" s="116"/>
    </row>
    <row r="86" spans="2:4" ht="14.25" customHeight="1">
      <c r="B86" s="116"/>
      <c r="C86" s="116"/>
      <c r="D86" s="116"/>
    </row>
    <row r="87" spans="2:4" ht="14.25" customHeight="1">
      <c r="B87" s="116"/>
      <c r="C87" s="116"/>
      <c r="D87" s="116"/>
    </row>
    <row r="88" spans="2:4" ht="14.25" customHeight="1">
      <c r="B88" s="116"/>
      <c r="C88" s="116"/>
      <c r="D88" s="116"/>
    </row>
    <row r="89" spans="2:4" ht="14.25" customHeight="1">
      <c r="B89" s="116"/>
      <c r="C89" s="116"/>
      <c r="D89" s="116"/>
    </row>
    <row r="90" spans="2:4" ht="14.25" customHeight="1">
      <c r="B90" s="116"/>
      <c r="C90" s="116"/>
      <c r="D90" s="116"/>
    </row>
    <row r="91" spans="2:4" ht="14.25" customHeight="1">
      <c r="B91" s="116"/>
      <c r="C91" s="116"/>
      <c r="D91" s="116"/>
    </row>
    <row r="92" spans="2:4" ht="14.25" customHeight="1">
      <c r="B92" s="116"/>
      <c r="C92" s="116"/>
      <c r="D92" s="116"/>
    </row>
    <row r="93" spans="2:4" ht="14.25" customHeight="1">
      <c r="B93" s="116"/>
      <c r="C93" s="116"/>
      <c r="D93" s="116"/>
    </row>
    <row r="94" spans="2:4" ht="14.25" customHeight="1">
      <c r="B94" s="116"/>
      <c r="C94" s="116"/>
      <c r="D94" s="116"/>
    </row>
    <row r="95" spans="2:4" ht="14.25" customHeight="1">
      <c r="B95" s="116"/>
      <c r="C95" s="116"/>
      <c r="D95" s="116"/>
    </row>
    <row r="96" spans="2:4" ht="14.25" customHeight="1">
      <c r="B96" s="116"/>
      <c r="C96" s="116"/>
      <c r="D96" s="116"/>
    </row>
    <row r="97" spans="2:5" ht="14.25" customHeight="1">
      <c r="B97" s="116"/>
      <c r="C97" s="116"/>
      <c r="D97" s="116"/>
    </row>
    <row r="98" spans="2:5" ht="14.25" customHeight="1">
      <c r="B98" s="317"/>
      <c r="C98" s="317"/>
      <c r="D98" s="317"/>
      <c r="E98" s="43"/>
    </row>
    <row r="99" spans="2:5" ht="14.25" customHeight="1">
      <c r="B99" s="317"/>
      <c r="C99" s="317"/>
      <c r="D99" s="317"/>
      <c r="E99" s="43"/>
    </row>
    <row r="100" spans="2:5" ht="14.25" customHeight="1">
      <c r="B100" s="317"/>
      <c r="C100" s="317"/>
      <c r="D100" s="317"/>
      <c r="E100" s="43"/>
    </row>
    <row r="101" spans="2:5" ht="14.25" customHeight="1">
      <c r="B101" s="199"/>
      <c r="C101" s="199"/>
      <c r="D101" s="199"/>
    </row>
  </sheetData>
  <phoneticPr fontId="29" type="noConversion"/>
  <pageMargins left="0.47244094488188981" right="0.47244094488188981"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R369"/>
  <sheetViews>
    <sheetView zoomScaleNormal="100" workbookViewId="0">
      <selection activeCell="J51" sqref="J51"/>
    </sheetView>
  </sheetViews>
  <sheetFormatPr defaultColWidth="9.140625" defaultRowHeight="14.25" customHeight="1"/>
  <cols>
    <col min="1" max="1" width="18.5703125" style="20" customWidth="1"/>
    <col min="2" max="2" width="8" style="20" customWidth="1"/>
    <col min="3" max="3" width="8.85546875" style="20" customWidth="1"/>
    <col min="4" max="4" width="10.85546875" style="20" customWidth="1"/>
    <col min="5" max="5" width="7.85546875" style="153" customWidth="1"/>
    <col min="6" max="6" width="7.42578125" style="417" customWidth="1"/>
    <col min="7" max="7" width="12.140625" style="417" customWidth="1"/>
    <col min="8" max="8" width="8.140625" style="417" customWidth="1"/>
    <col min="9" max="9" width="11.28515625" style="417" customWidth="1"/>
    <col min="10" max="10" width="16.42578125" style="20" customWidth="1"/>
    <col min="11" max="16384" width="9.140625" style="20"/>
  </cols>
  <sheetData>
    <row r="1" spans="1:18" ht="16.5" customHeight="1">
      <c r="A1" s="37" t="s">
        <v>474</v>
      </c>
      <c r="F1" s="421"/>
      <c r="J1" s="4"/>
      <c r="K1" s="4"/>
      <c r="L1" s="4"/>
      <c r="M1" s="4"/>
      <c r="N1" s="4"/>
      <c r="O1" s="4"/>
      <c r="P1" s="4"/>
      <c r="Q1" s="4"/>
      <c r="R1" s="4"/>
    </row>
    <row r="2" spans="1:18" ht="14.25" customHeight="1">
      <c r="A2" s="44"/>
      <c r="F2" s="421"/>
      <c r="J2" s="4"/>
      <c r="K2" s="4"/>
      <c r="L2" s="4"/>
      <c r="M2" s="4"/>
      <c r="N2" s="4"/>
      <c r="O2" s="4"/>
      <c r="P2" s="4"/>
      <c r="Q2" s="4"/>
      <c r="R2" s="4"/>
    </row>
    <row r="3" spans="1:18" s="276" customFormat="1" ht="27.75" customHeight="1">
      <c r="A3" s="430"/>
      <c r="B3" s="340" t="s">
        <v>28</v>
      </c>
      <c r="C3" s="340" t="s">
        <v>29</v>
      </c>
      <c r="D3" s="340" t="s">
        <v>30</v>
      </c>
      <c r="E3" s="340" t="s">
        <v>31</v>
      </c>
      <c r="F3" s="340" t="s">
        <v>32</v>
      </c>
      <c r="G3" s="340" t="s">
        <v>33</v>
      </c>
      <c r="H3" s="340" t="s">
        <v>349</v>
      </c>
      <c r="I3" s="340" t="s">
        <v>383</v>
      </c>
      <c r="J3" s="4"/>
      <c r="K3" s="4"/>
      <c r="L3" s="4"/>
      <c r="M3" s="4"/>
      <c r="N3" s="4"/>
      <c r="O3" s="4"/>
      <c r="P3" s="4"/>
      <c r="Q3" s="4"/>
      <c r="R3" s="4"/>
    </row>
    <row r="4" spans="1:18" ht="14.25" customHeight="1">
      <c r="A4" s="632" t="s">
        <v>280</v>
      </c>
      <c r="B4" s="634">
        <v>9705</v>
      </c>
      <c r="C4" s="634">
        <v>14091</v>
      </c>
      <c r="D4" s="634">
        <v>50636</v>
      </c>
      <c r="E4" s="633">
        <v>19</v>
      </c>
      <c r="F4" s="633">
        <v>9</v>
      </c>
      <c r="G4" s="633"/>
      <c r="H4" s="634">
        <v>25880</v>
      </c>
      <c r="I4" s="634">
        <v>13216</v>
      </c>
      <c r="J4" s="4"/>
    </row>
    <row r="5" spans="1:18" ht="14.25" customHeight="1">
      <c r="A5" s="632" t="s">
        <v>213</v>
      </c>
      <c r="B5" s="633">
        <v>10</v>
      </c>
      <c r="C5" s="634">
        <v>20089</v>
      </c>
      <c r="D5" s="633"/>
      <c r="E5" s="633"/>
      <c r="F5" s="633">
        <v>130</v>
      </c>
      <c r="G5" s="633"/>
      <c r="H5" s="633"/>
      <c r="I5" s="634">
        <v>12190</v>
      </c>
      <c r="J5" s="4"/>
    </row>
    <row r="6" spans="1:18" ht="14.25" customHeight="1">
      <c r="A6" s="632" t="s">
        <v>281</v>
      </c>
      <c r="B6" s="633">
        <v>178</v>
      </c>
      <c r="C6" s="634">
        <v>19083</v>
      </c>
      <c r="D6" s="633">
        <v>4</v>
      </c>
      <c r="E6" s="633"/>
      <c r="F6" s="633"/>
      <c r="G6" s="633"/>
      <c r="H6" s="634">
        <v>3356</v>
      </c>
      <c r="I6" s="634">
        <v>33058</v>
      </c>
      <c r="J6" s="4"/>
    </row>
    <row r="7" spans="1:18" ht="14.25" customHeight="1">
      <c r="A7" s="632" t="s">
        <v>438</v>
      </c>
      <c r="B7" s="633">
        <v>186</v>
      </c>
      <c r="C7" s="634">
        <v>80895</v>
      </c>
      <c r="D7" s="633"/>
      <c r="E7" s="633">
        <v>253</v>
      </c>
      <c r="F7" s="633">
        <v>643</v>
      </c>
      <c r="G7" s="633"/>
      <c r="H7" s="634">
        <v>2779</v>
      </c>
      <c r="I7" s="634">
        <v>23768</v>
      </c>
      <c r="J7" s="4"/>
    </row>
    <row r="8" spans="1:18" ht="14.25" customHeight="1">
      <c r="A8" s="632" t="s">
        <v>106</v>
      </c>
      <c r="B8" s="633">
        <v>54</v>
      </c>
      <c r="C8" s="634">
        <v>10834</v>
      </c>
      <c r="D8" s="633"/>
      <c r="E8" s="633"/>
      <c r="F8" s="633">
        <v>2</v>
      </c>
      <c r="G8" s="633"/>
      <c r="H8" s="633">
        <v>162</v>
      </c>
      <c r="I8" s="634">
        <v>3038</v>
      </c>
      <c r="J8" s="4"/>
    </row>
    <row r="9" spans="1:18" ht="14.25" customHeight="1">
      <c r="A9" s="632" t="s">
        <v>282</v>
      </c>
      <c r="B9" s="634">
        <v>13600</v>
      </c>
      <c r="C9" s="634">
        <v>7998</v>
      </c>
      <c r="D9" s="633"/>
      <c r="E9" s="633"/>
      <c r="F9" s="633"/>
      <c r="G9" s="633"/>
      <c r="H9" s="634">
        <v>2685</v>
      </c>
      <c r="I9" s="634">
        <v>13342</v>
      </c>
      <c r="J9" s="4"/>
    </row>
    <row r="10" spans="1:18" ht="14.25" customHeight="1">
      <c r="A10" s="632" t="s">
        <v>428</v>
      </c>
      <c r="B10" s="633">
        <v>2</v>
      </c>
      <c r="C10" s="634">
        <v>1543</v>
      </c>
      <c r="D10" s="633"/>
      <c r="E10" s="633"/>
      <c r="F10" s="633"/>
      <c r="G10" s="633">
        <v>480</v>
      </c>
      <c r="H10" s="633">
        <v>78</v>
      </c>
      <c r="I10" s="634">
        <v>6971</v>
      </c>
      <c r="J10" s="4"/>
    </row>
    <row r="11" spans="1:18" ht="14.25" customHeight="1">
      <c r="A11" s="632" t="s">
        <v>341</v>
      </c>
      <c r="B11" s="633"/>
      <c r="C11" s="634">
        <v>8411</v>
      </c>
      <c r="D11" s="633">
        <v>72</v>
      </c>
      <c r="E11" s="633">
        <v>27</v>
      </c>
      <c r="F11" s="633">
        <v>111</v>
      </c>
      <c r="G11" s="634">
        <v>2368</v>
      </c>
      <c r="H11" s="633">
        <v>161</v>
      </c>
      <c r="I11" s="634">
        <v>3619</v>
      </c>
      <c r="J11" s="4"/>
    </row>
    <row r="12" spans="1:18" ht="14.25" customHeight="1">
      <c r="A12" s="632" t="s">
        <v>283</v>
      </c>
      <c r="B12" s="633"/>
      <c r="C12" s="634">
        <v>78658</v>
      </c>
      <c r="D12" s="634">
        <v>2740</v>
      </c>
      <c r="E12" s="633"/>
      <c r="F12" s="633"/>
      <c r="G12" s="634">
        <v>26270</v>
      </c>
      <c r="H12" s="634">
        <v>11179</v>
      </c>
      <c r="I12" s="634">
        <v>123267</v>
      </c>
      <c r="J12" s="4"/>
    </row>
    <row r="13" spans="1:18" ht="14.25" customHeight="1">
      <c r="A13" s="632" t="s">
        <v>284</v>
      </c>
      <c r="B13" s="634">
        <v>3169</v>
      </c>
      <c r="C13" s="634">
        <v>7963</v>
      </c>
      <c r="D13" s="633"/>
      <c r="E13" s="633"/>
      <c r="F13" s="633"/>
      <c r="G13" s="634">
        <v>7172</v>
      </c>
      <c r="H13" s="634">
        <v>6121</v>
      </c>
      <c r="I13" s="634">
        <v>27261</v>
      </c>
      <c r="J13" s="4"/>
    </row>
    <row r="14" spans="1:18" ht="14.25" customHeight="1">
      <c r="A14" s="632" t="s">
        <v>214</v>
      </c>
      <c r="B14" s="633"/>
      <c r="C14" s="634">
        <v>5428</v>
      </c>
      <c r="D14" s="633"/>
      <c r="E14" s="633"/>
      <c r="F14" s="633">
        <v>20</v>
      </c>
      <c r="G14" s="634">
        <v>10825</v>
      </c>
      <c r="H14" s="633">
        <v>142</v>
      </c>
      <c r="I14" s="634">
        <v>5660</v>
      </c>
      <c r="J14" s="4"/>
    </row>
    <row r="15" spans="1:18" ht="14.25" customHeight="1">
      <c r="A15" s="632" t="s">
        <v>429</v>
      </c>
      <c r="B15" s="634">
        <v>21471</v>
      </c>
      <c r="C15" s="634">
        <v>32809</v>
      </c>
      <c r="D15" s="634">
        <v>6210</v>
      </c>
      <c r="E15" s="633">
        <v>224</v>
      </c>
      <c r="F15" s="633">
        <v>293</v>
      </c>
      <c r="G15" s="633"/>
      <c r="H15" s="634">
        <v>24184</v>
      </c>
      <c r="I15" s="634">
        <v>91635</v>
      </c>
      <c r="J15" s="4"/>
    </row>
    <row r="16" spans="1:18" ht="14.25" customHeight="1">
      <c r="A16" s="632" t="s">
        <v>345</v>
      </c>
      <c r="B16" s="633"/>
      <c r="C16" s="633">
        <v>318</v>
      </c>
      <c r="D16" s="633"/>
      <c r="E16" s="633"/>
      <c r="F16" s="633"/>
      <c r="G16" s="633"/>
      <c r="H16" s="633"/>
      <c r="I16" s="633"/>
      <c r="J16" s="4"/>
    </row>
    <row r="17" spans="1:10" ht="14.25" customHeight="1">
      <c r="A17" s="632" t="s">
        <v>347</v>
      </c>
      <c r="B17" s="634">
        <v>1554</v>
      </c>
      <c r="C17" s="634">
        <v>7158</v>
      </c>
      <c r="D17" s="633"/>
      <c r="E17" s="633"/>
      <c r="F17" s="633"/>
      <c r="G17" s="633"/>
      <c r="H17" s="634">
        <v>1829</v>
      </c>
      <c r="I17" s="634">
        <v>2320</v>
      </c>
      <c r="J17" s="4"/>
    </row>
    <row r="18" spans="1:10" ht="14.25" customHeight="1">
      <c r="A18" s="632" t="s">
        <v>436</v>
      </c>
      <c r="B18" s="634">
        <v>15864</v>
      </c>
      <c r="C18" s="634">
        <v>14661</v>
      </c>
      <c r="D18" s="634">
        <v>66072</v>
      </c>
      <c r="E18" s="633">
        <v>1</v>
      </c>
      <c r="F18" s="633">
        <v>30</v>
      </c>
      <c r="G18" s="634">
        <v>11396</v>
      </c>
      <c r="H18" s="634">
        <v>21912</v>
      </c>
      <c r="I18" s="634">
        <v>51158</v>
      </c>
      <c r="J18" s="4"/>
    </row>
    <row r="19" spans="1:10" ht="14.25" customHeight="1">
      <c r="A19" s="632" t="s">
        <v>285</v>
      </c>
      <c r="B19" s="633"/>
      <c r="C19" s="634">
        <v>35628</v>
      </c>
      <c r="D19" s="634">
        <v>3024</v>
      </c>
      <c r="E19" s="633"/>
      <c r="F19" s="633"/>
      <c r="G19" s="633"/>
      <c r="H19" s="634">
        <v>15811</v>
      </c>
      <c r="I19" s="634">
        <v>48507</v>
      </c>
      <c r="J19" s="4"/>
    </row>
    <row r="20" spans="1:10" ht="14.25" customHeight="1">
      <c r="A20" s="632" t="s">
        <v>6</v>
      </c>
      <c r="B20" s="634">
        <v>1823</v>
      </c>
      <c r="C20" s="634">
        <v>78903</v>
      </c>
      <c r="D20" s="634">
        <v>1273</v>
      </c>
      <c r="E20" s="633">
        <v>16</v>
      </c>
      <c r="F20" s="633"/>
      <c r="G20" s="634">
        <v>10468</v>
      </c>
      <c r="H20" s="634">
        <v>7019</v>
      </c>
      <c r="I20" s="634">
        <v>65184</v>
      </c>
      <c r="J20" s="4"/>
    </row>
    <row r="21" spans="1:10" ht="14.25" customHeight="1">
      <c r="A21" s="632" t="s">
        <v>430</v>
      </c>
      <c r="B21" s="633">
        <v>353</v>
      </c>
      <c r="C21" s="634">
        <v>9906</v>
      </c>
      <c r="D21" s="634">
        <v>1326</v>
      </c>
      <c r="E21" s="633"/>
      <c r="F21" s="633"/>
      <c r="G21" s="634">
        <v>5579</v>
      </c>
      <c r="H21" s="634">
        <v>4674</v>
      </c>
      <c r="I21" s="634">
        <v>7292</v>
      </c>
      <c r="J21" s="4"/>
    </row>
    <row r="22" spans="1:10" ht="14.25" customHeight="1">
      <c r="A22" s="632" t="s">
        <v>286</v>
      </c>
      <c r="B22" s="634">
        <v>7276</v>
      </c>
      <c r="C22" s="634">
        <v>16172</v>
      </c>
      <c r="D22" s="634">
        <v>45820</v>
      </c>
      <c r="E22" s="633"/>
      <c r="F22" s="633"/>
      <c r="G22" s="634">
        <v>18222</v>
      </c>
      <c r="H22" s="634">
        <v>8459</v>
      </c>
      <c r="I22" s="634">
        <v>50755</v>
      </c>
      <c r="J22" s="4"/>
    </row>
    <row r="23" spans="1:10" ht="14.25" customHeight="1">
      <c r="A23" s="632" t="s">
        <v>215</v>
      </c>
      <c r="B23" s="633"/>
      <c r="C23" s="634">
        <v>94661</v>
      </c>
      <c r="D23" s="633"/>
      <c r="E23" s="633"/>
      <c r="F23" s="633"/>
      <c r="G23" s="633"/>
      <c r="H23" s="633"/>
      <c r="I23" s="634">
        <v>57494</v>
      </c>
      <c r="J23" s="4"/>
    </row>
    <row r="24" spans="1:10" ht="14.25" customHeight="1">
      <c r="A24" s="632" t="s">
        <v>216</v>
      </c>
      <c r="B24" s="633"/>
      <c r="C24" s="634">
        <v>13574</v>
      </c>
      <c r="D24" s="633"/>
      <c r="E24" s="633"/>
      <c r="F24" s="633"/>
      <c r="G24" s="634">
        <v>11200</v>
      </c>
      <c r="H24" s="633">
        <v>25</v>
      </c>
      <c r="I24" s="633">
        <v>919</v>
      </c>
      <c r="J24" s="4"/>
    </row>
    <row r="25" spans="1:10" ht="14.25" customHeight="1">
      <c r="A25" s="632" t="s">
        <v>542</v>
      </c>
      <c r="B25" s="634">
        <v>2077</v>
      </c>
      <c r="C25" s="634">
        <v>36641</v>
      </c>
      <c r="D25" s="633"/>
      <c r="E25" s="633"/>
      <c r="F25" s="633"/>
      <c r="G25" s="633"/>
      <c r="H25" s="633"/>
      <c r="I25" s="634">
        <v>68346</v>
      </c>
      <c r="J25" s="4"/>
    </row>
    <row r="26" spans="1:10" ht="14.25" customHeight="1">
      <c r="A26" s="632" t="s">
        <v>287</v>
      </c>
      <c r="B26" s="634">
        <v>5526</v>
      </c>
      <c r="C26" s="634">
        <v>17238</v>
      </c>
      <c r="D26" s="634">
        <v>75480</v>
      </c>
      <c r="E26" s="633"/>
      <c r="F26" s="633">
        <v>1</v>
      </c>
      <c r="G26" s="633"/>
      <c r="H26" s="634">
        <v>27743</v>
      </c>
      <c r="I26" s="634">
        <v>97449</v>
      </c>
      <c r="J26" s="4"/>
    </row>
    <row r="27" spans="1:10" ht="14.25" customHeight="1">
      <c r="A27" s="632" t="s">
        <v>288</v>
      </c>
      <c r="B27" s="633">
        <v>287</v>
      </c>
      <c r="C27" s="634">
        <v>16808</v>
      </c>
      <c r="D27" s="633"/>
      <c r="E27" s="633">
        <v>37</v>
      </c>
      <c r="F27" s="633">
        <v>47</v>
      </c>
      <c r="G27" s="633">
        <v>742</v>
      </c>
      <c r="H27" s="634">
        <v>5185</v>
      </c>
      <c r="I27" s="634">
        <v>17906</v>
      </c>
      <c r="J27" s="4"/>
    </row>
    <row r="28" spans="1:10" ht="14.25" customHeight="1">
      <c r="A28" s="632" t="s">
        <v>195</v>
      </c>
      <c r="B28" s="633"/>
      <c r="C28" s="634">
        <v>36522</v>
      </c>
      <c r="D28" s="633"/>
      <c r="E28" s="633"/>
      <c r="F28" s="633"/>
      <c r="G28" s="633"/>
      <c r="H28" s="633"/>
      <c r="I28" s="634">
        <v>26168</v>
      </c>
      <c r="J28" s="4"/>
    </row>
    <row r="29" spans="1:10" ht="14.25" customHeight="1">
      <c r="A29" s="632" t="s">
        <v>196</v>
      </c>
      <c r="B29" s="633"/>
      <c r="C29" s="634">
        <v>2599</v>
      </c>
      <c r="D29" s="633"/>
      <c r="E29" s="633">
        <v>45</v>
      </c>
      <c r="F29" s="633"/>
      <c r="G29" s="634">
        <v>8800</v>
      </c>
      <c r="H29" s="634">
        <v>1442</v>
      </c>
      <c r="I29" s="634">
        <v>5475</v>
      </c>
      <c r="J29" s="4"/>
    </row>
    <row r="30" spans="1:10" ht="14.25" customHeight="1">
      <c r="A30" s="632" t="s">
        <v>431</v>
      </c>
      <c r="B30" s="633">
        <v>7</v>
      </c>
      <c r="C30" s="634">
        <v>4208</v>
      </c>
      <c r="D30" s="633"/>
      <c r="E30" s="633">
        <v>1</v>
      </c>
      <c r="F30" s="633">
        <v>34</v>
      </c>
      <c r="G30" s="633">
        <v>754</v>
      </c>
      <c r="H30" s="633">
        <v>692</v>
      </c>
      <c r="I30" s="634">
        <v>4279</v>
      </c>
      <c r="J30" s="4"/>
    </row>
    <row r="31" spans="1:10" ht="14.25" customHeight="1">
      <c r="A31" s="632" t="s">
        <v>289</v>
      </c>
      <c r="B31" s="634">
        <v>1041</v>
      </c>
      <c r="C31" s="634">
        <v>3962</v>
      </c>
      <c r="D31" s="634">
        <v>21537</v>
      </c>
      <c r="E31" s="633"/>
      <c r="F31" s="633"/>
      <c r="G31" s="633"/>
      <c r="H31" s="634">
        <v>10813</v>
      </c>
      <c r="I31" s="634">
        <v>1016</v>
      </c>
      <c r="J31" s="4"/>
    </row>
    <row r="32" spans="1:10" ht="14.25" customHeight="1">
      <c r="A32" s="632" t="s">
        <v>290</v>
      </c>
      <c r="B32" s="634">
        <v>1283</v>
      </c>
      <c r="C32" s="634">
        <v>67400</v>
      </c>
      <c r="D32" s="634">
        <v>12090</v>
      </c>
      <c r="E32" s="633"/>
      <c r="F32" s="633"/>
      <c r="G32" s="634">
        <v>23345</v>
      </c>
      <c r="H32" s="634">
        <v>16893</v>
      </c>
      <c r="I32" s="634">
        <v>190574</v>
      </c>
      <c r="J32" s="4"/>
    </row>
    <row r="33" spans="1:10" ht="14.25" customHeight="1">
      <c r="A33" s="632" t="s">
        <v>543</v>
      </c>
      <c r="B33" s="634">
        <v>2369</v>
      </c>
      <c r="C33" s="634">
        <v>7414</v>
      </c>
      <c r="D33" s="634">
        <v>57631</v>
      </c>
      <c r="E33" s="633"/>
      <c r="F33" s="633">
        <v>197</v>
      </c>
      <c r="G33" s="633"/>
      <c r="H33" s="634">
        <v>14126</v>
      </c>
      <c r="I33" s="634">
        <v>118019</v>
      </c>
      <c r="J33" s="4"/>
    </row>
    <row r="34" spans="1:10" ht="14.25" customHeight="1">
      <c r="A34" s="632" t="s">
        <v>198</v>
      </c>
      <c r="B34" s="633">
        <v>20</v>
      </c>
      <c r="C34" s="634">
        <v>1318</v>
      </c>
      <c r="D34" s="633"/>
      <c r="E34" s="633">
        <v>34</v>
      </c>
      <c r="F34" s="632"/>
      <c r="G34" s="632"/>
      <c r="H34" s="632"/>
      <c r="I34" s="633">
        <v>166</v>
      </c>
      <c r="J34" s="4"/>
    </row>
    <row r="35" spans="1:10" ht="22.5">
      <c r="A35" s="638" t="s">
        <v>544</v>
      </c>
      <c r="B35" s="634">
        <v>1554</v>
      </c>
      <c r="C35" s="634">
        <v>2356</v>
      </c>
      <c r="D35" s="633">
        <v>184</v>
      </c>
      <c r="E35" s="633"/>
      <c r="F35" s="633"/>
      <c r="G35" s="633"/>
      <c r="H35" s="633"/>
      <c r="I35" s="634">
        <v>1125</v>
      </c>
      <c r="J35" s="4"/>
    </row>
    <row r="36" spans="1:10" ht="14.25" customHeight="1">
      <c r="A36" s="632" t="s">
        <v>387</v>
      </c>
      <c r="B36" s="633">
        <v>940</v>
      </c>
      <c r="C36" s="634">
        <v>2544</v>
      </c>
      <c r="D36" s="633"/>
      <c r="E36" s="633"/>
      <c r="F36" s="633">
        <v>159</v>
      </c>
      <c r="G36" s="633"/>
      <c r="H36" s="633"/>
      <c r="I36" s="634">
        <v>1125</v>
      </c>
      <c r="J36" s="4"/>
    </row>
    <row r="37" spans="1:10" ht="14.25" customHeight="1">
      <c r="A37" s="632" t="s">
        <v>101</v>
      </c>
      <c r="B37" s="633"/>
      <c r="C37" s="634">
        <v>3706</v>
      </c>
      <c r="D37" s="633"/>
      <c r="E37" s="633"/>
      <c r="F37" s="633">
        <v>5</v>
      </c>
      <c r="G37" s="633"/>
      <c r="H37" s="633">
        <v>372</v>
      </c>
      <c r="I37" s="634">
        <v>17628</v>
      </c>
      <c r="J37" s="4"/>
    </row>
    <row r="38" spans="1:10" ht="14.25" customHeight="1">
      <c r="A38" s="632" t="s">
        <v>292</v>
      </c>
      <c r="B38" s="634">
        <v>13529</v>
      </c>
      <c r="C38" s="634">
        <v>17026</v>
      </c>
      <c r="D38" s="634">
        <v>13302</v>
      </c>
      <c r="E38" s="633"/>
      <c r="F38" s="633"/>
      <c r="G38" s="634">
        <v>18555</v>
      </c>
      <c r="H38" s="634">
        <v>14910</v>
      </c>
      <c r="I38" s="634">
        <v>20011</v>
      </c>
      <c r="J38" s="4"/>
    </row>
    <row r="39" spans="1:10" ht="14.25" customHeight="1">
      <c r="A39" s="632" t="s">
        <v>206</v>
      </c>
      <c r="B39" s="633">
        <v>3</v>
      </c>
      <c r="C39" s="634">
        <v>1440</v>
      </c>
      <c r="D39" s="633">
        <v>6</v>
      </c>
      <c r="E39" s="632"/>
      <c r="F39" s="632"/>
      <c r="G39" s="632"/>
      <c r="H39" s="632"/>
      <c r="I39" s="634">
        <v>2141</v>
      </c>
      <c r="J39" s="4"/>
    </row>
    <row r="40" spans="1:10" ht="14.25" customHeight="1">
      <c r="A40" s="632" t="s">
        <v>218</v>
      </c>
      <c r="B40" s="633">
        <v>63</v>
      </c>
      <c r="C40" s="634">
        <v>20092</v>
      </c>
      <c r="D40" s="634">
        <v>2840</v>
      </c>
      <c r="E40" s="633"/>
      <c r="F40" s="633">
        <v>22</v>
      </c>
      <c r="G40" s="633"/>
      <c r="H40" s="634">
        <v>1042</v>
      </c>
      <c r="I40" s="634">
        <v>12275</v>
      </c>
      <c r="J40" s="4"/>
    </row>
    <row r="41" spans="1:10" ht="14.25" customHeight="1">
      <c r="A41" s="632" t="s">
        <v>293</v>
      </c>
      <c r="B41" s="634">
        <v>17132</v>
      </c>
      <c r="C41" s="634">
        <v>13946</v>
      </c>
      <c r="D41" s="634">
        <v>179875</v>
      </c>
      <c r="E41" s="633"/>
      <c r="F41" s="633"/>
      <c r="G41" s="634">
        <v>17387</v>
      </c>
      <c r="H41" s="634">
        <v>13667</v>
      </c>
      <c r="I41" s="634">
        <v>43482</v>
      </c>
      <c r="J41" s="4"/>
    </row>
    <row r="42" spans="1:10" ht="14.25" customHeight="1">
      <c r="A42" s="632" t="s">
        <v>207</v>
      </c>
      <c r="B42" s="634">
        <v>3091</v>
      </c>
      <c r="C42" s="634">
        <v>12795</v>
      </c>
      <c r="D42" s="633"/>
      <c r="E42" s="633"/>
      <c r="F42" s="633"/>
      <c r="G42" s="633"/>
      <c r="H42" s="633"/>
      <c r="I42" s="634">
        <v>10048</v>
      </c>
      <c r="J42" s="4"/>
    </row>
    <row r="43" spans="1:10" ht="14.25" customHeight="1">
      <c r="A43" s="632" t="s">
        <v>294</v>
      </c>
      <c r="B43" s="633"/>
      <c r="C43" s="634">
        <v>7023</v>
      </c>
      <c r="D43" s="633"/>
      <c r="E43" s="633"/>
      <c r="F43" s="633"/>
      <c r="G43" s="633"/>
      <c r="H43" s="634">
        <v>1469</v>
      </c>
      <c r="I43" s="634">
        <v>3337</v>
      </c>
      <c r="J43" s="4"/>
    </row>
    <row r="44" spans="1:10" ht="14.25" customHeight="1">
      <c r="A44" s="632" t="s">
        <v>295</v>
      </c>
      <c r="B44" s="634">
        <v>3915</v>
      </c>
      <c r="C44" s="634">
        <v>72230</v>
      </c>
      <c r="D44" s="634">
        <v>10782</v>
      </c>
      <c r="E44" s="633"/>
      <c r="F44" s="633"/>
      <c r="G44" s="634">
        <v>25194</v>
      </c>
      <c r="H44" s="634">
        <v>24557</v>
      </c>
      <c r="I44" s="634">
        <v>171865</v>
      </c>
      <c r="J44" s="4"/>
    </row>
    <row r="45" spans="1:10" ht="14.25" customHeight="1">
      <c r="A45" s="632" t="s">
        <v>296</v>
      </c>
      <c r="B45" s="633">
        <v>628</v>
      </c>
      <c r="C45" s="634">
        <v>3851</v>
      </c>
      <c r="D45" s="633">
        <v>477</v>
      </c>
      <c r="E45" s="633"/>
      <c r="F45" s="633"/>
      <c r="G45" s="633"/>
      <c r="H45" s="633"/>
      <c r="I45" s="634">
        <v>29318</v>
      </c>
      <c r="J45" s="4"/>
    </row>
    <row r="46" spans="1:10" ht="14.25" customHeight="1">
      <c r="A46" s="632" t="s">
        <v>103</v>
      </c>
      <c r="B46" s="633">
        <v>12</v>
      </c>
      <c r="C46" s="634">
        <v>4939</v>
      </c>
      <c r="D46" s="633"/>
      <c r="E46" s="633"/>
      <c r="F46" s="633">
        <v>4</v>
      </c>
      <c r="G46" s="633"/>
      <c r="H46" s="633">
        <v>950</v>
      </c>
      <c r="I46" s="634">
        <v>3539</v>
      </c>
    </row>
    <row r="47" spans="1:10" ht="14.25" customHeight="1">
      <c r="A47" s="632"/>
      <c r="B47" s="633"/>
      <c r="C47" s="634"/>
      <c r="D47" s="633"/>
      <c r="E47" s="633"/>
      <c r="F47" s="633"/>
      <c r="G47" s="633"/>
      <c r="H47" s="633"/>
      <c r="I47" s="634"/>
    </row>
    <row r="48" spans="1:10" ht="14.25" customHeight="1">
      <c r="A48" s="106" t="s">
        <v>384</v>
      </c>
      <c r="B48" s="23"/>
      <c r="C48" s="23"/>
      <c r="D48" s="23"/>
      <c r="E48" s="20"/>
    </row>
    <row r="49" spans="1:9" ht="12.75" customHeight="1">
      <c r="A49" s="26"/>
      <c r="B49" s="23"/>
      <c r="C49" s="23"/>
      <c r="D49" s="23"/>
      <c r="E49" s="20"/>
    </row>
    <row r="50" spans="1:9" ht="14.25" customHeight="1">
      <c r="A50" s="61" t="s">
        <v>249</v>
      </c>
      <c r="B50" s="39">
        <f>MEDIAN(B4:B46,'Circ - Separate Collections A-L'!B4:B50)</f>
        <v>1283</v>
      </c>
      <c r="C50" s="39">
        <f>MEDIAN(C4:C46,'Circ - Separate Collections A-L'!C4:C50)</f>
        <v>11060</v>
      </c>
      <c r="D50" s="39">
        <f>MEDIAN(D4:D46,'Circ - Separate Collections A-L'!D4:D50)</f>
        <v>10782</v>
      </c>
      <c r="E50" s="39">
        <f>MEDIAN(E4:E46,'Circ - Separate Collections A-L'!E4:E50)</f>
        <v>23</v>
      </c>
      <c r="F50" s="39">
        <f>MEDIAN(F4:F46,'Circ - Separate Collections A-L'!F4:F50)</f>
        <v>24</v>
      </c>
      <c r="G50" s="39">
        <f>MEDIAN(G4:G46,'Circ - Separate Collections A-L'!G4:G50)</f>
        <v>8795</v>
      </c>
      <c r="H50" s="39">
        <f>MEDIAN(H4:H46,'Circ - Separate Collections A-L'!H4:H50)</f>
        <v>4674</v>
      </c>
      <c r="I50" s="39">
        <f>MEDIAN(I4:I46,'Circ - Separate Collections A-L'!I4:I50)</f>
        <v>12190</v>
      </c>
    </row>
    <row r="51" spans="1:9" ht="14.25" customHeight="1">
      <c r="A51" s="61" t="s">
        <v>248</v>
      </c>
      <c r="B51" s="39">
        <f>AVERAGE(B4:B46,'Circ - Separate Collections A-L'!B4:B50)</f>
        <v>3655.7384615384617</v>
      </c>
      <c r="C51" s="39">
        <f>AVERAGE(C4:C46,'Circ - Separate Collections A-L'!C4:C50)</f>
        <v>18492.325842696628</v>
      </c>
      <c r="D51" s="39">
        <f>AVERAGE(D4:D46,'Circ - Separate Collections A-L'!D4:D50)</f>
        <v>29272.133333333335</v>
      </c>
      <c r="E51" s="39">
        <f>AVERAGE(E4:E46,'Circ - Separate Collections A-L'!E4:E50)</f>
        <v>85.85</v>
      </c>
      <c r="F51" s="39">
        <f>AVERAGE(F4:F46,'Circ - Separate Collections A-L'!F4:F50)</f>
        <v>119.51162790697674</v>
      </c>
      <c r="G51" s="39">
        <f>AVERAGE(G4:G46,'Circ - Separate Collections A-L'!G4:G50)</f>
        <v>10143.378378378378</v>
      </c>
      <c r="H51" s="39">
        <f>AVERAGE(H4:H46,'Circ - Separate Collections A-L'!H4:H50)</f>
        <v>8476.7971014492759</v>
      </c>
      <c r="I51" s="39">
        <f>AVERAGE(I4:I46,'Circ - Separate Collections A-L'!I4:I50)</f>
        <v>29169.505747126437</v>
      </c>
    </row>
    <row r="52" spans="1:9" ht="14.25" customHeight="1">
      <c r="A52" s="61" t="s">
        <v>222</v>
      </c>
      <c r="B52" s="39">
        <f>SUM(B4:B46,'Circ - Separate Collections A-L'!B4:B50)</f>
        <v>237623</v>
      </c>
      <c r="C52" s="39">
        <f>SUM(C4:C46,'Circ - Separate Collections A-L'!C4:C50)</f>
        <v>1645817</v>
      </c>
      <c r="D52" s="39">
        <f>SUM(D4:D46,'Circ - Separate Collections A-L'!D4:D50)</f>
        <v>1317246</v>
      </c>
      <c r="E52" s="39">
        <f>SUM(E4:E46,'Circ - Separate Collections A-L'!E4:E50)</f>
        <v>1717</v>
      </c>
      <c r="F52" s="39">
        <f>SUM(F4:F46,'Circ - Separate Collections A-L'!F4:F50)</f>
        <v>5139</v>
      </c>
      <c r="G52" s="39">
        <f>SUM(G4:G46,'Circ - Separate Collections A-L'!G4:G50)</f>
        <v>375305</v>
      </c>
      <c r="H52" s="39">
        <f>SUM(H4:H46,'Circ - Separate Collections A-L'!H4:H50)</f>
        <v>584899</v>
      </c>
      <c r="I52" s="39">
        <f>SUM(I4:I46,'Circ - Separate Collections A-L'!I4:I50)</f>
        <v>2537747</v>
      </c>
    </row>
    <row r="53" spans="1:9" ht="14.25" customHeight="1">
      <c r="A53" s="318"/>
      <c r="B53" s="40"/>
      <c r="C53" s="40"/>
      <c r="D53" s="40"/>
    </row>
    <row r="54" spans="1:9" ht="14.25" customHeight="1">
      <c r="A54" s="319"/>
      <c r="B54" s="524"/>
      <c r="C54" s="524"/>
      <c r="D54" s="524"/>
      <c r="E54" s="524"/>
      <c r="F54" s="524"/>
      <c r="G54" s="524"/>
      <c r="H54" s="524"/>
      <c r="I54" s="524"/>
    </row>
    <row r="55" spans="1:9" ht="14.25" customHeight="1">
      <c r="A55" s="319"/>
      <c r="B55" s="524"/>
      <c r="C55" s="524"/>
      <c r="D55" s="524"/>
      <c r="E55" s="524"/>
      <c r="F55" s="524"/>
      <c r="G55" s="524"/>
      <c r="H55" s="524"/>
      <c r="I55" s="524"/>
    </row>
    <row r="56" spans="1:9" ht="14.25" customHeight="1">
      <c r="A56" s="319"/>
      <c r="B56" s="524"/>
      <c r="C56" s="524"/>
      <c r="D56" s="524"/>
      <c r="E56" s="524"/>
      <c r="F56" s="524"/>
      <c r="G56" s="524"/>
      <c r="H56" s="524"/>
      <c r="I56" s="524"/>
    </row>
    <row r="57" spans="1:9" ht="14.25" customHeight="1">
      <c r="A57" s="319"/>
      <c r="B57" s="320"/>
      <c r="C57" s="320"/>
    </row>
    <row r="58" spans="1:9" ht="14.25" customHeight="1">
      <c r="A58" s="319"/>
      <c r="B58" s="320"/>
      <c r="C58" s="320"/>
    </row>
    <row r="59" spans="1:9" ht="14.25" customHeight="1">
      <c r="A59" s="319"/>
      <c r="B59" s="320"/>
      <c r="C59" s="320"/>
    </row>
    <row r="60" spans="1:9" ht="14.25" customHeight="1">
      <c r="A60" s="319"/>
      <c r="B60" s="320"/>
      <c r="C60" s="320"/>
    </row>
    <row r="61" spans="1:9" ht="14.25" customHeight="1">
      <c r="A61" s="319"/>
      <c r="B61" s="321"/>
      <c r="C61" s="321"/>
    </row>
    <row r="62" spans="1:9" ht="14.25" customHeight="1">
      <c r="A62" s="319"/>
      <c r="B62" s="320"/>
      <c r="C62" s="320"/>
    </row>
    <row r="63" spans="1:9" ht="14.25" customHeight="1">
      <c r="A63" s="319"/>
      <c r="B63" s="320"/>
      <c r="C63" s="320"/>
    </row>
    <row r="64" spans="1:9" ht="14.25" customHeight="1">
      <c r="A64" s="319"/>
      <c r="B64" s="320"/>
      <c r="C64" s="320"/>
    </row>
    <row r="65" spans="1:3" ht="14.25" customHeight="1">
      <c r="A65" s="319"/>
      <c r="B65" s="320"/>
      <c r="C65" s="320"/>
    </row>
    <row r="66" spans="1:3" ht="14.25" customHeight="1">
      <c r="A66" s="319"/>
      <c r="B66" s="320"/>
      <c r="C66" s="320"/>
    </row>
    <row r="67" spans="1:3" ht="14.25" customHeight="1">
      <c r="A67" s="45"/>
      <c r="B67" s="116"/>
      <c r="C67" s="116"/>
    </row>
    <row r="68" spans="1:3" ht="14.25" customHeight="1">
      <c r="A68" s="45"/>
      <c r="B68" s="116"/>
      <c r="C68" s="116"/>
    </row>
    <row r="69" spans="1:3" ht="14.25" customHeight="1">
      <c r="A69" s="45"/>
      <c r="B69" s="116"/>
      <c r="C69" s="116"/>
    </row>
    <row r="70" spans="1:3" ht="14.25" customHeight="1">
      <c r="A70" s="45"/>
      <c r="B70" s="116"/>
      <c r="C70" s="116"/>
    </row>
    <row r="71" spans="1:3" ht="14.25" customHeight="1">
      <c r="A71" s="45"/>
      <c r="B71" s="116"/>
      <c r="C71" s="116"/>
    </row>
    <row r="72" spans="1:3" ht="14.25" customHeight="1">
      <c r="A72" s="45"/>
      <c r="B72" s="116"/>
      <c r="C72" s="116"/>
    </row>
    <row r="73" spans="1:3" ht="14.25" customHeight="1">
      <c r="A73" s="45"/>
      <c r="B73" s="116"/>
      <c r="C73" s="116"/>
    </row>
    <row r="74" spans="1:3" ht="14.25" customHeight="1">
      <c r="A74" s="45"/>
      <c r="B74" s="116"/>
      <c r="C74" s="116"/>
    </row>
    <row r="75" spans="1:3" ht="14.25" customHeight="1">
      <c r="A75" s="45"/>
      <c r="B75" s="116"/>
      <c r="C75" s="116"/>
    </row>
    <row r="76" spans="1:3" ht="14.25" customHeight="1">
      <c r="A76" s="45"/>
      <c r="B76" s="116"/>
      <c r="C76" s="116"/>
    </row>
    <row r="77" spans="1:3" ht="14.25" customHeight="1">
      <c r="A77" s="45"/>
      <c r="B77" s="116"/>
      <c r="C77" s="116"/>
    </row>
    <row r="78" spans="1:3" ht="14.25" customHeight="1">
      <c r="A78" s="45"/>
      <c r="B78" s="116"/>
      <c r="C78" s="116"/>
    </row>
    <row r="79" spans="1:3" ht="14.25" customHeight="1">
      <c r="A79" s="45"/>
      <c r="B79" s="116"/>
      <c r="C79" s="116"/>
    </row>
    <row r="80" spans="1:3" ht="14.25" customHeight="1">
      <c r="A80" s="45"/>
      <c r="B80" s="116"/>
      <c r="C80" s="116"/>
    </row>
    <row r="81" spans="1:3" ht="14.25" customHeight="1">
      <c r="A81" s="45"/>
      <c r="B81" s="116"/>
      <c r="C81" s="116"/>
    </row>
    <row r="82" spans="1:3" ht="14.25" customHeight="1">
      <c r="A82" s="45"/>
      <c r="B82" s="116"/>
      <c r="C82" s="116"/>
    </row>
    <row r="83" spans="1:3" ht="14.25" customHeight="1">
      <c r="A83" s="45"/>
      <c r="B83" s="116"/>
      <c r="C83" s="116"/>
    </row>
    <row r="84" spans="1:3" ht="14.25" customHeight="1">
      <c r="A84" s="45"/>
      <c r="B84" s="116"/>
      <c r="C84" s="116"/>
    </row>
    <row r="85" spans="1:3" ht="14.25" customHeight="1">
      <c r="A85" s="45"/>
      <c r="B85" s="116"/>
      <c r="C85" s="116"/>
    </row>
    <row r="86" spans="1:3" ht="14.25" customHeight="1">
      <c r="A86" s="45"/>
      <c r="B86" s="116"/>
      <c r="C86" s="116"/>
    </row>
    <row r="87" spans="1:3" ht="14.25" customHeight="1">
      <c r="A87" s="45"/>
      <c r="B87" s="116"/>
      <c r="C87" s="116"/>
    </row>
    <row r="88" spans="1:3" ht="14.25" customHeight="1">
      <c r="A88" s="45"/>
      <c r="B88" s="116"/>
      <c r="C88" s="116"/>
    </row>
    <row r="89" spans="1:3" ht="14.25" customHeight="1">
      <c r="A89" s="45"/>
      <c r="B89" s="116"/>
      <c r="C89" s="116"/>
    </row>
    <row r="90" spans="1:3" ht="14.25" customHeight="1">
      <c r="A90" s="45"/>
      <c r="B90" s="116"/>
      <c r="C90" s="116"/>
    </row>
    <row r="91" spans="1:3" ht="14.25" customHeight="1">
      <c r="A91" s="45"/>
      <c r="B91" s="116"/>
      <c r="C91" s="116"/>
    </row>
    <row r="92" spans="1:3" ht="14.25" customHeight="1">
      <c r="A92" s="45"/>
      <c r="B92" s="116"/>
      <c r="C92" s="116"/>
    </row>
    <row r="93" spans="1:3" ht="14.25" customHeight="1">
      <c r="A93" s="45"/>
      <c r="B93" s="116"/>
      <c r="C93" s="116"/>
    </row>
    <row r="94" spans="1:3" ht="14.25" customHeight="1">
      <c r="A94" s="45"/>
      <c r="B94" s="116"/>
      <c r="C94" s="116"/>
    </row>
    <row r="95" spans="1:3" ht="14.25" customHeight="1">
      <c r="A95" s="45"/>
      <c r="B95" s="116"/>
      <c r="C95" s="116"/>
    </row>
    <row r="96" spans="1:3" ht="14.25" customHeight="1">
      <c r="A96" s="45"/>
      <c r="B96" s="116"/>
    </row>
    <row r="97" spans="1:4" ht="14.25" customHeight="1">
      <c r="A97" s="24"/>
      <c r="B97" s="23"/>
      <c r="C97" s="23"/>
    </row>
    <row r="98" spans="1:4" ht="14.25" customHeight="1">
      <c r="A98" s="26"/>
      <c r="B98" s="39"/>
      <c r="C98" s="39"/>
      <c r="D98" s="39"/>
    </row>
    <row r="99" spans="1:4" ht="14.25" customHeight="1">
      <c r="A99" s="26"/>
      <c r="B99" s="39"/>
      <c r="C99" s="39"/>
      <c r="D99" s="39"/>
    </row>
    <row r="100" spans="1:4" ht="14.25" customHeight="1">
      <c r="A100" s="26"/>
      <c r="B100" s="39"/>
      <c r="C100" s="39"/>
      <c r="D100" s="39"/>
    </row>
    <row r="101" spans="1:4" ht="14.25" customHeight="1">
      <c r="B101" s="24"/>
      <c r="C101" s="24"/>
    </row>
    <row r="102" spans="1:4" ht="14.25" customHeight="1">
      <c r="B102" s="24"/>
      <c r="C102" s="24"/>
    </row>
    <row r="103" spans="1:4" ht="14.25" customHeight="1">
      <c r="B103" s="24"/>
      <c r="C103" s="24"/>
    </row>
    <row r="104" spans="1:4" ht="14.25" customHeight="1">
      <c r="B104" s="24"/>
      <c r="C104" s="24"/>
    </row>
    <row r="105" spans="1:4" ht="14.25" customHeight="1">
      <c r="B105" s="24"/>
      <c r="C105" s="24"/>
    </row>
    <row r="106" spans="1:4" ht="14.25" customHeight="1">
      <c r="B106" s="24"/>
      <c r="C106" s="24"/>
    </row>
    <row r="107" spans="1:4" ht="14.25" customHeight="1">
      <c r="B107" s="24"/>
      <c r="C107" s="24"/>
    </row>
    <row r="108" spans="1:4" ht="14.25" customHeight="1">
      <c r="B108" s="24"/>
      <c r="C108" s="24"/>
    </row>
    <row r="109" spans="1:4" ht="14.25" customHeight="1">
      <c r="B109" s="24"/>
      <c r="C109" s="24"/>
    </row>
    <row r="110" spans="1:4" ht="14.25" customHeight="1">
      <c r="B110" s="24"/>
      <c r="C110" s="24"/>
    </row>
    <row r="111" spans="1:4" ht="14.25" customHeight="1">
      <c r="B111" s="24"/>
      <c r="C111" s="24"/>
    </row>
    <row r="112" spans="1:4" ht="14.25" customHeight="1">
      <c r="B112" s="24"/>
      <c r="C112" s="24"/>
    </row>
    <row r="113" spans="2:3" ht="14.25" customHeight="1">
      <c r="B113" s="24"/>
      <c r="C113" s="24"/>
    </row>
    <row r="114" spans="2:3" ht="14.25" customHeight="1">
      <c r="B114" s="24"/>
      <c r="C114" s="24"/>
    </row>
    <row r="115" spans="2:3" ht="14.25" customHeight="1">
      <c r="B115" s="24"/>
      <c r="C115" s="24"/>
    </row>
    <row r="116" spans="2:3" ht="14.25" customHeight="1">
      <c r="B116" s="24"/>
      <c r="C116" s="24"/>
    </row>
    <row r="117" spans="2:3" ht="14.25" customHeight="1">
      <c r="B117" s="24"/>
      <c r="C117" s="24"/>
    </row>
    <row r="118" spans="2:3" ht="14.25" customHeight="1">
      <c r="B118" s="24"/>
      <c r="C118" s="24"/>
    </row>
    <row r="119" spans="2:3" ht="14.25" customHeight="1">
      <c r="B119" s="24"/>
      <c r="C119" s="24"/>
    </row>
    <row r="120" spans="2:3" ht="14.25" customHeight="1">
      <c r="B120" s="24"/>
      <c r="C120" s="24"/>
    </row>
    <row r="121" spans="2:3" ht="14.25" customHeight="1">
      <c r="B121" s="24"/>
      <c r="C121" s="24"/>
    </row>
    <row r="122" spans="2:3" ht="14.25" customHeight="1">
      <c r="B122" s="24"/>
      <c r="C122" s="24"/>
    </row>
    <row r="123" spans="2:3" ht="14.25" customHeight="1">
      <c r="B123" s="24"/>
      <c r="C123" s="24"/>
    </row>
    <row r="124" spans="2:3" ht="14.25" customHeight="1">
      <c r="B124" s="24"/>
      <c r="C124" s="24"/>
    </row>
    <row r="125" spans="2:3" ht="14.25" customHeight="1">
      <c r="B125" s="24"/>
      <c r="C125" s="24"/>
    </row>
    <row r="126" spans="2:3" ht="14.25" customHeight="1">
      <c r="B126" s="24"/>
      <c r="C126" s="24"/>
    </row>
    <row r="127" spans="2:3" ht="14.25" customHeight="1">
      <c r="B127" s="24"/>
      <c r="C127" s="24"/>
    </row>
    <row r="128" spans="2:3" ht="14.25" customHeight="1">
      <c r="B128" s="24"/>
      <c r="C128" s="24"/>
    </row>
    <row r="129" spans="2:3" ht="14.25" customHeight="1">
      <c r="B129" s="24"/>
      <c r="C129" s="24"/>
    </row>
    <row r="130" spans="2:3" ht="14.25" customHeight="1">
      <c r="B130" s="24"/>
      <c r="C130" s="24"/>
    </row>
    <row r="131" spans="2:3" ht="14.25" customHeight="1">
      <c r="B131" s="24"/>
      <c r="C131" s="24"/>
    </row>
    <row r="132" spans="2:3" ht="14.25" customHeight="1">
      <c r="B132" s="24"/>
      <c r="C132" s="24"/>
    </row>
    <row r="133" spans="2:3" ht="14.25" customHeight="1">
      <c r="B133" s="24"/>
      <c r="C133" s="24"/>
    </row>
    <row r="134" spans="2:3" ht="14.25" customHeight="1">
      <c r="B134" s="24"/>
      <c r="C134" s="24"/>
    </row>
    <row r="135" spans="2:3" ht="14.25" customHeight="1">
      <c r="B135" s="24"/>
      <c r="C135" s="24"/>
    </row>
    <row r="136" spans="2:3" ht="14.25" customHeight="1">
      <c r="B136" s="24"/>
      <c r="C136" s="24"/>
    </row>
    <row r="137" spans="2:3" ht="14.25" customHeight="1">
      <c r="B137" s="24"/>
      <c r="C137" s="24"/>
    </row>
    <row r="138" spans="2:3" ht="14.25" customHeight="1">
      <c r="B138" s="24"/>
      <c r="C138" s="24"/>
    </row>
    <row r="139" spans="2:3" ht="14.25" customHeight="1">
      <c r="B139" s="24"/>
      <c r="C139" s="24"/>
    </row>
    <row r="140" spans="2:3" ht="14.25" customHeight="1">
      <c r="B140" s="24"/>
      <c r="C140" s="24"/>
    </row>
    <row r="141" spans="2:3" ht="14.25" customHeight="1">
      <c r="B141" s="24"/>
      <c r="C141" s="24"/>
    </row>
    <row r="142" spans="2:3" ht="14.25" customHeight="1">
      <c r="B142" s="24"/>
      <c r="C142" s="24"/>
    </row>
    <row r="143" spans="2:3" ht="14.25" customHeight="1">
      <c r="B143" s="24"/>
      <c r="C143" s="24"/>
    </row>
    <row r="144" spans="2:3" ht="14.25" customHeight="1">
      <c r="B144" s="24"/>
      <c r="C144" s="24"/>
    </row>
    <row r="145" spans="2:3" ht="14.25" customHeight="1">
      <c r="B145" s="24"/>
      <c r="C145" s="24"/>
    </row>
    <row r="146" spans="2:3" ht="14.25" customHeight="1">
      <c r="B146" s="24"/>
      <c r="C146" s="24"/>
    </row>
    <row r="147" spans="2:3" ht="14.25" customHeight="1">
      <c r="B147" s="24"/>
      <c r="C147" s="24"/>
    </row>
    <row r="148" spans="2:3" ht="14.25" customHeight="1">
      <c r="B148" s="24"/>
      <c r="C148" s="24"/>
    </row>
    <row r="149" spans="2:3" ht="14.25" customHeight="1">
      <c r="B149" s="24"/>
      <c r="C149" s="24"/>
    </row>
    <row r="150" spans="2:3" ht="14.25" customHeight="1">
      <c r="B150" s="24"/>
      <c r="C150" s="24"/>
    </row>
    <row r="151" spans="2:3" ht="14.25" customHeight="1">
      <c r="B151" s="24"/>
      <c r="C151" s="24"/>
    </row>
    <row r="152" spans="2:3" ht="14.25" customHeight="1">
      <c r="B152" s="24"/>
      <c r="C152" s="24"/>
    </row>
    <row r="153" spans="2:3" ht="14.25" customHeight="1">
      <c r="B153" s="24"/>
      <c r="C153" s="24"/>
    </row>
    <row r="154" spans="2:3" ht="14.25" customHeight="1">
      <c r="B154" s="24"/>
      <c r="C154" s="24"/>
    </row>
    <row r="155" spans="2:3" ht="14.25" customHeight="1">
      <c r="B155" s="24"/>
      <c r="C155" s="24"/>
    </row>
    <row r="156" spans="2:3" ht="14.25" customHeight="1">
      <c r="B156" s="24"/>
      <c r="C156" s="24"/>
    </row>
    <row r="157" spans="2:3" ht="14.25" customHeight="1">
      <c r="B157" s="24"/>
      <c r="C157" s="24"/>
    </row>
    <row r="158" spans="2:3" ht="14.25" customHeight="1">
      <c r="B158" s="24"/>
      <c r="C158" s="24"/>
    </row>
    <row r="159" spans="2:3" ht="14.25" customHeight="1">
      <c r="B159" s="24"/>
      <c r="C159" s="24"/>
    </row>
    <row r="160" spans="2:3" ht="14.25" customHeight="1">
      <c r="B160" s="24"/>
      <c r="C160" s="24"/>
    </row>
    <row r="161" spans="2:3" ht="14.25" customHeight="1">
      <c r="B161" s="24"/>
      <c r="C161" s="24"/>
    </row>
    <row r="162" spans="2:3" ht="14.25" customHeight="1">
      <c r="B162" s="24"/>
      <c r="C162" s="24"/>
    </row>
    <row r="163" spans="2:3" ht="14.25" customHeight="1">
      <c r="B163" s="24"/>
      <c r="C163" s="24"/>
    </row>
    <row r="164" spans="2:3" ht="14.25" customHeight="1">
      <c r="B164" s="24"/>
      <c r="C164" s="24"/>
    </row>
    <row r="165" spans="2:3" ht="14.25" customHeight="1">
      <c r="B165" s="24"/>
      <c r="C165" s="24"/>
    </row>
    <row r="166" spans="2:3" ht="14.25" customHeight="1">
      <c r="B166" s="24"/>
      <c r="C166" s="24"/>
    </row>
    <row r="167" spans="2:3" ht="14.25" customHeight="1">
      <c r="B167" s="24"/>
      <c r="C167" s="24"/>
    </row>
    <row r="168" spans="2:3" ht="14.25" customHeight="1">
      <c r="B168" s="24"/>
      <c r="C168" s="24"/>
    </row>
    <row r="169" spans="2:3" ht="14.25" customHeight="1">
      <c r="B169" s="24"/>
      <c r="C169" s="24"/>
    </row>
    <row r="170" spans="2:3" ht="14.25" customHeight="1">
      <c r="B170" s="24"/>
      <c r="C170" s="24"/>
    </row>
    <row r="171" spans="2:3" ht="14.25" customHeight="1">
      <c r="B171" s="24"/>
      <c r="C171" s="24"/>
    </row>
    <row r="172" spans="2:3" ht="14.25" customHeight="1">
      <c r="B172" s="24"/>
      <c r="C172" s="24"/>
    </row>
    <row r="173" spans="2:3" ht="14.25" customHeight="1">
      <c r="B173" s="24"/>
      <c r="C173" s="24"/>
    </row>
    <row r="174" spans="2:3" ht="14.25" customHeight="1">
      <c r="B174" s="24"/>
      <c r="C174" s="24"/>
    </row>
    <row r="175" spans="2:3" ht="14.25" customHeight="1">
      <c r="B175" s="24"/>
      <c r="C175" s="24"/>
    </row>
    <row r="176" spans="2:3" ht="14.25" customHeight="1">
      <c r="B176" s="24"/>
      <c r="C176" s="24"/>
    </row>
    <row r="177" spans="2:3" ht="14.25" customHeight="1">
      <c r="B177" s="24"/>
      <c r="C177" s="24"/>
    </row>
    <row r="178" spans="2:3" ht="14.25" customHeight="1">
      <c r="B178" s="24"/>
      <c r="C178" s="24"/>
    </row>
    <row r="179" spans="2:3" ht="14.25" customHeight="1">
      <c r="B179" s="24"/>
      <c r="C179" s="24"/>
    </row>
    <row r="180" spans="2:3" ht="14.25" customHeight="1">
      <c r="B180" s="24"/>
      <c r="C180" s="24"/>
    </row>
    <row r="181" spans="2:3" ht="14.25" customHeight="1">
      <c r="B181" s="24"/>
      <c r="C181" s="24"/>
    </row>
    <row r="182" spans="2:3" ht="14.25" customHeight="1">
      <c r="B182" s="24"/>
      <c r="C182" s="24"/>
    </row>
    <row r="183" spans="2:3" ht="14.25" customHeight="1">
      <c r="B183" s="24"/>
      <c r="C183" s="24"/>
    </row>
    <row r="184" spans="2:3" ht="14.25" customHeight="1">
      <c r="B184" s="24"/>
      <c r="C184" s="24"/>
    </row>
    <row r="185" spans="2:3" ht="14.25" customHeight="1">
      <c r="B185" s="24"/>
      <c r="C185" s="24"/>
    </row>
    <row r="186" spans="2:3" ht="14.25" customHeight="1">
      <c r="B186" s="24"/>
      <c r="C186" s="24"/>
    </row>
    <row r="187" spans="2:3" ht="14.25" customHeight="1">
      <c r="B187" s="24"/>
      <c r="C187" s="24"/>
    </row>
    <row r="188" spans="2:3" ht="14.25" customHeight="1">
      <c r="B188" s="24"/>
      <c r="C188" s="24"/>
    </row>
    <row r="189" spans="2:3" ht="14.25" customHeight="1">
      <c r="B189" s="24"/>
      <c r="C189" s="24"/>
    </row>
    <row r="190" spans="2:3" ht="14.25" customHeight="1">
      <c r="B190" s="24"/>
      <c r="C190" s="24"/>
    </row>
    <row r="191" spans="2:3" ht="14.25" customHeight="1">
      <c r="B191" s="24"/>
      <c r="C191" s="24"/>
    </row>
    <row r="192" spans="2:3" ht="14.25" customHeight="1">
      <c r="B192" s="24"/>
      <c r="C192" s="24"/>
    </row>
    <row r="193" spans="2:3" ht="14.25" customHeight="1">
      <c r="B193" s="24"/>
      <c r="C193" s="24"/>
    </row>
    <row r="194" spans="2:3" ht="14.25" customHeight="1">
      <c r="B194" s="24"/>
      <c r="C194" s="24"/>
    </row>
    <row r="195" spans="2:3" ht="14.25" customHeight="1">
      <c r="B195" s="24"/>
      <c r="C195" s="24"/>
    </row>
    <row r="196" spans="2:3" ht="14.25" customHeight="1">
      <c r="B196" s="24"/>
      <c r="C196" s="24"/>
    </row>
    <row r="197" spans="2:3" ht="14.25" customHeight="1">
      <c r="B197" s="24"/>
      <c r="C197" s="24"/>
    </row>
    <row r="198" spans="2:3" ht="14.25" customHeight="1">
      <c r="B198" s="24"/>
      <c r="C198" s="24"/>
    </row>
    <row r="199" spans="2:3" ht="14.25" customHeight="1">
      <c r="B199" s="24"/>
      <c r="C199" s="24"/>
    </row>
    <row r="200" spans="2:3" ht="14.25" customHeight="1">
      <c r="B200" s="24"/>
      <c r="C200" s="24"/>
    </row>
    <row r="201" spans="2:3" ht="14.25" customHeight="1">
      <c r="B201" s="24"/>
      <c r="C201" s="24"/>
    </row>
    <row r="202" spans="2:3" ht="14.25" customHeight="1">
      <c r="B202" s="24"/>
      <c r="C202" s="24"/>
    </row>
    <row r="203" spans="2:3" ht="14.25" customHeight="1">
      <c r="B203" s="24"/>
      <c r="C203" s="24"/>
    </row>
    <row r="204" spans="2:3" ht="14.25" customHeight="1">
      <c r="B204" s="24"/>
      <c r="C204" s="24"/>
    </row>
    <row r="205" spans="2:3" ht="14.25" customHeight="1">
      <c r="B205" s="24"/>
      <c r="C205" s="24"/>
    </row>
    <row r="206" spans="2:3" ht="14.25" customHeight="1">
      <c r="B206" s="24"/>
      <c r="C206" s="24"/>
    </row>
    <row r="207" spans="2:3" ht="14.25" customHeight="1">
      <c r="B207" s="24"/>
      <c r="C207" s="24"/>
    </row>
    <row r="208" spans="2:3" ht="14.25" customHeight="1">
      <c r="B208" s="24"/>
      <c r="C208" s="24"/>
    </row>
    <row r="209" spans="2:3" ht="14.25" customHeight="1">
      <c r="B209" s="24"/>
      <c r="C209" s="24"/>
    </row>
    <row r="210" spans="2:3" ht="14.25" customHeight="1">
      <c r="B210" s="24"/>
      <c r="C210" s="24"/>
    </row>
    <row r="211" spans="2:3" ht="14.25" customHeight="1">
      <c r="B211" s="24"/>
      <c r="C211" s="24"/>
    </row>
    <row r="212" spans="2:3" ht="14.25" customHeight="1">
      <c r="B212" s="24"/>
      <c r="C212" s="24"/>
    </row>
    <row r="213" spans="2:3" ht="14.25" customHeight="1">
      <c r="B213" s="24"/>
      <c r="C213" s="24"/>
    </row>
    <row r="214" spans="2:3" ht="14.25" customHeight="1">
      <c r="B214" s="24"/>
      <c r="C214" s="24"/>
    </row>
    <row r="215" spans="2:3" ht="14.25" customHeight="1">
      <c r="B215" s="24"/>
      <c r="C215" s="24"/>
    </row>
    <row r="216" spans="2:3" ht="14.25" customHeight="1">
      <c r="B216" s="24"/>
      <c r="C216" s="24"/>
    </row>
    <row r="217" spans="2:3" ht="14.25" customHeight="1">
      <c r="B217" s="24"/>
      <c r="C217" s="24"/>
    </row>
    <row r="218" spans="2:3" ht="14.25" customHeight="1">
      <c r="B218" s="24"/>
      <c r="C218" s="24"/>
    </row>
    <row r="219" spans="2:3" ht="14.25" customHeight="1">
      <c r="B219" s="24"/>
      <c r="C219" s="24"/>
    </row>
    <row r="220" spans="2:3" ht="14.25" customHeight="1">
      <c r="B220" s="24"/>
      <c r="C220" s="24"/>
    </row>
    <row r="221" spans="2:3" ht="14.25" customHeight="1">
      <c r="B221" s="24"/>
      <c r="C221" s="24"/>
    </row>
    <row r="222" spans="2:3" ht="14.25" customHeight="1">
      <c r="B222" s="24"/>
      <c r="C222" s="24"/>
    </row>
    <row r="223" spans="2:3" ht="14.25" customHeight="1">
      <c r="B223" s="24"/>
      <c r="C223" s="24"/>
    </row>
    <row r="224" spans="2:3" ht="14.25" customHeight="1">
      <c r="B224" s="24"/>
      <c r="C224" s="24"/>
    </row>
    <row r="225" spans="2:3" ht="14.25" customHeight="1">
      <c r="B225" s="24"/>
      <c r="C225" s="24"/>
    </row>
    <row r="226" spans="2:3" ht="14.25" customHeight="1">
      <c r="B226" s="24"/>
      <c r="C226" s="24"/>
    </row>
    <row r="227" spans="2:3" ht="14.25" customHeight="1">
      <c r="B227" s="24"/>
      <c r="C227" s="24"/>
    </row>
    <row r="228" spans="2:3" ht="14.25" customHeight="1">
      <c r="B228" s="24"/>
      <c r="C228" s="24"/>
    </row>
    <row r="229" spans="2:3" ht="14.25" customHeight="1">
      <c r="B229" s="24"/>
      <c r="C229" s="24"/>
    </row>
    <row r="230" spans="2:3" ht="14.25" customHeight="1">
      <c r="B230" s="24"/>
      <c r="C230" s="24"/>
    </row>
    <row r="231" spans="2:3" ht="14.25" customHeight="1">
      <c r="B231" s="24"/>
      <c r="C231" s="24"/>
    </row>
    <row r="232" spans="2:3" ht="14.25" customHeight="1">
      <c r="B232" s="24"/>
      <c r="C232" s="24"/>
    </row>
    <row r="233" spans="2:3" ht="14.25" customHeight="1">
      <c r="B233" s="24"/>
      <c r="C233" s="24"/>
    </row>
    <row r="234" spans="2:3" ht="14.25" customHeight="1">
      <c r="B234" s="24"/>
      <c r="C234" s="24"/>
    </row>
    <row r="235" spans="2:3" ht="14.25" customHeight="1">
      <c r="B235" s="24"/>
      <c r="C235" s="24"/>
    </row>
    <row r="236" spans="2:3" ht="14.25" customHeight="1">
      <c r="B236" s="24"/>
      <c r="C236" s="24"/>
    </row>
    <row r="237" spans="2:3" ht="14.25" customHeight="1">
      <c r="B237" s="24"/>
      <c r="C237" s="24"/>
    </row>
    <row r="238" spans="2:3" ht="14.25" customHeight="1">
      <c r="B238" s="24"/>
      <c r="C238" s="24"/>
    </row>
    <row r="239" spans="2:3" ht="14.25" customHeight="1">
      <c r="B239" s="24"/>
      <c r="C239" s="24"/>
    </row>
    <row r="240" spans="2:3" ht="14.25" customHeight="1">
      <c r="B240" s="24"/>
      <c r="C240" s="24"/>
    </row>
    <row r="241" spans="2:3" ht="14.25" customHeight="1">
      <c r="B241" s="24"/>
      <c r="C241" s="24"/>
    </row>
    <row r="242" spans="2:3" ht="14.25" customHeight="1">
      <c r="B242" s="24"/>
      <c r="C242" s="24"/>
    </row>
    <row r="243" spans="2:3" ht="14.25" customHeight="1">
      <c r="B243" s="24"/>
      <c r="C243" s="24"/>
    </row>
    <row r="244" spans="2:3" ht="14.25" customHeight="1">
      <c r="B244" s="24"/>
      <c r="C244" s="24"/>
    </row>
    <row r="245" spans="2:3" ht="14.25" customHeight="1">
      <c r="B245" s="24"/>
      <c r="C245" s="24"/>
    </row>
    <row r="246" spans="2:3" ht="14.25" customHeight="1">
      <c r="B246" s="24"/>
      <c r="C246" s="24"/>
    </row>
    <row r="247" spans="2:3" ht="14.25" customHeight="1">
      <c r="B247" s="24"/>
      <c r="C247" s="24"/>
    </row>
    <row r="248" spans="2:3" ht="14.25" customHeight="1">
      <c r="B248" s="24"/>
      <c r="C248" s="24"/>
    </row>
    <row r="249" spans="2:3" ht="14.25" customHeight="1">
      <c r="B249" s="24"/>
      <c r="C249" s="24"/>
    </row>
    <row r="250" spans="2:3" ht="14.25" customHeight="1">
      <c r="B250" s="24"/>
      <c r="C250" s="24"/>
    </row>
    <row r="251" spans="2:3" ht="14.25" customHeight="1">
      <c r="B251" s="24"/>
      <c r="C251" s="24"/>
    </row>
    <row r="252" spans="2:3" ht="14.25" customHeight="1">
      <c r="B252" s="24"/>
      <c r="C252" s="24"/>
    </row>
    <row r="253" spans="2:3" ht="14.25" customHeight="1">
      <c r="B253" s="24"/>
      <c r="C253" s="24"/>
    </row>
    <row r="254" spans="2:3" ht="14.25" customHeight="1">
      <c r="B254" s="24"/>
      <c r="C254" s="24"/>
    </row>
    <row r="255" spans="2:3" ht="14.25" customHeight="1">
      <c r="B255" s="24"/>
      <c r="C255" s="24"/>
    </row>
    <row r="256" spans="2:3" ht="14.25" customHeight="1">
      <c r="B256" s="24"/>
      <c r="C256" s="24"/>
    </row>
    <row r="257" spans="2:3" ht="14.25" customHeight="1">
      <c r="B257" s="24"/>
      <c r="C257" s="24"/>
    </row>
    <row r="258" spans="2:3" ht="14.25" customHeight="1">
      <c r="B258" s="24"/>
      <c r="C258" s="24"/>
    </row>
    <row r="259" spans="2:3" ht="14.25" customHeight="1">
      <c r="B259" s="24"/>
      <c r="C259" s="24"/>
    </row>
    <row r="260" spans="2:3" ht="14.25" customHeight="1">
      <c r="B260" s="24"/>
      <c r="C260" s="24"/>
    </row>
    <row r="261" spans="2:3" ht="14.25" customHeight="1">
      <c r="B261" s="24"/>
      <c r="C261" s="24"/>
    </row>
    <row r="262" spans="2:3" ht="14.25" customHeight="1">
      <c r="B262" s="24"/>
      <c r="C262" s="24"/>
    </row>
    <row r="263" spans="2:3" ht="14.25" customHeight="1">
      <c r="B263" s="24"/>
      <c r="C263" s="24"/>
    </row>
    <row r="264" spans="2:3" ht="14.25" customHeight="1">
      <c r="B264" s="24"/>
      <c r="C264" s="24"/>
    </row>
    <row r="265" spans="2:3" ht="14.25" customHeight="1">
      <c r="B265" s="24"/>
      <c r="C265" s="24"/>
    </row>
    <row r="266" spans="2:3" ht="14.25" customHeight="1">
      <c r="B266" s="24"/>
      <c r="C266" s="24"/>
    </row>
    <row r="267" spans="2:3" ht="14.25" customHeight="1">
      <c r="B267" s="24"/>
      <c r="C267" s="24"/>
    </row>
    <row r="268" spans="2:3" ht="14.25" customHeight="1">
      <c r="B268" s="24"/>
      <c r="C268" s="24"/>
    </row>
    <row r="269" spans="2:3" ht="14.25" customHeight="1">
      <c r="B269" s="24"/>
      <c r="C269" s="24"/>
    </row>
    <row r="270" spans="2:3" ht="14.25" customHeight="1">
      <c r="B270" s="24"/>
      <c r="C270" s="24"/>
    </row>
    <row r="271" spans="2:3" ht="14.25" customHeight="1">
      <c r="B271" s="24"/>
      <c r="C271" s="24"/>
    </row>
    <row r="272" spans="2:3" ht="14.25" customHeight="1">
      <c r="B272" s="24"/>
      <c r="C272" s="24"/>
    </row>
    <row r="273" spans="2:3" ht="14.25" customHeight="1">
      <c r="B273" s="24"/>
      <c r="C273" s="24"/>
    </row>
    <row r="274" spans="2:3" ht="14.25" customHeight="1">
      <c r="B274" s="24"/>
      <c r="C274" s="24"/>
    </row>
    <row r="275" spans="2:3" ht="14.25" customHeight="1">
      <c r="B275" s="24"/>
      <c r="C275" s="24"/>
    </row>
    <row r="276" spans="2:3" ht="14.25" customHeight="1">
      <c r="B276" s="24"/>
      <c r="C276" s="24"/>
    </row>
    <row r="277" spans="2:3" ht="14.25" customHeight="1">
      <c r="B277" s="24"/>
      <c r="C277" s="24"/>
    </row>
    <row r="278" spans="2:3" ht="14.25" customHeight="1">
      <c r="B278" s="24"/>
      <c r="C278" s="24"/>
    </row>
    <row r="279" spans="2:3" ht="14.25" customHeight="1">
      <c r="B279" s="24"/>
      <c r="C279" s="24"/>
    </row>
    <row r="280" spans="2:3" ht="14.25" customHeight="1">
      <c r="B280" s="24"/>
      <c r="C280" s="24"/>
    </row>
    <row r="281" spans="2:3" ht="14.25" customHeight="1">
      <c r="B281" s="24"/>
      <c r="C281" s="24"/>
    </row>
    <row r="282" spans="2:3" ht="14.25" customHeight="1">
      <c r="B282" s="24"/>
      <c r="C282" s="24"/>
    </row>
    <row r="283" spans="2:3" ht="14.25" customHeight="1">
      <c r="B283" s="24"/>
      <c r="C283" s="24"/>
    </row>
    <row r="284" spans="2:3" ht="14.25" customHeight="1">
      <c r="B284" s="24"/>
      <c r="C284" s="24"/>
    </row>
    <row r="285" spans="2:3" ht="14.25" customHeight="1">
      <c r="B285" s="24"/>
      <c r="C285" s="24"/>
    </row>
    <row r="286" spans="2:3" ht="14.25" customHeight="1">
      <c r="B286" s="24"/>
      <c r="C286" s="24"/>
    </row>
    <row r="287" spans="2:3" ht="14.25" customHeight="1">
      <c r="B287" s="24"/>
      <c r="C287" s="24"/>
    </row>
    <row r="288" spans="2:3" ht="14.25" customHeight="1">
      <c r="B288" s="24"/>
      <c r="C288" s="24"/>
    </row>
    <row r="289" spans="2:3" ht="14.25" customHeight="1">
      <c r="B289" s="24"/>
      <c r="C289" s="24"/>
    </row>
    <row r="290" spans="2:3" ht="14.25" customHeight="1">
      <c r="B290" s="24"/>
      <c r="C290" s="24"/>
    </row>
    <row r="291" spans="2:3" ht="14.25" customHeight="1">
      <c r="B291" s="24"/>
      <c r="C291" s="24"/>
    </row>
    <row r="292" spans="2:3" ht="14.25" customHeight="1">
      <c r="B292" s="24"/>
      <c r="C292" s="24"/>
    </row>
    <row r="293" spans="2:3" ht="14.25" customHeight="1">
      <c r="B293" s="24"/>
      <c r="C293" s="24"/>
    </row>
    <row r="294" spans="2:3" ht="14.25" customHeight="1">
      <c r="B294" s="24"/>
      <c r="C294" s="24"/>
    </row>
    <row r="295" spans="2:3" ht="14.25" customHeight="1">
      <c r="B295" s="24"/>
      <c r="C295" s="24"/>
    </row>
    <row r="296" spans="2:3" ht="14.25" customHeight="1">
      <c r="B296" s="24"/>
      <c r="C296" s="24"/>
    </row>
    <row r="297" spans="2:3" ht="14.25" customHeight="1">
      <c r="B297" s="24"/>
      <c r="C297" s="24"/>
    </row>
    <row r="298" spans="2:3" ht="14.25" customHeight="1">
      <c r="B298" s="24"/>
      <c r="C298" s="24"/>
    </row>
    <row r="299" spans="2:3" ht="14.25" customHeight="1">
      <c r="B299" s="24"/>
      <c r="C299" s="24"/>
    </row>
    <row r="300" spans="2:3" ht="14.25" customHeight="1">
      <c r="B300" s="24"/>
      <c r="C300" s="24"/>
    </row>
    <row r="301" spans="2:3" ht="14.25" customHeight="1">
      <c r="B301" s="24"/>
      <c r="C301" s="24"/>
    </row>
    <row r="302" spans="2:3" ht="14.25" customHeight="1">
      <c r="B302" s="24"/>
      <c r="C302" s="24"/>
    </row>
    <row r="303" spans="2:3" ht="14.25" customHeight="1">
      <c r="B303" s="24"/>
      <c r="C303" s="24"/>
    </row>
    <row r="304" spans="2:3" ht="14.25" customHeight="1">
      <c r="B304" s="24"/>
      <c r="C304" s="24"/>
    </row>
    <row r="305" spans="2:3" ht="14.25" customHeight="1">
      <c r="B305" s="24"/>
      <c r="C305" s="24"/>
    </row>
    <row r="306" spans="2:3" ht="14.25" customHeight="1">
      <c r="B306" s="24"/>
      <c r="C306" s="24"/>
    </row>
    <row r="307" spans="2:3" ht="14.25" customHeight="1">
      <c r="B307" s="24"/>
      <c r="C307" s="24"/>
    </row>
    <row r="308" spans="2:3" ht="14.25" customHeight="1">
      <c r="B308" s="24"/>
      <c r="C308" s="24"/>
    </row>
    <row r="309" spans="2:3" ht="14.25" customHeight="1">
      <c r="B309" s="24"/>
      <c r="C309" s="24"/>
    </row>
    <row r="310" spans="2:3" ht="14.25" customHeight="1">
      <c r="B310" s="24"/>
      <c r="C310" s="24"/>
    </row>
    <row r="311" spans="2:3" ht="14.25" customHeight="1">
      <c r="B311" s="24"/>
      <c r="C311" s="24"/>
    </row>
    <row r="312" spans="2:3" ht="14.25" customHeight="1">
      <c r="B312" s="24"/>
      <c r="C312" s="24"/>
    </row>
    <row r="313" spans="2:3" ht="14.25" customHeight="1">
      <c r="B313" s="24"/>
      <c r="C313" s="24"/>
    </row>
    <row r="314" spans="2:3" ht="14.25" customHeight="1">
      <c r="B314" s="24"/>
      <c r="C314" s="24"/>
    </row>
    <row r="315" spans="2:3" ht="14.25" customHeight="1">
      <c r="B315" s="24"/>
      <c r="C315" s="24"/>
    </row>
    <row r="316" spans="2:3" ht="14.25" customHeight="1">
      <c r="B316" s="24"/>
      <c r="C316" s="24"/>
    </row>
    <row r="317" spans="2:3" ht="14.25" customHeight="1">
      <c r="B317" s="24"/>
      <c r="C317" s="24"/>
    </row>
    <row r="318" spans="2:3" ht="14.25" customHeight="1">
      <c r="B318" s="24"/>
      <c r="C318" s="24"/>
    </row>
    <row r="319" spans="2:3" ht="14.25" customHeight="1">
      <c r="B319" s="24"/>
      <c r="C319" s="24"/>
    </row>
    <row r="320" spans="2:3" ht="14.25" customHeight="1">
      <c r="B320" s="24"/>
      <c r="C320" s="24"/>
    </row>
    <row r="321" spans="2:3" ht="14.25" customHeight="1">
      <c r="B321" s="24"/>
      <c r="C321" s="24"/>
    </row>
    <row r="322" spans="2:3" ht="14.25" customHeight="1">
      <c r="B322" s="24"/>
      <c r="C322" s="24"/>
    </row>
    <row r="323" spans="2:3" ht="14.25" customHeight="1">
      <c r="B323" s="24"/>
      <c r="C323" s="24"/>
    </row>
    <row r="324" spans="2:3" ht="14.25" customHeight="1">
      <c r="B324" s="24"/>
      <c r="C324" s="24"/>
    </row>
    <row r="325" spans="2:3" ht="14.25" customHeight="1">
      <c r="B325" s="24"/>
      <c r="C325" s="24"/>
    </row>
    <row r="326" spans="2:3" ht="14.25" customHeight="1">
      <c r="B326" s="24"/>
      <c r="C326" s="24"/>
    </row>
    <row r="327" spans="2:3" ht="14.25" customHeight="1">
      <c r="B327" s="24"/>
      <c r="C327" s="24"/>
    </row>
    <row r="328" spans="2:3" ht="14.25" customHeight="1">
      <c r="B328" s="24"/>
      <c r="C328" s="24"/>
    </row>
    <row r="329" spans="2:3" ht="14.25" customHeight="1">
      <c r="B329" s="24"/>
      <c r="C329" s="24"/>
    </row>
    <row r="330" spans="2:3" ht="14.25" customHeight="1">
      <c r="B330" s="24"/>
      <c r="C330" s="24"/>
    </row>
    <row r="331" spans="2:3" ht="14.25" customHeight="1">
      <c r="B331" s="24"/>
      <c r="C331" s="24"/>
    </row>
    <row r="332" spans="2:3" ht="14.25" customHeight="1">
      <c r="B332" s="24"/>
      <c r="C332" s="24"/>
    </row>
    <row r="333" spans="2:3" ht="14.25" customHeight="1">
      <c r="B333" s="24"/>
      <c r="C333" s="24"/>
    </row>
    <row r="334" spans="2:3" ht="14.25" customHeight="1">
      <c r="B334" s="24"/>
      <c r="C334" s="24"/>
    </row>
    <row r="335" spans="2:3" ht="14.25" customHeight="1">
      <c r="B335" s="24"/>
      <c r="C335" s="24"/>
    </row>
    <row r="336" spans="2:3" ht="14.25" customHeight="1">
      <c r="B336" s="24"/>
      <c r="C336" s="24"/>
    </row>
    <row r="337" spans="2:3" ht="14.25" customHeight="1">
      <c r="B337" s="24"/>
      <c r="C337" s="24"/>
    </row>
    <row r="338" spans="2:3" ht="14.25" customHeight="1">
      <c r="B338" s="24"/>
      <c r="C338" s="24"/>
    </row>
    <row r="339" spans="2:3" ht="14.25" customHeight="1">
      <c r="B339" s="24"/>
      <c r="C339" s="24"/>
    </row>
    <row r="340" spans="2:3" ht="14.25" customHeight="1">
      <c r="B340" s="24"/>
      <c r="C340" s="24"/>
    </row>
    <row r="341" spans="2:3" ht="14.25" customHeight="1">
      <c r="B341" s="24"/>
      <c r="C341" s="24"/>
    </row>
    <row r="342" spans="2:3" ht="14.25" customHeight="1">
      <c r="B342" s="24"/>
      <c r="C342" s="24"/>
    </row>
    <row r="343" spans="2:3" ht="14.25" customHeight="1">
      <c r="B343" s="24"/>
      <c r="C343" s="24"/>
    </row>
    <row r="344" spans="2:3" ht="14.25" customHeight="1">
      <c r="B344" s="24"/>
      <c r="C344" s="24"/>
    </row>
    <row r="345" spans="2:3" ht="14.25" customHeight="1">
      <c r="B345" s="24"/>
      <c r="C345" s="24"/>
    </row>
    <row r="346" spans="2:3" ht="14.25" customHeight="1">
      <c r="B346" s="24"/>
      <c r="C346" s="24"/>
    </row>
    <row r="347" spans="2:3" ht="14.25" customHeight="1">
      <c r="B347" s="24"/>
      <c r="C347" s="24"/>
    </row>
    <row r="348" spans="2:3" ht="14.25" customHeight="1">
      <c r="B348" s="24"/>
      <c r="C348" s="24"/>
    </row>
    <row r="349" spans="2:3" ht="14.25" customHeight="1">
      <c r="B349" s="24"/>
      <c r="C349" s="24"/>
    </row>
    <row r="350" spans="2:3" ht="14.25" customHeight="1">
      <c r="B350" s="24"/>
      <c r="C350" s="24"/>
    </row>
    <row r="351" spans="2:3" ht="14.25" customHeight="1">
      <c r="B351" s="24"/>
      <c r="C351" s="24"/>
    </row>
    <row r="352" spans="2:3" ht="14.25" customHeight="1">
      <c r="B352" s="24"/>
      <c r="C352" s="24"/>
    </row>
    <row r="353" spans="2:3" ht="14.25" customHeight="1">
      <c r="B353" s="24"/>
      <c r="C353" s="24"/>
    </row>
    <row r="354" spans="2:3" ht="14.25" customHeight="1">
      <c r="B354" s="24"/>
      <c r="C354" s="24"/>
    </row>
    <row r="355" spans="2:3" ht="14.25" customHeight="1">
      <c r="B355" s="24"/>
      <c r="C355" s="24"/>
    </row>
    <row r="356" spans="2:3" ht="14.25" customHeight="1">
      <c r="B356" s="24"/>
      <c r="C356" s="24"/>
    </row>
    <row r="357" spans="2:3" ht="14.25" customHeight="1">
      <c r="B357" s="24"/>
      <c r="C357" s="24"/>
    </row>
    <row r="358" spans="2:3" ht="14.25" customHeight="1">
      <c r="B358" s="24"/>
      <c r="C358" s="24"/>
    </row>
    <row r="359" spans="2:3" ht="14.25" customHeight="1">
      <c r="B359" s="24"/>
      <c r="C359" s="24"/>
    </row>
    <row r="360" spans="2:3" ht="14.25" customHeight="1">
      <c r="B360" s="24"/>
      <c r="C360" s="24"/>
    </row>
    <row r="361" spans="2:3" ht="14.25" customHeight="1">
      <c r="B361" s="24"/>
      <c r="C361" s="24"/>
    </row>
    <row r="362" spans="2:3" ht="14.25" customHeight="1">
      <c r="B362" s="24"/>
      <c r="C362" s="24"/>
    </row>
    <row r="363" spans="2:3" ht="14.25" customHeight="1">
      <c r="B363" s="24"/>
      <c r="C363" s="24"/>
    </row>
    <row r="364" spans="2:3" ht="14.25" customHeight="1">
      <c r="B364" s="24"/>
      <c r="C364" s="24"/>
    </row>
    <row r="365" spans="2:3" ht="14.25" customHeight="1">
      <c r="B365" s="24"/>
      <c r="C365" s="24"/>
    </row>
    <row r="366" spans="2:3" ht="14.25" customHeight="1">
      <c r="B366" s="24"/>
      <c r="C366" s="24"/>
    </row>
    <row r="367" spans="2:3" ht="14.25" customHeight="1">
      <c r="B367" s="24"/>
      <c r="C367" s="24"/>
    </row>
    <row r="368" spans="2:3" ht="14.25" customHeight="1">
      <c r="B368" s="24"/>
      <c r="C368" s="24"/>
    </row>
    <row r="369" spans="2:3" ht="14.25" customHeight="1">
      <c r="B369" s="24"/>
      <c r="C369" s="24"/>
    </row>
  </sheetData>
  <phoneticPr fontId="29" type="noConversion"/>
  <pageMargins left="0.51181102362204722" right="0.51181102362204722"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2"/>
  <sheetViews>
    <sheetView zoomScaleNormal="100" workbookViewId="0">
      <selection activeCell="H15" sqref="H15"/>
    </sheetView>
  </sheetViews>
  <sheetFormatPr defaultColWidth="8.85546875" defaultRowHeight="12.75"/>
  <sheetData>
    <row r="1" spans="1:9">
      <c r="A1" s="681" t="s">
        <v>348</v>
      </c>
      <c r="B1" s="681"/>
      <c r="C1" s="681"/>
      <c r="D1" s="681"/>
      <c r="E1" s="681"/>
      <c r="F1" s="681"/>
      <c r="G1" s="681"/>
      <c r="H1" s="681"/>
      <c r="I1" s="681"/>
    </row>
    <row r="2" spans="1:9">
      <c r="A2" s="681"/>
      <c r="B2" s="681"/>
      <c r="C2" s="681"/>
      <c r="D2" s="681"/>
      <c r="E2" s="681"/>
      <c r="F2" s="681"/>
      <c r="G2" s="681"/>
      <c r="H2" s="681"/>
      <c r="I2" s="681"/>
    </row>
  </sheetData>
  <mergeCells count="1">
    <mergeCell ref="A1:I2"/>
  </mergeCells>
  <phoneticPr fontId="29" type="noConversion"/>
  <pageMargins left="0.51181102362204722" right="0.51181102362204722"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T138"/>
  <sheetViews>
    <sheetView workbookViewId="0">
      <selection activeCell="P50" sqref="P50"/>
    </sheetView>
  </sheetViews>
  <sheetFormatPr defaultRowHeight="14.25" customHeight="1"/>
  <cols>
    <col min="1" max="1" width="17.7109375" customWidth="1"/>
    <col min="2" max="2" width="1.42578125" hidden="1" customWidth="1"/>
    <col min="3" max="3" width="8.85546875" customWidth="1"/>
    <col min="4" max="4" width="5.42578125" customWidth="1"/>
    <col min="5" max="5" width="1.85546875" customWidth="1"/>
    <col min="6" max="6" width="14.42578125" customWidth="1"/>
    <col min="7" max="7" width="14.42578125" hidden="1" customWidth="1"/>
    <col min="9" max="9" width="5.5703125" customWidth="1"/>
    <col min="10" max="10" width="1.7109375" customWidth="1"/>
    <col min="11" max="11" width="17.5703125" customWidth="1"/>
    <col min="12" max="12" width="17.5703125" hidden="1" customWidth="1"/>
    <col min="13" max="13" width="9.5703125" customWidth="1"/>
    <col min="14" max="14" width="6.28515625" customWidth="1"/>
    <col min="15" max="15" width="13.5703125" customWidth="1"/>
    <col min="16" max="16" width="24.85546875" customWidth="1"/>
    <col min="17" max="17" width="35" bestFit="1" customWidth="1"/>
    <col min="18" max="18" width="20.42578125" bestFit="1" customWidth="1"/>
    <col min="20" max="20" width="25.28515625" customWidth="1"/>
  </cols>
  <sheetData>
    <row r="1" spans="1:18" ht="16.5" customHeight="1">
      <c r="A1" s="37" t="s">
        <v>475</v>
      </c>
      <c r="B1" s="37"/>
      <c r="C1" s="20"/>
      <c r="D1" s="20"/>
      <c r="E1" s="20"/>
      <c r="F1" s="20"/>
      <c r="G1" s="20"/>
      <c r="M1" s="399"/>
    </row>
    <row r="2" spans="1:18" ht="14.25" customHeight="1">
      <c r="A2" s="222" t="s">
        <v>4</v>
      </c>
      <c r="B2" s="222"/>
      <c r="C2" s="20"/>
      <c r="D2" s="20"/>
      <c r="E2" s="20"/>
      <c r="F2" s="20"/>
      <c r="G2" s="20"/>
      <c r="M2" s="399"/>
    </row>
    <row r="3" spans="1:18" ht="34.5">
      <c r="A3" s="276"/>
      <c r="B3" s="276"/>
      <c r="C3" s="143" t="s">
        <v>219</v>
      </c>
      <c r="D3" s="553" t="s">
        <v>5</v>
      </c>
      <c r="E3" s="553"/>
      <c r="F3" s="480"/>
      <c r="G3" s="480"/>
      <c r="H3" s="141" t="s">
        <v>219</v>
      </c>
      <c r="I3" s="512" t="s">
        <v>5</v>
      </c>
      <c r="J3" s="512"/>
      <c r="K3" s="405"/>
      <c r="L3" s="405"/>
      <c r="M3" s="141" t="s">
        <v>219</v>
      </c>
      <c r="N3" s="553" t="s">
        <v>5</v>
      </c>
      <c r="O3" s="553"/>
      <c r="P3" s="553"/>
      <c r="Q3" s="657"/>
      <c r="R3" s="657"/>
    </row>
    <row r="4" spans="1:18" ht="15.75" customHeight="1">
      <c r="A4" s="4" t="s">
        <v>297</v>
      </c>
      <c r="B4" s="606">
        <v>52411</v>
      </c>
      <c r="C4" s="573">
        <v>342917</v>
      </c>
      <c r="D4" s="305">
        <f>C4/B4</f>
        <v>6.5428440594531683</v>
      </c>
      <c r="E4" s="305"/>
      <c r="F4" s="4" t="s">
        <v>325</v>
      </c>
      <c r="G4" s="606">
        <v>4349</v>
      </c>
      <c r="H4" s="573">
        <v>24591</v>
      </c>
      <c r="I4" s="294">
        <f>H4/G4</f>
        <v>5.6544033111060017</v>
      </c>
      <c r="J4" s="294"/>
      <c r="K4" s="4" t="s">
        <v>429</v>
      </c>
      <c r="L4" s="606">
        <v>268849</v>
      </c>
      <c r="M4" s="573">
        <v>1505093</v>
      </c>
      <c r="N4" s="305">
        <f>M4/L4</f>
        <v>5.598283794992728</v>
      </c>
      <c r="O4" s="305"/>
      <c r="P4" s="4"/>
      <c r="Q4" s="657"/>
      <c r="R4" s="659"/>
    </row>
    <row r="5" spans="1:18" ht="15.75" customHeight="1">
      <c r="A5" s="4" t="s">
        <v>418</v>
      </c>
      <c r="B5" s="606">
        <v>30045</v>
      </c>
      <c r="C5" s="573">
        <v>247601</v>
      </c>
      <c r="D5" s="305">
        <f t="shared" ref="D5:D46" si="0">C5/B5</f>
        <v>8.2410051589282745</v>
      </c>
      <c r="E5" s="305"/>
      <c r="F5" s="4" t="s">
        <v>104</v>
      </c>
      <c r="G5" s="606">
        <v>9001</v>
      </c>
      <c r="H5" s="573">
        <v>62285</v>
      </c>
      <c r="I5" s="294">
        <f t="shared" ref="I5:I46" si="1">H5/G5</f>
        <v>6.9197866903677365</v>
      </c>
      <c r="J5" s="294"/>
      <c r="K5" s="4" t="s">
        <v>345</v>
      </c>
      <c r="L5" s="606">
        <v>5350</v>
      </c>
      <c r="M5" s="573">
        <v>13438</v>
      </c>
      <c r="N5" s="305">
        <f t="shared" ref="N5:N44" si="2">M5/L5</f>
        <v>2.5117757009345794</v>
      </c>
      <c r="O5" s="305"/>
      <c r="P5" s="4"/>
      <c r="Q5" s="657"/>
      <c r="R5" s="659"/>
    </row>
    <row r="6" spans="1:18" ht="15.75" customHeight="1">
      <c r="A6" s="4" t="s">
        <v>298</v>
      </c>
      <c r="B6" s="606">
        <v>42556</v>
      </c>
      <c r="C6" s="573">
        <v>419000</v>
      </c>
      <c r="D6" s="305">
        <f t="shared" si="0"/>
        <v>9.8458501738885236</v>
      </c>
      <c r="E6" s="305"/>
      <c r="F6" s="4" t="s">
        <v>108</v>
      </c>
      <c r="G6" s="606">
        <v>29918</v>
      </c>
      <c r="H6" s="573">
        <v>180622</v>
      </c>
      <c r="I6" s="294">
        <f t="shared" si="1"/>
        <v>6.0372351092987495</v>
      </c>
      <c r="J6" s="294"/>
      <c r="K6" s="4" t="s">
        <v>346</v>
      </c>
      <c r="L6" s="606">
        <v>42356</v>
      </c>
      <c r="M6" s="573">
        <v>177410</v>
      </c>
      <c r="N6" s="305">
        <f t="shared" si="2"/>
        <v>4.1885447162149401</v>
      </c>
      <c r="O6" s="305"/>
      <c r="P6" s="4"/>
      <c r="Q6" s="657"/>
      <c r="R6" s="659"/>
    </row>
    <row r="7" spans="1:18" ht="15.75" customHeight="1">
      <c r="A7" s="4" t="s">
        <v>300</v>
      </c>
      <c r="B7" s="606">
        <v>2385</v>
      </c>
      <c r="C7" s="573">
        <v>42577</v>
      </c>
      <c r="D7" s="305">
        <f t="shared" si="0"/>
        <v>17.851991614255766</v>
      </c>
      <c r="E7" s="305"/>
      <c r="F7" s="4" t="s">
        <v>98</v>
      </c>
      <c r="G7" s="606">
        <v>10406</v>
      </c>
      <c r="H7" s="573">
        <v>36024</v>
      </c>
      <c r="I7" s="294">
        <f t="shared" si="1"/>
        <v>3.4618489333077069</v>
      </c>
      <c r="J7" s="294"/>
      <c r="K7" s="4" t="s">
        <v>347</v>
      </c>
      <c r="L7" s="606">
        <v>15328</v>
      </c>
      <c r="M7" s="573">
        <v>77253</v>
      </c>
      <c r="N7" s="305">
        <f t="shared" si="2"/>
        <v>5.0399921711899793</v>
      </c>
      <c r="O7" s="305"/>
      <c r="P7" s="4"/>
      <c r="Q7" s="657"/>
      <c r="R7" s="659"/>
    </row>
    <row r="8" spans="1:18" ht="15.75" customHeight="1">
      <c r="A8" s="4" t="s">
        <v>301</v>
      </c>
      <c r="B8" s="606">
        <v>43080</v>
      </c>
      <c r="C8" s="573">
        <v>287283</v>
      </c>
      <c r="D8" s="305">
        <f t="shared" si="0"/>
        <v>6.668593314763231</v>
      </c>
      <c r="E8" s="305"/>
      <c r="F8" s="4" t="s">
        <v>326</v>
      </c>
      <c r="G8" s="606">
        <v>26125</v>
      </c>
      <c r="H8" s="573">
        <v>176697</v>
      </c>
      <c r="I8" s="294">
        <f t="shared" si="1"/>
        <v>6.7635215311004782</v>
      </c>
      <c r="J8" s="294"/>
      <c r="K8" s="4" t="s">
        <v>436</v>
      </c>
      <c r="L8" s="606">
        <v>235981</v>
      </c>
      <c r="M8" s="573">
        <v>1097526</v>
      </c>
      <c r="N8" s="305">
        <f t="shared" si="2"/>
        <v>4.6509083358405974</v>
      </c>
      <c r="O8" s="305"/>
      <c r="P8" s="4"/>
      <c r="Q8" s="657"/>
      <c r="R8" s="659"/>
    </row>
    <row r="9" spans="1:18" ht="15.75" customHeight="1">
      <c r="A9" s="4" t="s">
        <v>437</v>
      </c>
      <c r="B9" s="607">
        <v>160944</v>
      </c>
      <c r="C9" s="573">
        <v>630382</v>
      </c>
      <c r="D9" s="305">
        <f t="shared" si="0"/>
        <v>3.916778506809822</v>
      </c>
      <c r="E9" s="305"/>
      <c r="F9" s="4" t="s">
        <v>327</v>
      </c>
      <c r="G9" s="606">
        <v>12989</v>
      </c>
      <c r="H9" s="573">
        <v>33687</v>
      </c>
      <c r="I9" s="294">
        <f t="shared" si="1"/>
        <v>2.5935021941642931</v>
      </c>
      <c r="J9" s="294"/>
      <c r="K9" s="4" t="s">
        <v>285</v>
      </c>
      <c r="L9" s="606">
        <v>202076</v>
      </c>
      <c r="M9" s="573">
        <v>562560</v>
      </c>
      <c r="N9" s="305">
        <f t="shared" si="2"/>
        <v>2.7839030859676557</v>
      </c>
      <c r="O9" s="305"/>
      <c r="P9" s="4"/>
      <c r="Q9" s="657"/>
      <c r="R9" s="659"/>
    </row>
    <row r="10" spans="1:18" ht="15.75" customHeight="1">
      <c r="A10" s="4" t="s">
        <v>302</v>
      </c>
      <c r="B10" s="606">
        <v>33662</v>
      </c>
      <c r="C10" s="573">
        <v>214771</v>
      </c>
      <c r="D10" s="305">
        <f t="shared" si="0"/>
        <v>6.3802210207355472</v>
      </c>
      <c r="E10" s="305"/>
      <c r="F10" s="4" t="s">
        <v>99</v>
      </c>
      <c r="G10" s="606">
        <v>5030</v>
      </c>
      <c r="H10" s="573">
        <v>16232</v>
      </c>
      <c r="I10" s="294">
        <f t="shared" si="1"/>
        <v>3.2270377733598408</v>
      </c>
      <c r="J10" s="294"/>
      <c r="K10" s="405" t="s">
        <v>6</v>
      </c>
      <c r="L10" s="606">
        <v>78967</v>
      </c>
      <c r="M10" s="573">
        <v>738735</v>
      </c>
      <c r="N10" s="305">
        <f t="shared" si="2"/>
        <v>9.3549837273797909</v>
      </c>
      <c r="O10" s="305"/>
      <c r="P10" s="4"/>
      <c r="Q10" s="657"/>
      <c r="R10" s="659"/>
    </row>
    <row r="11" spans="1:18" ht="15.75" customHeight="1">
      <c r="A11" s="4" t="s">
        <v>303</v>
      </c>
      <c r="B11" s="606">
        <v>13066</v>
      </c>
      <c r="C11" s="573">
        <v>82870</v>
      </c>
      <c r="D11" s="305">
        <f t="shared" si="0"/>
        <v>6.342415429358641</v>
      </c>
      <c r="E11" s="305"/>
      <c r="F11" s="7" t="s">
        <v>270</v>
      </c>
      <c r="G11" s="606">
        <v>66782</v>
      </c>
      <c r="H11" s="573">
        <v>247286</v>
      </c>
      <c r="I11" s="294">
        <f t="shared" si="1"/>
        <v>3.7028840106615557</v>
      </c>
      <c r="J11" s="294"/>
      <c r="K11" s="4" t="s">
        <v>193</v>
      </c>
      <c r="L11" s="606">
        <v>71406</v>
      </c>
      <c r="M11" s="573">
        <v>340999</v>
      </c>
      <c r="N11" s="305">
        <f t="shared" si="2"/>
        <v>4.7754950564378342</v>
      </c>
      <c r="O11" s="305"/>
      <c r="P11" s="4"/>
      <c r="Q11" s="657"/>
      <c r="R11" s="659"/>
    </row>
    <row r="12" spans="1:18" ht="15.75" customHeight="1">
      <c r="A12" s="4" t="s">
        <v>305</v>
      </c>
      <c r="B12" s="606">
        <v>8420</v>
      </c>
      <c r="C12" s="573">
        <v>31385</v>
      </c>
      <c r="D12" s="305">
        <f t="shared" si="0"/>
        <v>3.7274346793349169</v>
      </c>
      <c r="E12" s="305"/>
      <c r="F12" s="4" t="s">
        <v>328</v>
      </c>
      <c r="G12" s="606">
        <v>2956</v>
      </c>
      <c r="H12" s="573">
        <v>23247</v>
      </c>
      <c r="I12" s="294">
        <f t="shared" si="1"/>
        <v>7.8643437077131262</v>
      </c>
      <c r="J12" s="294"/>
      <c r="K12" s="405" t="s">
        <v>430</v>
      </c>
      <c r="L12" s="606">
        <v>57334</v>
      </c>
      <c r="M12" s="573">
        <v>255170</v>
      </c>
      <c r="N12" s="305">
        <f t="shared" si="2"/>
        <v>4.4505877838629786</v>
      </c>
      <c r="O12" s="305"/>
      <c r="P12" s="4"/>
      <c r="Q12" s="657"/>
      <c r="R12" s="659"/>
    </row>
    <row r="13" spans="1:18" ht="15.75" customHeight="1">
      <c r="A13" s="4" t="s">
        <v>259</v>
      </c>
      <c r="B13" s="606">
        <v>348138</v>
      </c>
      <c r="C13" s="573">
        <v>1010062</v>
      </c>
      <c r="D13" s="305">
        <f t="shared" si="0"/>
        <v>2.9013264854741512</v>
      </c>
      <c r="E13" s="305"/>
      <c r="F13" s="4" t="s">
        <v>476</v>
      </c>
      <c r="G13" s="606">
        <v>164802</v>
      </c>
      <c r="H13" s="573">
        <v>1286669</v>
      </c>
      <c r="I13" s="294">
        <f t="shared" si="1"/>
        <v>7.8073627747236074</v>
      </c>
      <c r="J13" s="294"/>
      <c r="K13" s="4" t="s">
        <v>286</v>
      </c>
      <c r="L13" s="606">
        <v>147408</v>
      </c>
      <c r="M13" s="573">
        <v>863650</v>
      </c>
      <c r="N13" s="305">
        <f t="shared" si="2"/>
        <v>5.8589086074025829</v>
      </c>
      <c r="O13" s="305"/>
      <c r="P13" s="4"/>
      <c r="Q13" s="657"/>
      <c r="R13" s="659"/>
    </row>
    <row r="14" spans="1:18" ht="15.75" customHeight="1">
      <c r="A14" s="4" t="s">
        <v>399</v>
      </c>
      <c r="B14" s="606">
        <v>5917</v>
      </c>
      <c r="C14" s="573">
        <v>38882</v>
      </c>
      <c r="D14" s="305">
        <f t="shared" si="0"/>
        <v>6.5712354233564305</v>
      </c>
      <c r="E14" s="305"/>
      <c r="F14" s="4" t="s">
        <v>425</v>
      </c>
      <c r="G14" s="606">
        <v>18993</v>
      </c>
      <c r="H14" s="573">
        <v>62746</v>
      </c>
      <c r="I14" s="294">
        <f t="shared" si="1"/>
        <v>3.3036381824882852</v>
      </c>
      <c r="J14" s="294"/>
      <c r="K14" s="4" t="s">
        <v>128</v>
      </c>
      <c r="L14" s="606">
        <v>23426</v>
      </c>
      <c r="M14" s="573">
        <v>125343</v>
      </c>
      <c r="N14" s="305">
        <f t="shared" si="2"/>
        <v>5.350593357807564</v>
      </c>
      <c r="O14" s="305"/>
      <c r="P14" s="4"/>
      <c r="Q14" s="657"/>
      <c r="R14" s="659"/>
    </row>
    <row r="15" spans="1:18" ht="15.75" customHeight="1">
      <c r="A15" s="4" t="s">
        <v>306</v>
      </c>
      <c r="B15" s="606">
        <v>7457</v>
      </c>
      <c r="C15" s="573">
        <v>10061</v>
      </c>
      <c r="D15" s="305">
        <f t="shared" si="0"/>
        <v>1.3492020919940995</v>
      </c>
      <c r="E15" s="305"/>
      <c r="F15" s="4" t="s">
        <v>272</v>
      </c>
      <c r="G15" s="606">
        <v>151237</v>
      </c>
      <c r="H15" s="573">
        <v>1002353</v>
      </c>
      <c r="I15" s="294">
        <f t="shared" si="1"/>
        <v>6.6276969260167817</v>
      </c>
      <c r="J15" s="294"/>
      <c r="K15" s="4" t="s">
        <v>287</v>
      </c>
      <c r="L15" s="606">
        <v>119544</v>
      </c>
      <c r="M15" s="573">
        <v>822199</v>
      </c>
      <c r="N15" s="305">
        <f t="shared" si="2"/>
        <v>6.8777939503446426</v>
      </c>
      <c r="O15" s="305"/>
      <c r="P15" s="4"/>
      <c r="Q15" s="657"/>
      <c r="R15" s="659"/>
    </row>
    <row r="16" spans="1:18" ht="15.75" customHeight="1">
      <c r="A16" s="4" t="s">
        <v>261</v>
      </c>
      <c r="B16" s="606">
        <v>80072</v>
      </c>
      <c r="C16" s="573">
        <v>544798</v>
      </c>
      <c r="D16" s="305">
        <f t="shared" si="0"/>
        <v>6.803851533619742</v>
      </c>
      <c r="E16" s="305"/>
      <c r="F16" s="4" t="s">
        <v>273</v>
      </c>
      <c r="G16" s="606">
        <v>14843</v>
      </c>
      <c r="H16" s="573">
        <v>129206</v>
      </c>
      <c r="I16" s="294">
        <f t="shared" si="1"/>
        <v>8.7048440342248874</v>
      </c>
      <c r="J16" s="294"/>
      <c r="K16" s="4" t="s">
        <v>288</v>
      </c>
      <c r="L16" s="606">
        <v>70734</v>
      </c>
      <c r="M16" s="573">
        <v>362678</v>
      </c>
      <c r="N16" s="305">
        <f t="shared" si="2"/>
        <v>5.1273503548505666</v>
      </c>
      <c r="O16" s="305"/>
      <c r="P16" s="4"/>
      <c r="Q16" s="657"/>
      <c r="R16" s="659"/>
    </row>
    <row r="17" spans="1:18" ht="15.75" customHeight="1">
      <c r="A17" s="4" t="s">
        <v>307</v>
      </c>
      <c r="B17" s="606">
        <v>3007</v>
      </c>
      <c r="C17" s="573">
        <v>13939</v>
      </c>
      <c r="D17" s="305">
        <f t="shared" si="0"/>
        <v>4.6355171267043564</v>
      </c>
      <c r="E17" s="305"/>
      <c r="F17" s="4" t="s">
        <v>426</v>
      </c>
      <c r="G17" s="606">
        <v>189576</v>
      </c>
      <c r="H17" s="573">
        <v>1481115</v>
      </c>
      <c r="I17" s="294">
        <f t="shared" si="1"/>
        <v>7.8127769337890873</v>
      </c>
      <c r="J17" s="294"/>
      <c r="K17" s="4" t="s">
        <v>195</v>
      </c>
      <c r="L17" s="606">
        <v>101462</v>
      </c>
      <c r="M17" s="573">
        <v>479977</v>
      </c>
      <c r="N17" s="305">
        <f t="shared" si="2"/>
        <v>4.7306085036762529</v>
      </c>
      <c r="O17" s="305"/>
      <c r="P17" s="4"/>
      <c r="Q17" s="657"/>
      <c r="R17" s="659"/>
    </row>
    <row r="18" spans="1:18" ht="15.75" customHeight="1">
      <c r="A18" s="4" t="s">
        <v>308</v>
      </c>
      <c r="B18" s="606">
        <v>2814</v>
      </c>
      <c r="C18" s="573">
        <v>11030</v>
      </c>
      <c r="D18" s="305">
        <f t="shared" si="0"/>
        <v>3.9196872778962333</v>
      </c>
      <c r="E18" s="305"/>
      <c r="F18" s="4" t="s">
        <v>329</v>
      </c>
      <c r="G18" s="606">
        <v>17042</v>
      </c>
      <c r="H18" s="573">
        <v>147792</v>
      </c>
      <c r="I18" s="294">
        <f t="shared" si="1"/>
        <v>8.6722215702382357</v>
      </c>
      <c r="J18" s="294"/>
      <c r="K18" s="4" t="s">
        <v>196</v>
      </c>
      <c r="L18" s="606">
        <v>24061</v>
      </c>
      <c r="M18" s="573">
        <v>110130</v>
      </c>
      <c r="N18" s="305">
        <f t="shared" si="2"/>
        <v>4.5771164955737502</v>
      </c>
      <c r="O18" s="305"/>
      <c r="P18" s="4"/>
      <c r="Q18" s="657"/>
      <c r="R18" s="659"/>
    </row>
    <row r="19" spans="1:18" ht="15.75" customHeight="1">
      <c r="A19" s="4" t="s">
        <v>309</v>
      </c>
      <c r="B19" s="606">
        <v>1875</v>
      </c>
      <c r="C19" s="573">
        <v>1509</v>
      </c>
      <c r="D19" s="305">
        <f t="shared" si="0"/>
        <v>0.80479999999999996</v>
      </c>
      <c r="E19" s="305"/>
      <c r="F19" s="4" t="s">
        <v>330</v>
      </c>
      <c r="G19" s="606">
        <v>6329</v>
      </c>
      <c r="H19" s="573">
        <v>25184</v>
      </c>
      <c r="I19" s="294">
        <f t="shared" si="1"/>
        <v>3.9791436245852427</v>
      </c>
      <c r="J19" s="294"/>
      <c r="K19" s="4" t="s">
        <v>431</v>
      </c>
      <c r="L19" s="606">
        <v>20880</v>
      </c>
      <c r="M19" s="573">
        <v>102773</v>
      </c>
      <c r="N19" s="305">
        <f t="shared" si="2"/>
        <v>4.9220785440613026</v>
      </c>
      <c r="O19" s="305"/>
      <c r="P19" s="4"/>
      <c r="Q19" s="657"/>
      <c r="R19" s="659"/>
    </row>
    <row r="20" spans="1:18" ht="15.75" customHeight="1">
      <c r="A20" s="4" t="s">
        <v>310</v>
      </c>
      <c r="B20" s="606">
        <v>18557</v>
      </c>
      <c r="C20" s="573">
        <v>86197</v>
      </c>
      <c r="D20" s="305">
        <f t="shared" si="0"/>
        <v>4.6449857196745166</v>
      </c>
      <c r="E20" s="305"/>
      <c r="F20" s="4" t="s">
        <v>331</v>
      </c>
      <c r="G20" s="606">
        <v>29842</v>
      </c>
      <c r="H20" s="573">
        <v>205684</v>
      </c>
      <c r="I20" s="294">
        <f t="shared" si="1"/>
        <v>6.8924334830105218</v>
      </c>
      <c r="J20" s="294"/>
      <c r="K20" s="4" t="s">
        <v>432</v>
      </c>
      <c r="L20" s="606">
        <v>15013</v>
      </c>
      <c r="M20" s="573">
        <v>82405</v>
      </c>
      <c r="N20" s="305">
        <f t="shared" si="2"/>
        <v>5.4889096116698859</v>
      </c>
      <c r="O20" s="305"/>
      <c r="P20" s="4"/>
      <c r="Q20" s="657"/>
      <c r="R20" s="659"/>
    </row>
    <row r="21" spans="1:18" ht="15.75" customHeight="1">
      <c r="A21" s="4" t="s">
        <v>263</v>
      </c>
      <c r="B21" s="606">
        <v>36505</v>
      </c>
      <c r="C21" s="573">
        <v>210445</v>
      </c>
      <c r="D21" s="305">
        <f t="shared" si="0"/>
        <v>5.7648267360635526</v>
      </c>
      <c r="E21" s="305"/>
      <c r="F21" s="4" t="s">
        <v>275</v>
      </c>
      <c r="G21" s="606">
        <v>21671</v>
      </c>
      <c r="H21" s="573">
        <v>140635</v>
      </c>
      <c r="I21" s="294">
        <f t="shared" si="1"/>
        <v>6.489548244197314</v>
      </c>
      <c r="J21" s="294"/>
      <c r="K21" s="4" t="s">
        <v>289</v>
      </c>
      <c r="L21" s="606">
        <v>40963</v>
      </c>
      <c r="M21" s="573">
        <v>219408</v>
      </c>
      <c r="N21" s="305">
        <f t="shared" si="2"/>
        <v>5.3562483216561283</v>
      </c>
      <c r="O21" s="305"/>
      <c r="P21" s="4"/>
      <c r="Q21" s="657"/>
      <c r="R21" s="659"/>
    </row>
    <row r="22" spans="1:18" ht="15.75" customHeight="1">
      <c r="A22" s="4" t="s">
        <v>311</v>
      </c>
      <c r="B22" s="606">
        <v>33278</v>
      </c>
      <c r="C22" s="573">
        <v>369532</v>
      </c>
      <c r="D22" s="305">
        <f t="shared" si="0"/>
        <v>11.104393292866158</v>
      </c>
      <c r="E22" s="305"/>
      <c r="F22" s="4" t="s">
        <v>276</v>
      </c>
      <c r="G22" s="606">
        <v>124179</v>
      </c>
      <c r="H22" s="573">
        <v>878403</v>
      </c>
      <c r="I22" s="294">
        <f t="shared" si="1"/>
        <v>7.0736839562244826</v>
      </c>
      <c r="J22" s="294"/>
      <c r="K22" s="4" t="s">
        <v>290</v>
      </c>
      <c r="L22" s="606">
        <v>227312</v>
      </c>
      <c r="M22" s="573">
        <v>1587677</v>
      </c>
      <c r="N22" s="305">
        <f t="shared" si="2"/>
        <v>6.9845718659815583</v>
      </c>
      <c r="O22" s="305"/>
      <c r="P22" s="4"/>
      <c r="Q22" s="657"/>
      <c r="R22" s="659"/>
    </row>
    <row r="23" spans="1:18" ht="15.75" customHeight="1">
      <c r="A23" s="4" t="s">
        <v>313</v>
      </c>
      <c r="B23" s="606">
        <v>13999</v>
      </c>
      <c r="C23" s="573">
        <v>20878</v>
      </c>
      <c r="D23" s="305">
        <f t="shared" si="0"/>
        <v>1.4913922423030217</v>
      </c>
      <c r="E23" s="305"/>
      <c r="F23" s="4" t="s">
        <v>332</v>
      </c>
      <c r="G23" s="606">
        <v>9542</v>
      </c>
      <c r="H23" s="573">
        <v>41116</v>
      </c>
      <c r="I23" s="294">
        <f t="shared" si="1"/>
        <v>4.3089499056801506</v>
      </c>
      <c r="J23" s="294"/>
      <c r="K23" s="4" t="s">
        <v>107</v>
      </c>
      <c r="L23" s="606">
        <v>210931</v>
      </c>
      <c r="M23" s="573">
        <v>910788</v>
      </c>
      <c r="N23" s="305">
        <f t="shared" si="2"/>
        <v>4.3179428343866002</v>
      </c>
      <c r="O23" s="305"/>
      <c r="P23" s="4"/>
      <c r="Q23" s="657"/>
      <c r="R23" s="659"/>
    </row>
    <row r="24" spans="1:18" ht="15.75" customHeight="1">
      <c r="A24" s="4" t="s">
        <v>264</v>
      </c>
      <c r="B24" s="606">
        <v>77504</v>
      </c>
      <c r="C24" s="573">
        <v>248024</v>
      </c>
      <c r="D24" s="305">
        <f t="shared" si="0"/>
        <v>3.2001445086705202</v>
      </c>
      <c r="E24" s="305"/>
      <c r="F24" s="4" t="s">
        <v>333</v>
      </c>
      <c r="G24" s="606">
        <v>6749</v>
      </c>
      <c r="H24" s="573">
        <v>18502</v>
      </c>
      <c r="I24" s="294">
        <f t="shared" si="1"/>
        <v>2.7414431767669285</v>
      </c>
      <c r="J24" s="294"/>
      <c r="K24" s="4" t="s">
        <v>354</v>
      </c>
      <c r="L24" s="606">
        <v>61800</v>
      </c>
      <c r="M24" s="573">
        <v>175261</v>
      </c>
      <c r="N24" s="305">
        <f t="shared" si="2"/>
        <v>2.8359385113268609</v>
      </c>
      <c r="O24" s="305"/>
      <c r="P24" s="4"/>
      <c r="Q24" s="657"/>
      <c r="R24" s="659"/>
    </row>
    <row r="25" spans="1:18" ht="15.75" customHeight="1">
      <c r="A25" s="4" t="s">
        <v>265</v>
      </c>
      <c r="B25" s="606">
        <v>161998</v>
      </c>
      <c r="C25" s="573">
        <v>478564</v>
      </c>
      <c r="D25" s="305">
        <f t="shared" si="0"/>
        <v>2.9541352362374842</v>
      </c>
      <c r="E25" s="305"/>
      <c r="F25" s="4" t="s">
        <v>278</v>
      </c>
      <c r="G25" s="606">
        <v>205748</v>
      </c>
      <c r="H25" s="573">
        <v>1360181</v>
      </c>
      <c r="I25" s="294">
        <f t="shared" si="1"/>
        <v>6.6109075179345611</v>
      </c>
      <c r="J25" s="294"/>
      <c r="K25" s="4" t="s">
        <v>197</v>
      </c>
      <c r="L25" s="606">
        <v>6088</v>
      </c>
      <c r="M25" s="573">
        <v>43866</v>
      </c>
      <c r="N25" s="305">
        <f t="shared" si="2"/>
        <v>7.2053219448094614</v>
      </c>
      <c r="O25" s="305"/>
      <c r="P25" s="4"/>
      <c r="Q25" s="657"/>
      <c r="R25" s="659"/>
    </row>
    <row r="26" spans="1:18" ht="15.75" customHeight="1">
      <c r="A26" s="4" t="s">
        <v>130</v>
      </c>
      <c r="B26" s="606">
        <v>90427</v>
      </c>
      <c r="C26" s="573">
        <v>503470</v>
      </c>
      <c r="D26" s="305">
        <f t="shared" si="0"/>
        <v>5.5676954891791173</v>
      </c>
      <c r="E26" s="305"/>
      <c r="F26" s="4" t="s">
        <v>279</v>
      </c>
      <c r="G26" s="606">
        <v>36996</v>
      </c>
      <c r="H26" s="573">
        <v>565223</v>
      </c>
      <c r="I26" s="294">
        <f t="shared" si="1"/>
        <v>15.277948967455941</v>
      </c>
      <c r="J26" s="294"/>
      <c r="K26" s="4" t="s">
        <v>198</v>
      </c>
      <c r="L26" s="606">
        <v>7038</v>
      </c>
      <c r="M26" s="573">
        <v>30089</v>
      </c>
      <c r="N26" s="305">
        <f t="shared" si="2"/>
        <v>4.2752202330207449</v>
      </c>
      <c r="O26" s="305"/>
      <c r="P26" s="4"/>
      <c r="Q26" s="657"/>
      <c r="R26" s="659"/>
    </row>
    <row r="27" spans="1:18" ht="15">
      <c r="A27" s="405" t="s">
        <v>419</v>
      </c>
      <c r="B27" s="606">
        <v>359671</v>
      </c>
      <c r="C27" s="573">
        <v>1040516</v>
      </c>
      <c r="D27" s="305">
        <f t="shared" si="0"/>
        <v>2.8929660717711463</v>
      </c>
      <c r="E27" s="305"/>
      <c r="F27" s="4" t="s">
        <v>334</v>
      </c>
      <c r="G27" s="606">
        <v>11712</v>
      </c>
      <c r="H27" s="573">
        <v>38842</v>
      </c>
      <c r="I27" s="294">
        <f t="shared" si="1"/>
        <v>3.3164275956284155</v>
      </c>
      <c r="J27" s="294"/>
      <c r="K27" s="4" t="s">
        <v>199</v>
      </c>
      <c r="L27" s="606">
        <v>94011</v>
      </c>
      <c r="M27" s="573">
        <v>543421</v>
      </c>
      <c r="N27" s="305">
        <f t="shared" si="2"/>
        <v>5.7803980385274061</v>
      </c>
      <c r="O27" s="305"/>
      <c r="P27" s="405"/>
      <c r="Q27" s="657"/>
      <c r="R27" s="659"/>
    </row>
    <row r="28" spans="1:18" ht="15.75" customHeight="1">
      <c r="A28" s="4" t="s">
        <v>314</v>
      </c>
      <c r="B28" s="606">
        <v>2760</v>
      </c>
      <c r="C28" s="573">
        <v>19197</v>
      </c>
      <c r="D28" s="305">
        <f t="shared" si="0"/>
        <v>6.9554347826086955</v>
      </c>
      <c r="E28" s="305"/>
      <c r="F28" s="4" t="s">
        <v>335</v>
      </c>
      <c r="G28" s="606">
        <v>44993</v>
      </c>
      <c r="H28" s="573">
        <v>400370</v>
      </c>
      <c r="I28" s="294">
        <f t="shared" si="1"/>
        <v>8.8984953214944547</v>
      </c>
      <c r="J28" s="294"/>
      <c r="K28" s="4" t="s">
        <v>217</v>
      </c>
      <c r="L28" s="606">
        <v>14522</v>
      </c>
      <c r="M28" s="573">
        <v>43465</v>
      </c>
      <c r="N28" s="305">
        <f t="shared" si="2"/>
        <v>2.9930450351191298</v>
      </c>
      <c r="O28" s="305"/>
      <c r="P28" s="4"/>
      <c r="Q28" s="657"/>
      <c r="R28" s="659"/>
    </row>
    <row r="29" spans="1:18" ht="15.75" customHeight="1">
      <c r="A29" s="4" t="s">
        <v>420</v>
      </c>
      <c r="B29" s="606">
        <v>334857</v>
      </c>
      <c r="C29" s="573">
        <v>1470629</v>
      </c>
      <c r="D29" s="305">
        <f t="shared" si="0"/>
        <v>4.391812027223561</v>
      </c>
      <c r="E29" s="305"/>
      <c r="F29" s="4" t="s">
        <v>336</v>
      </c>
      <c r="G29" s="606">
        <v>21474</v>
      </c>
      <c r="H29" s="573">
        <v>82128</v>
      </c>
      <c r="I29" s="294">
        <f t="shared" si="1"/>
        <v>3.8245319921765857</v>
      </c>
      <c r="J29" s="294"/>
      <c r="K29" s="4" t="s">
        <v>101</v>
      </c>
      <c r="L29" s="606">
        <v>7794</v>
      </c>
      <c r="M29" s="573">
        <v>56042</v>
      </c>
      <c r="N29" s="305">
        <f t="shared" si="2"/>
        <v>7.1904028740056454</v>
      </c>
      <c r="O29" s="305"/>
      <c r="P29" s="4"/>
      <c r="Q29" s="657"/>
      <c r="R29" s="659"/>
    </row>
    <row r="30" spans="1:18" ht="15.75" customHeight="1">
      <c r="A30" s="4" t="s">
        <v>267</v>
      </c>
      <c r="B30" s="606">
        <v>56532</v>
      </c>
      <c r="C30" s="573">
        <v>206076</v>
      </c>
      <c r="D30" s="305">
        <f t="shared" si="0"/>
        <v>3.6452982381659944</v>
      </c>
      <c r="E30" s="305"/>
      <c r="F30" s="4" t="s">
        <v>280</v>
      </c>
      <c r="G30" s="606">
        <v>210113</v>
      </c>
      <c r="H30" s="573">
        <v>712127</v>
      </c>
      <c r="I30" s="294">
        <f t="shared" si="1"/>
        <v>3.3892572092159932</v>
      </c>
      <c r="J30" s="294"/>
      <c r="K30" s="4" t="s">
        <v>200</v>
      </c>
      <c r="L30" s="606">
        <v>6376</v>
      </c>
      <c r="M30" s="573">
        <v>22271</v>
      </c>
      <c r="N30" s="305">
        <f t="shared" si="2"/>
        <v>3.4929422835633628</v>
      </c>
      <c r="O30" s="305"/>
      <c r="P30" s="4"/>
      <c r="Q30" s="657"/>
      <c r="R30" s="659"/>
    </row>
    <row r="31" spans="1:18" ht="15.75" customHeight="1">
      <c r="A31" s="4" t="s">
        <v>105</v>
      </c>
      <c r="B31" s="606">
        <v>51211</v>
      </c>
      <c r="C31" s="573">
        <v>271306</v>
      </c>
      <c r="D31" s="305">
        <f t="shared" si="0"/>
        <v>5.2978071117533343</v>
      </c>
      <c r="E31" s="305"/>
      <c r="F31" s="4" t="s">
        <v>100</v>
      </c>
      <c r="G31" s="606">
        <v>7738</v>
      </c>
      <c r="H31" s="573">
        <v>28471</v>
      </c>
      <c r="I31" s="294">
        <f t="shared" si="1"/>
        <v>3.679374515378651</v>
      </c>
      <c r="J31" s="294"/>
      <c r="K31" s="4" t="s">
        <v>201</v>
      </c>
      <c r="L31" s="606">
        <v>64272</v>
      </c>
      <c r="M31" s="573">
        <v>316120</v>
      </c>
      <c r="N31" s="305">
        <f t="shared" si="2"/>
        <v>4.9184714961413993</v>
      </c>
      <c r="O31" s="305"/>
      <c r="P31" s="4"/>
      <c r="Q31" s="657"/>
      <c r="R31" s="659"/>
    </row>
    <row r="32" spans="1:18" ht="15.75" customHeight="1">
      <c r="A32" s="4" t="s">
        <v>316</v>
      </c>
      <c r="B32" s="606">
        <v>4989</v>
      </c>
      <c r="C32" s="573">
        <v>25348</v>
      </c>
      <c r="D32" s="305">
        <f t="shared" si="0"/>
        <v>5.0807777109641208</v>
      </c>
      <c r="E32" s="305"/>
      <c r="F32" s="4" t="s">
        <v>337</v>
      </c>
      <c r="G32" s="606">
        <v>3103</v>
      </c>
      <c r="H32" s="573">
        <v>9682</v>
      </c>
      <c r="I32" s="294">
        <f t="shared" si="1"/>
        <v>3.1202062520141798</v>
      </c>
      <c r="J32" s="294"/>
      <c r="K32" s="4" t="s">
        <v>202</v>
      </c>
      <c r="L32" s="606">
        <v>3054</v>
      </c>
      <c r="M32" s="573">
        <v>8039</v>
      </c>
      <c r="N32" s="305">
        <f t="shared" si="2"/>
        <v>2.6322855271774723</v>
      </c>
      <c r="O32" s="305"/>
      <c r="P32" s="4"/>
      <c r="Q32" s="657"/>
      <c r="R32" s="659"/>
    </row>
    <row r="33" spans="1:18" ht="15.75" customHeight="1">
      <c r="A33" s="4" t="s">
        <v>317</v>
      </c>
      <c r="B33" s="606">
        <v>73892</v>
      </c>
      <c r="C33" s="573">
        <v>347574</v>
      </c>
      <c r="D33" s="305">
        <f t="shared" si="0"/>
        <v>4.7038109673577653</v>
      </c>
      <c r="E33" s="305"/>
      <c r="F33" s="4" t="s">
        <v>281</v>
      </c>
      <c r="G33" s="606">
        <v>78096</v>
      </c>
      <c r="H33" s="573">
        <v>485711</v>
      </c>
      <c r="I33" s="294">
        <f t="shared" si="1"/>
        <v>6.2194094447859047</v>
      </c>
      <c r="J33" s="294"/>
      <c r="K33" s="4" t="s">
        <v>203</v>
      </c>
      <c r="L33" s="606">
        <v>6750</v>
      </c>
      <c r="M33" s="573">
        <v>12376</v>
      </c>
      <c r="N33" s="305">
        <f t="shared" si="2"/>
        <v>1.8334814814814815</v>
      </c>
      <c r="O33" s="305"/>
      <c r="P33" s="4"/>
      <c r="Q33" s="657"/>
      <c r="R33" s="659"/>
    </row>
    <row r="34" spans="1:18" ht="15.75" customHeight="1">
      <c r="A34" s="4" t="s">
        <v>319</v>
      </c>
      <c r="B34" s="606">
        <v>4419</v>
      </c>
      <c r="C34" s="573">
        <v>24346</v>
      </c>
      <c r="D34" s="305">
        <f t="shared" si="0"/>
        <v>5.5093912649920798</v>
      </c>
      <c r="E34" s="305"/>
      <c r="F34" s="4" t="s">
        <v>427</v>
      </c>
      <c r="G34" s="606">
        <v>91648</v>
      </c>
      <c r="H34" s="573">
        <v>736447</v>
      </c>
      <c r="I34" s="294">
        <f t="shared" si="1"/>
        <v>8.0356036138268152</v>
      </c>
      <c r="J34" s="294"/>
      <c r="K34" s="4" t="s">
        <v>204</v>
      </c>
      <c r="L34" s="606">
        <v>2901</v>
      </c>
      <c r="M34" s="573">
        <v>23106</v>
      </c>
      <c r="N34" s="305">
        <f t="shared" si="2"/>
        <v>7.9648397104446742</v>
      </c>
      <c r="O34" s="305"/>
      <c r="P34" s="4"/>
      <c r="Q34" s="657"/>
      <c r="R34" s="659"/>
    </row>
    <row r="35" spans="1:18" ht="15.75" customHeight="1">
      <c r="A35" s="4" t="s">
        <v>320</v>
      </c>
      <c r="B35" s="606">
        <v>4188</v>
      </c>
      <c r="C35" s="573">
        <v>14881</v>
      </c>
      <c r="D35" s="305">
        <f t="shared" si="0"/>
        <v>3.5532473734479466</v>
      </c>
      <c r="E35" s="305"/>
      <c r="F35" s="4" t="s">
        <v>106</v>
      </c>
      <c r="G35" s="606">
        <v>24313</v>
      </c>
      <c r="H35" s="573">
        <v>88177</v>
      </c>
      <c r="I35" s="294">
        <f t="shared" si="1"/>
        <v>3.6267428947476659</v>
      </c>
      <c r="J35" s="294"/>
      <c r="K35" s="4" t="s">
        <v>102</v>
      </c>
      <c r="L35" s="606">
        <v>9688</v>
      </c>
      <c r="M35" s="573">
        <v>40725</v>
      </c>
      <c r="N35" s="305">
        <f t="shared" si="2"/>
        <v>4.2036540049545827</v>
      </c>
      <c r="O35" s="305"/>
      <c r="P35" s="4"/>
      <c r="Q35" s="657"/>
      <c r="R35" s="659"/>
    </row>
    <row r="36" spans="1:18" ht="15.75" customHeight="1">
      <c r="A36" s="640" t="s">
        <v>433</v>
      </c>
      <c r="B36" s="606">
        <v>11392</v>
      </c>
      <c r="C36" s="573">
        <v>66135</v>
      </c>
      <c r="D36" s="305">
        <f t="shared" si="0"/>
        <v>5.8053897471910112</v>
      </c>
      <c r="E36" s="305"/>
      <c r="F36" s="4" t="s">
        <v>338</v>
      </c>
      <c r="G36" s="606">
        <v>13866</v>
      </c>
      <c r="H36" s="573">
        <v>46484</v>
      </c>
      <c r="I36" s="294">
        <f t="shared" si="1"/>
        <v>3.3523727102264531</v>
      </c>
      <c r="J36" s="294"/>
      <c r="K36" s="4" t="s">
        <v>292</v>
      </c>
      <c r="L36" s="606">
        <v>73366</v>
      </c>
      <c r="M36" s="573">
        <v>442307</v>
      </c>
      <c r="N36" s="305">
        <f t="shared" si="2"/>
        <v>6.0287735463293624</v>
      </c>
      <c r="O36" s="305"/>
      <c r="P36" s="405"/>
      <c r="Q36" s="657"/>
      <c r="R36" s="659"/>
    </row>
    <row r="37" spans="1:18" ht="15.75" customHeight="1">
      <c r="A37" s="4" t="s">
        <v>321</v>
      </c>
      <c r="B37" s="606">
        <v>12527</v>
      </c>
      <c r="C37" s="573">
        <v>33657</v>
      </c>
      <c r="D37" s="305">
        <f t="shared" si="0"/>
        <v>2.6867566057316199</v>
      </c>
      <c r="E37" s="305"/>
      <c r="F37" s="4" t="s">
        <v>282</v>
      </c>
      <c r="G37" s="606">
        <v>30646</v>
      </c>
      <c r="H37" s="573">
        <v>326608</v>
      </c>
      <c r="I37" s="294">
        <f t="shared" si="1"/>
        <v>10.65744305945311</v>
      </c>
      <c r="J37" s="294"/>
      <c r="K37" s="4" t="s">
        <v>205</v>
      </c>
      <c r="L37" s="606">
        <v>3708</v>
      </c>
      <c r="M37" s="573">
        <v>13924</v>
      </c>
      <c r="N37" s="305">
        <f t="shared" si="2"/>
        <v>3.7551240560949299</v>
      </c>
      <c r="O37" s="305"/>
      <c r="P37" s="4"/>
      <c r="Q37" s="657"/>
      <c r="R37" s="659"/>
    </row>
    <row r="38" spans="1:18" ht="15.75" customHeight="1">
      <c r="A38" s="4" t="s">
        <v>421</v>
      </c>
      <c r="B38" s="606">
        <v>222758</v>
      </c>
      <c r="C38" s="573">
        <v>850708</v>
      </c>
      <c r="D38" s="305">
        <f t="shared" si="0"/>
        <v>3.8189784429739899</v>
      </c>
      <c r="E38" s="305"/>
      <c r="F38" s="4" t="s">
        <v>428</v>
      </c>
      <c r="G38" s="606">
        <v>11596</v>
      </c>
      <c r="H38" s="573">
        <v>29367</v>
      </c>
      <c r="I38" s="294">
        <f t="shared" si="1"/>
        <v>2.532511210762332</v>
      </c>
      <c r="J38" s="294"/>
      <c r="K38" s="4" t="s">
        <v>206</v>
      </c>
      <c r="L38" s="606">
        <v>6962</v>
      </c>
      <c r="M38" s="573">
        <v>27581</v>
      </c>
      <c r="N38" s="305">
        <f t="shared" si="2"/>
        <v>3.9616489514507327</v>
      </c>
      <c r="O38" s="305"/>
      <c r="P38" s="4"/>
      <c r="Q38" s="657"/>
      <c r="R38" s="659"/>
    </row>
    <row r="39" spans="1:18" ht="15.75" customHeight="1">
      <c r="A39" s="4" t="s">
        <v>434</v>
      </c>
      <c r="B39" s="606">
        <v>51449</v>
      </c>
      <c r="C39" s="573">
        <v>241623</v>
      </c>
      <c r="D39" s="305">
        <f t="shared" si="0"/>
        <v>4.6963595016424033</v>
      </c>
      <c r="E39" s="305"/>
      <c r="F39" s="4" t="s">
        <v>339</v>
      </c>
      <c r="G39" s="606">
        <v>4071</v>
      </c>
      <c r="H39" s="573">
        <v>18272</v>
      </c>
      <c r="I39" s="294">
        <f t="shared" si="1"/>
        <v>4.4883321051338738</v>
      </c>
      <c r="J39" s="294"/>
      <c r="K39" s="4" t="s">
        <v>293</v>
      </c>
      <c r="L39" s="606">
        <v>77833</v>
      </c>
      <c r="M39" s="573">
        <v>1056951</v>
      </c>
      <c r="N39" s="305">
        <f t="shared" si="2"/>
        <v>13.579728392841083</v>
      </c>
      <c r="O39" s="305"/>
      <c r="P39" s="4"/>
      <c r="Q39" s="657"/>
      <c r="R39" s="659"/>
    </row>
    <row r="40" spans="1:18" ht="15.75" customHeight="1">
      <c r="A40" s="4" t="s">
        <v>322</v>
      </c>
      <c r="B40" s="606">
        <v>9323</v>
      </c>
      <c r="C40" s="573">
        <v>25113</v>
      </c>
      <c r="D40" s="305">
        <f t="shared" si="0"/>
        <v>2.6936608387857985</v>
      </c>
      <c r="E40" s="305"/>
      <c r="F40" s="4" t="s">
        <v>340</v>
      </c>
      <c r="G40" s="606">
        <v>17414</v>
      </c>
      <c r="H40" s="573">
        <v>54524</v>
      </c>
      <c r="I40" s="294">
        <f t="shared" si="1"/>
        <v>3.1310439875961871</v>
      </c>
      <c r="J40" s="294"/>
      <c r="K40" s="4" t="s">
        <v>207</v>
      </c>
      <c r="L40" s="606">
        <v>48845</v>
      </c>
      <c r="M40" s="573">
        <v>247614</v>
      </c>
      <c r="N40" s="305">
        <f t="shared" si="2"/>
        <v>5.0693827413245982</v>
      </c>
      <c r="O40" s="305"/>
      <c r="P40" s="4"/>
      <c r="Q40" s="657"/>
      <c r="R40" s="659"/>
    </row>
    <row r="41" spans="1:18" ht="15.75" customHeight="1">
      <c r="A41" s="4" t="s">
        <v>422</v>
      </c>
      <c r="B41" s="606">
        <v>8876</v>
      </c>
      <c r="C41" s="573">
        <v>48326</v>
      </c>
      <c r="D41" s="305">
        <f t="shared" si="0"/>
        <v>5.4445696259576382</v>
      </c>
      <c r="E41" s="305"/>
      <c r="F41" s="4" t="s">
        <v>341</v>
      </c>
      <c r="G41" s="606">
        <v>19808</v>
      </c>
      <c r="H41" s="573">
        <v>94594</v>
      </c>
      <c r="I41" s="294">
        <f t="shared" si="1"/>
        <v>4.7755452342487885</v>
      </c>
      <c r="J41" s="294"/>
      <c r="K41" s="4" t="s">
        <v>294</v>
      </c>
      <c r="L41" s="606">
        <v>49109</v>
      </c>
      <c r="M41" s="573">
        <v>91584</v>
      </c>
      <c r="N41" s="305">
        <f t="shared" si="2"/>
        <v>1.8649127451180028</v>
      </c>
      <c r="O41" s="305"/>
      <c r="P41" s="4"/>
      <c r="Q41" s="657"/>
      <c r="R41" s="659"/>
    </row>
    <row r="42" spans="1:18" ht="15.75" customHeight="1">
      <c r="A42" s="4" t="s">
        <v>323</v>
      </c>
      <c r="B42" s="606">
        <v>38119</v>
      </c>
      <c r="C42" s="573">
        <v>210167</v>
      </c>
      <c r="D42" s="305">
        <f t="shared" si="0"/>
        <v>5.5134447388441457</v>
      </c>
      <c r="E42" s="305"/>
      <c r="F42" s="4" t="s">
        <v>342</v>
      </c>
      <c r="G42" s="606">
        <v>13717</v>
      </c>
      <c r="H42" s="573">
        <v>47011</v>
      </c>
      <c r="I42" s="294">
        <f t="shared" si="1"/>
        <v>3.4272071152584385</v>
      </c>
      <c r="J42" s="294"/>
      <c r="K42" s="4" t="s">
        <v>295</v>
      </c>
      <c r="L42" s="606">
        <v>211213</v>
      </c>
      <c r="M42" s="573">
        <v>1421262</v>
      </c>
      <c r="N42" s="305">
        <f t="shared" si="2"/>
        <v>6.7290460340982801</v>
      </c>
      <c r="O42" s="305"/>
      <c r="P42" s="4"/>
      <c r="Q42" s="657"/>
      <c r="R42" s="659"/>
    </row>
    <row r="43" spans="1:18" ht="15.75" customHeight="1">
      <c r="A43" s="4" t="s">
        <v>268</v>
      </c>
      <c r="B43" s="606">
        <v>207022</v>
      </c>
      <c r="C43" s="573">
        <v>435455</v>
      </c>
      <c r="D43" s="305">
        <f t="shared" si="0"/>
        <v>2.1034237907082338</v>
      </c>
      <c r="E43" s="305"/>
      <c r="F43" s="4" t="s">
        <v>343</v>
      </c>
      <c r="G43" s="606">
        <v>5912</v>
      </c>
      <c r="H43" s="573">
        <v>42668</v>
      </c>
      <c r="I43" s="294">
        <f t="shared" si="1"/>
        <v>7.2171853856562924</v>
      </c>
      <c r="J43" s="294"/>
      <c r="K43" s="4" t="s">
        <v>296</v>
      </c>
      <c r="L43" s="606">
        <v>59860</v>
      </c>
      <c r="M43" s="573">
        <v>584919</v>
      </c>
      <c r="N43" s="305">
        <f t="shared" si="2"/>
        <v>9.7714500501169397</v>
      </c>
      <c r="O43" s="305"/>
      <c r="P43" s="4"/>
      <c r="Q43" s="657"/>
      <c r="R43" s="659"/>
    </row>
    <row r="44" spans="1:18" ht="15.75" customHeight="1">
      <c r="A44" s="4" t="s">
        <v>423</v>
      </c>
      <c r="B44" s="606">
        <v>12569</v>
      </c>
      <c r="C44" s="573">
        <v>54212</v>
      </c>
      <c r="D44" s="305">
        <f t="shared" si="0"/>
        <v>4.3131514042485479</v>
      </c>
      <c r="E44" s="305"/>
      <c r="F44" s="4" t="s">
        <v>344</v>
      </c>
      <c r="G44" s="606">
        <v>6796</v>
      </c>
      <c r="H44" s="573">
        <v>30125</v>
      </c>
      <c r="I44" s="294">
        <f t="shared" si="1"/>
        <v>4.4327545615067683</v>
      </c>
      <c r="J44" s="294"/>
      <c r="K44" s="4" t="s">
        <v>103</v>
      </c>
      <c r="L44" s="606">
        <v>16870</v>
      </c>
      <c r="M44" s="573">
        <v>81819</v>
      </c>
      <c r="N44" s="305">
        <f t="shared" si="2"/>
        <v>4.8499703615886185</v>
      </c>
      <c r="O44" s="305"/>
      <c r="P44" s="4"/>
      <c r="Q44" s="657"/>
      <c r="R44" s="659"/>
    </row>
    <row r="45" spans="1:18" ht="15.75" customHeight="1">
      <c r="A45" s="4" t="s">
        <v>324</v>
      </c>
      <c r="B45" s="606">
        <v>9768</v>
      </c>
      <c r="C45" s="573">
        <v>32391</v>
      </c>
      <c r="D45" s="305">
        <f t="shared" si="0"/>
        <v>3.316031941031941</v>
      </c>
      <c r="E45" s="305"/>
      <c r="F45" s="4" t="s">
        <v>283</v>
      </c>
      <c r="G45" s="606">
        <v>162766</v>
      </c>
      <c r="H45" s="573">
        <v>1270219</v>
      </c>
      <c r="I45" s="294">
        <f t="shared" si="1"/>
        <v>7.8039578290306331</v>
      </c>
      <c r="J45" s="294"/>
      <c r="K45" s="4"/>
      <c r="L45" s="4"/>
      <c r="M45" s="573"/>
      <c r="N45" s="305"/>
      <c r="O45" s="305"/>
      <c r="P45" s="4"/>
      <c r="Q45" s="657"/>
      <c r="R45" s="659"/>
    </row>
    <row r="46" spans="1:18" ht="15.75" customHeight="1">
      <c r="A46" s="4" t="s">
        <v>424</v>
      </c>
      <c r="B46" s="606">
        <v>149489</v>
      </c>
      <c r="C46" s="573">
        <v>1012315</v>
      </c>
      <c r="D46" s="305">
        <f t="shared" si="0"/>
        <v>6.7718360548267764</v>
      </c>
      <c r="E46" s="305"/>
      <c r="F46" s="4" t="s">
        <v>284</v>
      </c>
      <c r="G46" s="606">
        <v>73514</v>
      </c>
      <c r="H46" s="573">
        <v>574393</v>
      </c>
      <c r="I46" s="294">
        <f t="shared" si="1"/>
        <v>7.8133824849688498</v>
      </c>
      <c r="J46" s="294"/>
      <c r="N46" s="305"/>
      <c r="O46" s="305"/>
      <c r="P46" s="4"/>
      <c r="Q46" s="657"/>
      <c r="R46" s="659"/>
    </row>
    <row r="47" spans="1:18" ht="15.75" customHeight="1">
      <c r="A47" s="4"/>
      <c r="B47" s="4"/>
      <c r="C47" s="573"/>
      <c r="D47" s="305"/>
      <c r="E47" s="305"/>
      <c r="F47" s="4"/>
      <c r="G47" s="4"/>
      <c r="H47" s="573"/>
      <c r="I47" s="294"/>
      <c r="J47" s="294"/>
      <c r="K47" s="26" t="s">
        <v>249</v>
      </c>
      <c r="L47" s="639">
        <f>MEDIAN(L4:L44,G4:G46,B4:B46)</f>
        <v>24313</v>
      </c>
      <c r="M47" s="639">
        <f>MEDIAN(M4:M44,H4:H46,C4:C46)</f>
        <v>140635</v>
      </c>
      <c r="N47" s="75"/>
      <c r="O47" s="75"/>
      <c r="P47" s="4"/>
      <c r="Q47" s="657"/>
      <c r="R47" s="659"/>
    </row>
    <row r="48" spans="1:18" ht="15.75" customHeight="1">
      <c r="A48" s="4"/>
      <c r="B48" s="4"/>
      <c r="C48" s="573"/>
      <c r="D48" s="305"/>
      <c r="E48" s="305"/>
      <c r="F48" s="4"/>
      <c r="G48" s="4"/>
      <c r="H48" s="573"/>
      <c r="I48" s="294"/>
      <c r="J48" s="294"/>
      <c r="K48" s="26" t="s">
        <v>248</v>
      </c>
      <c r="L48" s="639">
        <f>AVERAGE(L4:L44,G4:G46,B4:B46)</f>
        <v>60817.086614173226</v>
      </c>
      <c r="M48" s="639">
        <f>AVERAGE(M4:M44,H4:H46,C4:C46)</f>
        <v>324848.86614173226</v>
      </c>
      <c r="N48" s="75"/>
      <c r="O48" s="75"/>
      <c r="P48" s="4"/>
      <c r="Q48" s="657"/>
      <c r="R48" s="659"/>
    </row>
    <row r="49" spans="1:18" ht="15.75" customHeight="1">
      <c r="A49" s="4"/>
      <c r="B49" s="4"/>
      <c r="C49" s="573"/>
      <c r="D49" s="305"/>
      <c r="E49" s="305"/>
      <c r="F49" s="4"/>
      <c r="G49" s="4"/>
      <c r="H49" s="573"/>
      <c r="I49" s="294"/>
      <c r="J49" s="294"/>
      <c r="K49" s="26" t="s">
        <v>222</v>
      </c>
      <c r="L49" s="639">
        <f>SUM(L4:L44,G4:G46,B4:B46)</f>
        <v>7723770</v>
      </c>
      <c r="M49" s="639">
        <f>SUM(M4:M44,H4:H46,C4:C46)</f>
        <v>41255806</v>
      </c>
      <c r="N49" s="305"/>
      <c r="O49" s="305"/>
      <c r="P49" s="4"/>
      <c r="Q49" s="657"/>
      <c r="R49" s="659"/>
    </row>
    <row r="50" spans="1:18" ht="14.25" customHeight="1">
      <c r="C50" s="573"/>
      <c r="D50" s="305"/>
      <c r="E50" s="305"/>
      <c r="H50" s="573"/>
      <c r="I50" s="294"/>
      <c r="J50" s="294"/>
      <c r="K50" s="7"/>
      <c r="L50" s="7"/>
      <c r="M50" s="573"/>
      <c r="N50" s="305"/>
      <c r="O50" s="305"/>
      <c r="P50" s="4"/>
      <c r="Q50" s="657"/>
      <c r="R50" s="659"/>
    </row>
    <row r="51" spans="1:18" ht="14.25" customHeight="1">
      <c r="C51" s="573"/>
      <c r="D51" s="305"/>
      <c r="E51" s="305"/>
      <c r="H51" s="573"/>
      <c r="I51" s="294"/>
      <c r="J51" s="294"/>
      <c r="K51" s="342"/>
      <c r="L51" s="342"/>
      <c r="M51" s="573"/>
      <c r="N51" s="305"/>
      <c r="O51" s="305"/>
      <c r="P51" s="4"/>
      <c r="Q51" s="657"/>
      <c r="R51" s="659"/>
    </row>
    <row r="52" spans="1:18" ht="14.25" customHeight="1">
      <c r="A52" s="4"/>
      <c r="B52" s="4"/>
      <c r="C52" s="573"/>
      <c r="D52" s="305"/>
      <c r="E52" s="305"/>
      <c r="H52" s="573"/>
      <c r="I52" s="294"/>
      <c r="J52" s="294"/>
      <c r="M52" s="573"/>
      <c r="N52" s="305"/>
      <c r="O52" s="305"/>
      <c r="P52" s="4"/>
      <c r="Q52" s="657"/>
      <c r="R52" s="659"/>
    </row>
    <row r="53" spans="1:18" ht="14.25" customHeight="1">
      <c r="A53" s="4"/>
      <c r="B53" s="4"/>
      <c r="C53" s="573"/>
      <c r="D53" s="305"/>
      <c r="E53" s="305"/>
      <c r="F53" s="4"/>
      <c r="G53" s="4"/>
      <c r="H53" s="573"/>
      <c r="I53" s="294"/>
      <c r="J53" s="294"/>
      <c r="M53" s="399"/>
      <c r="N53" s="20"/>
      <c r="O53" s="20"/>
      <c r="P53" s="4"/>
      <c r="Q53" s="657"/>
      <c r="R53" s="659"/>
    </row>
    <row r="54" spans="1:18" ht="14.25" customHeight="1">
      <c r="A54" s="7"/>
      <c r="B54" s="7"/>
      <c r="C54" s="573"/>
      <c r="D54" s="294"/>
      <c r="E54" s="294"/>
      <c r="F54" s="7"/>
      <c r="G54" s="7"/>
      <c r="H54" s="573"/>
      <c r="I54" s="294"/>
      <c r="J54" s="294"/>
      <c r="P54" s="7"/>
      <c r="Q54" s="657"/>
      <c r="R54" s="659"/>
    </row>
    <row r="55" spans="1:18" ht="14.25" customHeight="1">
      <c r="D55" s="67"/>
      <c r="E55" s="67"/>
      <c r="F55" s="7"/>
      <c r="G55" s="7"/>
      <c r="I55" s="101"/>
      <c r="J55" s="101"/>
      <c r="M55" s="407"/>
      <c r="P55" s="4"/>
      <c r="Q55" s="657"/>
      <c r="R55" s="659"/>
    </row>
    <row r="56" spans="1:18" ht="14.25" customHeight="1">
      <c r="A56" s="107"/>
      <c r="B56" s="107"/>
      <c r="D56" s="67"/>
      <c r="E56" s="67"/>
      <c r="F56" s="4"/>
      <c r="G56" s="4"/>
      <c r="I56" s="101"/>
      <c r="J56" s="101"/>
      <c r="M56" s="407"/>
      <c r="P56" s="4"/>
      <c r="Q56" s="657"/>
      <c r="R56" s="659"/>
    </row>
    <row r="57" spans="1:18" ht="14.25" customHeight="1">
      <c r="M57" s="407"/>
      <c r="P57" s="4"/>
      <c r="Q57" s="657"/>
      <c r="R57" s="659"/>
    </row>
    <row r="58" spans="1:18" ht="14.25" customHeight="1">
      <c r="P58" s="4"/>
      <c r="Q58" s="657"/>
      <c r="R58" s="659"/>
    </row>
    <row r="59" spans="1:18" ht="14.25" customHeight="1">
      <c r="P59" s="4"/>
      <c r="Q59" s="657"/>
      <c r="R59" s="659"/>
    </row>
    <row r="60" spans="1:18" ht="14.25" customHeight="1">
      <c r="P60" s="4"/>
      <c r="Q60" s="657"/>
      <c r="R60" s="659"/>
    </row>
    <row r="61" spans="1:18" ht="14.25" customHeight="1">
      <c r="P61" s="4"/>
      <c r="Q61" s="657"/>
      <c r="R61" s="659"/>
    </row>
    <row r="62" spans="1:18" ht="14.25" customHeight="1">
      <c r="P62" s="4"/>
      <c r="Q62" s="657"/>
      <c r="R62" s="659"/>
    </row>
    <row r="63" spans="1:18" ht="14.25" customHeight="1">
      <c r="P63" s="4"/>
      <c r="Q63" s="657"/>
      <c r="R63" s="659"/>
    </row>
    <row r="64" spans="1:18" ht="14.25" customHeight="1">
      <c r="P64" s="4"/>
      <c r="Q64" s="657"/>
      <c r="R64" s="659"/>
    </row>
    <row r="65" spans="16:18" ht="14.25" customHeight="1">
      <c r="P65" s="4"/>
      <c r="Q65" s="657"/>
      <c r="R65" s="659"/>
    </row>
    <row r="66" spans="16:18" ht="14.25" customHeight="1">
      <c r="P66" s="4"/>
      <c r="Q66" s="657"/>
      <c r="R66" s="659"/>
    </row>
    <row r="67" spans="16:18" ht="14.25" customHeight="1">
      <c r="P67" s="4"/>
      <c r="Q67" s="657"/>
      <c r="R67" s="659"/>
    </row>
    <row r="68" spans="16:18" ht="14.25" customHeight="1">
      <c r="P68" s="4"/>
      <c r="Q68" s="657"/>
      <c r="R68" s="659"/>
    </row>
    <row r="69" spans="16:18" ht="14.25" customHeight="1">
      <c r="P69" s="4"/>
      <c r="Q69" s="657"/>
      <c r="R69" s="659"/>
    </row>
    <row r="70" spans="16:18" ht="14.25" customHeight="1">
      <c r="P70" s="4"/>
      <c r="Q70" s="657"/>
      <c r="R70" s="659"/>
    </row>
    <row r="71" spans="16:18" ht="14.25" customHeight="1">
      <c r="P71" s="4"/>
      <c r="Q71" s="657"/>
      <c r="R71" s="659"/>
    </row>
    <row r="72" spans="16:18" ht="14.25" customHeight="1">
      <c r="P72" s="4"/>
      <c r="Q72" s="657"/>
      <c r="R72" s="659"/>
    </row>
    <row r="73" spans="16:18" ht="14.25" customHeight="1">
      <c r="P73" s="4"/>
      <c r="Q73" s="657"/>
      <c r="R73" s="659"/>
    </row>
    <row r="74" spans="16:18" ht="14.25" customHeight="1">
      <c r="P74" s="4"/>
      <c r="Q74" s="657"/>
      <c r="R74" s="659"/>
    </row>
    <row r="75" spans="16:18" ht="14.25" customHeight="1">
      <c r="P75" s="4"/>
      <c r="Q75" s="657"/>
      <c r="R75" s="659"/>
    </row>
    <row r="76" spans="16:18" ht="14.25" customHeight="1">
      <c r="P76" s="4"/>
      <c r="Q76" s="657"/>
      <c r="R76" s="659"/>
    </row>
    <row r="77" spans="16:18" ht="14.25" customHeight="1">
      <c r="P77" s="4"/>
      <c r="Q77" s="657"/>
      <c r="R77" s="659"/>
    </row>
    <row r="78" spans="16:18" ht="14.25" customHeight="1">
      <c r="P78" s="4"/>
      <c r="Q78" s="657"/>
      <c r="R78" s="659"/>
    </row>
    <row r="79" spans="16:18" ht="14.25" customHeight="1">
      <c r="P79" s="4"/>
      <c r="Q79" s="657"/>
      <c r="R79" s="659"/>
    </row>
    <row r="80" spans="16:18" ht="14.25" customHeight="1">
      <c r="P80" s="4"/>
      <c r="Q80" s="657"/>
      <c r="R80" s="659"/>
    </row>
    <row r="81" spans="16:20" ht="14.25" customHeight="1">
      <c r="P81" s="4"/>
      <c r="Q81" s="657"/>
      <c r="R81" s="658"/>
      <c r="S81" s="657"/>
      <c r="T81" s="657"/>
    </row>
    <row r="82" spans="16:20" ht="14.25" customHeight="1">
      <c r="P82" s="4"/>
      <c r="Q82" s="657"/>
      <c r="R82" s="659"/>
    </row>
    <row r="83" spans="16:20" ht="14.25" customHeight="1">
      <c r="P83" s="4"/>
      <c r="Q83" s="657"/>
      <c r="R83" s="659"/>
    </row>
    <row r="84" spans="16:20" ht="14.25" customHeight="1">
      <c r="P84" s="4"/>
      <c r="Q84" s="657"/>
      <c r="R84" s="659"/>
    </row>
    <row r="85" spans="16:20" ht="14.25" customHeight="1">
      <c r="P85" s="4"/>
      <c r="Q85" s="657"/>
      <c r="R85" s="659"/>
    </row>
    <row r="86" spans="16:20" ht="14.25" customHeight="1">
      <c r="P86" s="4"/>
      <c r="Q86" s="657"/>
      <c r="R86" s="659"/>
    </row>
    <row r="87" spans="16:20" ht="14.25" customHeight="1">
      <c r="P87" s="4"/>
      <c r="Q87" s="657"/>
      <c r="R87" s="659"/>
    </row>
    <row r="88" spans="16:20" ht="14.25" customHeight="1">
      <c r="P88" s="4"/>
      <c r="Q88" s="657"/>
      <c r="R88" s="659"/>
    </row>
    <row r="89" spans="16:20" ht="14.25" customHeight="1">
      <c r="P89" s="4"/>
      <c r="Q89" s="657"/>
      <c r="R89" s="659"/>
    </row>
    <row r="90" spans="16:20" ht="14.25" customHeight="1">
      <c r="P90" s="4"/>
      <c r="Q90" s="657"/>
      <c r="R90" s="659"/>
    </row>
    <row r="91" spans="16:20" ht="14.25" customHeight="1">
      <c r="P91" s="4"/>
      <c r="Q91" s="657"/>
      <c r="R91" s="659"/>
    </row>
    <row r="92" spans="16:20" ht="14.25" customHeight="1">
      <c r="P92" s="4"/>
      <c r="Q92" s="657"/>
      <c r="R92" s="659"/>
    </row>
    <row r="93" spans="16:20" ht="14.25" customHeight="1">
      <c r="P93" s="4"/>
      <c r="Q93" s="657"/>
      <c r="R93" s="659"/>
    </row>
    <row r="94" spans="16:20" ht="14.25" customHeight="1">
      <c r="P94" s="4"/>
      <c r="Q94" s="657"/>
      <c r="R94" s="659"/>
    </row>
    <row r="95" spans="16:20" ht="14.25" customHeight="1">
      <c r="P95" s="4"/>
      <c r="Q95" s="657"/>
      <c r="R95" s="659"/>
    </row>
    <row r="96" spans="16:20" ht="14.25" customHeight="1">
      <c r="P96" s="405"/>
      <c r="Q96" s="657"/>
      <c r="R96" s="659"/>
    </row>
    <row r="97" spans="16:18" ht="14.25" customHeight="1">
      <c r="P97" s="4"/>
      <c r="Q97" s="657"/>
      <c r="R97" s="659"/>
    </row>
    <row r="98" spans="16:18" ht="14.25" customHeight="1">
      <c r="P98" s="405"/>
      <c r="Q98" s="657"/>
      <c r="R98" s="659"/>
    </row>
    <row r="99" spans="16:18" ht="14.25" customHeight="1">
      <c r="P99" s="4"/>
      <c r="Q99" s="657"/>
      <c r="R99" s="659"/>
    </row>
    <row r="100" spans="16:18" ht="14.25" customHeight="1">
      <c r="P100" s="4"/>
      <c r="Q100" s="657"/>
      <c r="R100" s="659"/>
    </row>
    <row r="101" spans="16:18" ht="14.25" customHeight="1">
      <c r="P101" s="4"/>
      <c r="Q101" s="657"/>
      <c r="R101" s="659"/>
    </row>
    <row r="102" spans="16:18" ht="14.25" customHeight="1">
      <c r="P102" s="4"/>
      <c r="Q102" s="657"/>
      <c r="R102" s="659"/>
    </row>
    <row r="103" spans="16:18" ht="14.25" customHeight="1">
      <c r="P103" s="4"/>
      <c r="Q103" s="657"/>
      <c r="R103" s="659"/>
    </row>
    <row r="104" spans="16:18" ht="14.25" customHeight="1">
      <c r="P104" s="4"/>
      <c r="Q104" s="657"/>
      <c r="R104" s="659"/>
    </row>
    <row r="105" spans="16:18" ht="14.25" customHeight="1">
      <c r="P105" s="4"/>
      <c r="Q105" s="657"/>
      <c r="R105" s="659"/>
    </row>
    <row r="106" spans="16:18" ht="14.25" customHeight="1">
      <c r="P106" s="4"/>
      <c r="Q106" s="657"/>
      <c r="R106" s="659"/>
    </row>
    <row r="107" spans="16:18" ht="14.25" customHeight="1">
      <c r="P107" s="4"/>
      <c r="Q107" s="657"/>
      <c r="R107" s="659"/>
    </row>
    <row r="108" spans="16:18" ht="14.25" customHeight="1">
      <c r="P108" s="4"/>
      <c r="Q108" s="657"/>
      <c r="R108" s="659"/>
    </row>
    <row r="109" spans="16:18" ht="14.25" customHeight="1">
      <c r="P109" s="4"/>
      <c r="Q109" s="657"/>
      <c r="R109" s="659"/>
    </row>
    <row r="110" spans="16:18" ht="14.25" customHeight="1">
      <c r="P110" s="4"/>
      <c r="Q110" s="657"/>
      <c r="R110" s="659"/>
    </row>
    <row r="111" spans="16:18" ht="14.25" customHeight="1">
      <c r="P111" s="4"/>
      <c r="Q111" s="657"/>
      <c r="R111" s="659"/>
    </row>
    <row r="112" spans="16:18" ht="14.25" customHeight="1">
      <c r="P112" s="4"/>
      <c r="Q112" s="657"/>
      <c r="R112" s="659"/>
    </row>
    <row r="113" spans="16:18" ht="14.25" customHeight="1">
      <c r="P113" s="4"/>
      <c r="Q113" s="657"/>
      <c r="R113" s="659"/>
    </row>
    <row r="114" spans="16:18" ht="14.25" customHeight="1">
      <c r="P114" s="4"/>
      <c r="Q114" s="657"/>
      <c r="R114" s="659"/>
    </row>
    <row r="115" spans="16:18" ht="14.25" customHeight="1">
      <c r="P115" s="4"/>
      <c r="Q115" s="657"/>
      <c r="R115" s="659"/>
    </row>
    <row r="116" spans="16:18" ht="14.25" customHeight="1">
      <c r="P116" s="4"/>
      <c r="Q116" s="657"/>
      <c r="R116" s="659"/>
    </row>
    <row r="117" spans="16:18" ht="14.25" customHeight="1">
      <c r="P117" s="4"/>
      <c r="Q117" s="657"/>
      <c r="R117" s="659"/>
    </row>
    <row r="118" spans="16:18" ht="14.25" customHeight="1">
      <c r="P118" s="4"/>
      <c r="Q118" s="657"/>
      <c r="R118" s="659"/>
    </row>
    <row r="119" spans="16:18" ht="14.25" customHeight="1">
      <c r="P119" s="4"/>
      <c r="Q119" s="657"/>
      <c r="R119" s="659"/>
    </row>
    <row r="120" spans="16:18" ht="14.25" customHeight="1">
      <c r="P120" s="4"/>
      <c r="Q120" s="657"/>
      <c r="R120" s="659"/>
    </row>
    <row r="121" spans="16:18" ht="14.25" customHeight="1">
      <c r="P121" s="4"/>
      <c r="Q121" s="657"/>
      <c r="R121" s="659"/>
    </row>
    <row r="122" spans="16:18" ht="14.25" customHeight="1">
      <c r="P122" s="4"/>
      <c r="Q122" s="657"/>
      <c r="R122" s="659"/>
    </row>
    <row r="123" spans="16:18" ht="14.25" customHeight="1">
      <c r="P123" s="4"/>
      <c r="Q123" s="657"/>
      <c r="R123" s="659"/>
    </row>
    <row r="124" spans="16:18" ht="14.25" customHeight="1">
      <c r="P124" s="4"/>
      <c r="Q124" s="657"/>
      <c r="R124" s="659"/>
    </row>
    <row r="125" spans="16:18" ht="14.25" customHeight="1">
      <c r="P125" s="4"/>
      <c r="Q125" s="657"/>
      <c r="R125" s="659"/>
    </row>
    <row r="126" spans="16:18" ht="14.25" customHeight="1">
      <c r="P126" s="4"/>
      <c r="Q126" s="657"/>
      <c r="R126" s="659"/>
    </row>
    <row r="127" spans="16:18" ht="14.25" customHeight="1">
      <c r="P127" s="4"/>
      <c r="Q127" s="657"/>
      <c r="R127" s="659"/>
    </row>
    <row r="128" spans="16:18" ht="14.25" customHeight="1">
      <c r="P128" s="4"/>
      <c r="Q128" s="657"/>
      <c r="R128" s="659"/>
    </row>
    <row r="129" spans="16:18" ht="14.25" customHeight="1">
      <c r="P129" s="4"/>
      <c r="Q129" s="657"/>
      <c r="R129" s="659"/>
    </row>
    <row r="130" spans="16:18" ht="14.25" customHeight="1">
      <c r="P130" s="4"/>
      <c r="Q130" s="657"/>
      <c r="R130" s="659"/>
    </row>
    <row r="131" spans="16:18" ht="14.25" customHeight="1">
      <c r="R131" s="142"/>
    </row>
    <row r="134" spans="16:18" ht="14.25" customHeight="1">
      <c r="Q134" s="657"/>
      <c r="R134" s="657"/>
    </row>
    <row r="136" spans="16:18" ht="14.25" customHeight="1">
      <c r="Q136" s="657"/>
      <c r="R136" s="657"/>
    </row>
    <row r="138" spans="16:18" ht="14.25" customHeight="1">
      <c r="Q138" s="657"/>
      <c r="R138" s="657"/>
    </row>
  </sheetData>
  <pageMargins left="0.47244094488188981" right="0.43307086614173229" top="0.51181102362204722" bottom="0.51181102362204722" header="0.31496062992125984" footer="0.31496062992125984"/>
  <pageSetup paperSize="9" scale="97" fitToHeight="0" orientation="portrait" r:id="rId1"/>
  <headerFooter>
    <oddFooter>&amp;C&amp;9&amp;P&amp;L&amp;9Public Library Statistics 2016/17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J109"/>
  <sheetViews>
    <sheetView zoomScaleNormal="100" workbookViewId="0">
      <selection activeCell="F27" sqref="F27"/>
    </sheetView>
  </sheetViews>
  <sheetFormatPr defaultColWidth="9.140625" defaultRowHeight="14.25" customHeight="1"/>
  <cols>
    <col min="1" max="1" width="22.42578125" style="20" customWidth="1"/>
    <col min="2" max="2" width="19.85546875" style="20" customWidth="1"/>
    <col min="3" max="3" width="20" style="20" customWidth="1"/>
    <col min="4" max="4" width="18.7109375" style="30" customWidth="1"/>
    <col min="5" max="5" width="12.7109375" style="24" bestFit="1" customWidth="1"/>
    <col min="6" max="6" width="18.28515625" style="20" bestFit="1" customWidth="1"/>
    <col min="7" max="7" width="23" bestFit="1" customWidth="1"/>
    <col min="8" max="8" width="14.140625" bestFit="1" customWidth="1"/>
    <col min="9" max="9" width="18.42578125" bestFit="1" customWidth="1"/>
    <col min="10" max="10" width="11.5703125" bestFit="1" customWidth="1"/>
    <col min="11" max="16384" width="9.140625" style="20"/>
  </cols>
  <sheetData>
    <row r="1" spans="1:10" ht="14.25" customHeight="1">
      <c r="A1" s="37" t="s">
        <v>477</v>
      </c>
      <c r="E1" s="208"/>
      <c r="G1" s="4"/>
      <c r="H1" s="4"/>
      <c r="I1" s="4"/>
      <c r="J1" s="4"/>
    </row>
    <row r="2" spans="1:10" ht="14.25" customHeight="1">
      <c r="G2" s="4"/>
      <c r="H2" s="4"/>
      <c r="I2" s="4"/>
      <c r="J2" s="4"/>
    </row>
    <row r="3" spans="1:10" s="222" customFormat="1" ht="14.25" customHeight="1">
      <c r="A3" s="5"/>
      <c r="B3" s="475" t="s">
        <v>34</v>
      </c>
      <c r="C3" s="475" t="s">
        <v>35</v>
      </c>
      <c r="D3" s="554" t="s">
        <v>36</v>
      </c>
      <c r="G3" s="632"/>
      <c r="H3" s="632"/>
      <c r="I3" s="632"/>
      <c r="J3" s="632"/>
    </row>
    <row r="4" spans="1:10" ht="14.25" customHeight="1">
      <c r="A4" s="632" t="s">
        <v>546</v>
      </c>
      <c r="B4" s="634">
        <v>78176</v>
      </c>
      <c r="C4" s="634">
        <v>15957</v>
      </c>
      <c r="D4" s="634">
        <v>94133</v>
      </c>
      <c r="E4" s="207"/>
      <c r="F4" s="4"/>
    </row>
    <row r="5" spans="1:10" ht="14.25" customHeight="1">
      <c r="A5" s="632" t="s">
        <v>418</v>
      </c>
      <c r="B5" s="634">
        <v>107405</v>
      </c>
      <c r="C5" s="634">
        <v>1517</v>
      </c>
      <c r="D5" s="634">
        <v>108922</v>
      </c>
      <c r="E5" s="207"/>
      <c r="F5" s="4"/>
    </row>
    <row r="6" spans="1:10" ht="14.25" customHeight="1">
      <c r="A6" s="632" t="s">
        <v>300</v>
      </c>
      <c r="B6" s="634">
        <v>14323</v>
      </c>
      <c r="C6" s="633">
        <v>150</v>
      </c>
      <c r="D6" s="634">
        <v>14473</v>
      </c>
      <c r="E6" s="207"/>
      <c r="F6" s="4"/>
    </row>
    <row r="7" spans="1:10" ht="14.25" customHeight="1">
      <c r="A7" s="632" t="s">
        <v>301</v>
      </c>
      <c r="B7" s="634">
        <v>75710</v>
      </c>
      <c r="C7" s="634">
        <v>7206</v>
      </c>
      <c r="D7" s="634">
        <v>82916</v>
      </c>
      <c r="E7" s="207"/>
      <c r="F7" s="4"/>
    </row>
    <row r="8" spans="1:10" ht="14.25" customHeight="1">
      <c r="A8" s="632" t="s">
        <v>437</v>
      </c>
      <c r="B8" s="634">
        <v>122904</v>
      </c>
      <c r="C8" s="634">
        <v>16316</v>
      </c>
      <c r="D8" s="634">
        <v>139220</v>
      </c>
      <c r="E8" s="207"/>
      <c r="F8" s="4"/>
    </row>
    <row r="9" spans="1:10" ht="14.25" customHeight="1">
      <c r="A9" s="632" t="s">
        <v>302</v>
      </c>
      <c r="B9" s="634">
        <v>61534</v>
      </c>
      <c r="C9" s="634">
        <v>3098</v>
      </c>
      <c r="D9" s="634">
        <v>64632</v>
      </c>
      <c r="E9" s="207"/>
      <c r="F9" s="4"/>
    </row>
    <row r="10" spans="1:10" ht="14.25" customHeight="1">
      <c r="A10" s="632" t="s">
        <v>305</v>
      </c>
      <c r="B10" s="634">
        <v>38987</v>
      </c>
      <c r="C10" s="633">
        <v>251</v>
      </c>
      <c r="D10" s="634">
        <v>39238</v>
      </c>
      <c r="E10" s="207"/>
      <c r="F10" s="4"/>
    </row>
    <row r="11" spans="1:10" ht="14.25" customHeight="1">
      <c r="A11" s="632" t="s">
        <v>400</v>
      </c>
      <c r="B11" s="634">
        <v>53241</v>
      </c>
      <c r="C11" s="634">
        <v>3193</v>
      </c>
      <c r="D11" s="634">
        <v>56434</v>
      </c>
      <c r="E11" s="207"/>
      <c r="F11" s="4"/>
    </row>
    <row r="12" spans="1:10" ht="14.25" customHeight="1">
      <c r="A12" s="632" t="s">
        <v>259</v>
      </c>
      <c r="B12" s="634">
        <v>370736</v>
      </c>
      <c r="C12" s="634">
        <v>14241</v>
      </c>
      <c r="D12" s="634">
        <v>384977</v>
      </c>
      <c r="E12" s="207"/>
      <c r="F12" s="4"/>
    </row>
    <row r="13" spans="1:10" ht="14.25" customHeight="1">
      <c r="A13" s="632" t="s">
        <v>261</v>
      </c>
      <c r="B13" s="634">
        <v>110048</v>
      </c>
      <c r="C13" s="634">
        <v>10559</v>
      </c>
      <c r="D13" s="634">
        <v>120607</v>
      </c>
      <c r="E13" s="207"/>
      <c r="F13" s="4"/>
    </row>
    <row r="14" spans="1:10" ht="14.25" customHeight="1">
      <c r="A14" s="632" t="s">
        <v>308</v>
      </c>
      <c r="B14" s="634">
        <v>21035</v>
      </c>
      <c r="C14" s="633">
        <v>297</v>
      </c>
      <c r="D14" s="634">
        <v>21332</v>
      </c>
      <c r="E14" s="207"/>
      <c r="F14" s="4"/>
    </row>
    <row r="15" spans="1:10" ht="14.25" customHeight="1">
      <c r="A15" s="632" t="s">
        <v>310</v>
      </c>
      <c r="B15" s="634">
        <v>39746</v>
      </c>
      <c r="C15" s="634">
        <v>3021</v>
      </c>
      <c r="D15" s="634">
        <v>42767</v>
      </c>
      <c r="E15" s="207"/>
      <c r="F15" s="4"/>
    </row>
    <row r="16" spans="1:10" ht="14.25" customHeight="1">
      <c r="A16" s="632" t="s">
        <v>263</v>
      </c>
      <c r="B16" s="634">
        <v>58298</v>
      </c>
      <c r="C16" s="634">
        <v>13368</v>
      </c>
      <c r="D16" s="634">
        <v>71666</v>
      </c>
      <c r="E16" s="207"/>
      <c r="F16" s="4"/>
    </row>
    <row r="17" spans="1:6" ht="14.25" customHeight="1">
      <c r="A17" s="632" t="s">
        <v>264</v>
      </c>
      <c r="B17" s="634">
        <v>61049</v>
      </c>
      <c r="C17" s="634">
        <v>5332</v>
      </c>
      <c r="D17" s="634">
        <v>66381</v>
      </c>
      <c r="E17" s="207"/>
      <c r="F17" s="4"/>
    </row>
    <row r="18" spans="1:6" ht="14.25" customHeight="1">
      <c r="A18" s="632" t="s">
        <v>265</v>
      </c>
      <c r="B18" s="634">
        <v>126125</v>
      </c>
      <c r="C18" s="634">
        <v>23794</v>
      </c>
      <c r="D18" s="634">
        <v>149919</v>
      </c>
      <c r="E18" s="207"/>
      <c r="F18" s="4"/>
    </row>
    <row r="19" spans="1:6" ht="14.25" customHeight="1">
      <c r="A19" s="632" t="s">
        <v>130</v>
      </c>
      <c r="B19" s="634">
        <v>125154</v>
      </c>
      <c r="C19" s="634">
        <v>4298</v>
      </c>
      <c r="D19" s="634">
        <v>129452</v>
      </c>
      <c r="E19" s="207"/>
      <c r="F19" s="4"/>
    </row>
    <row r="20" spans="1:6" ht="14.25" customHeight="1">
      <c r="A20" s="632" t="s">
        <v>419</v>
      </c>
      <c r="B20" s="634">
        <v>307889</v>
      </c>
      <c r="C20" s="634">
        <v>25911</v>
      </c>
      <c r="D20" s="634">
        <v>333800</v>
      </c>
      <c r="E20" s="207"/>
      <c r="F20" s="4"/>
    </row>
    <row r="21" spans="1:6" ht="14.25" customHeight="1">
      <c r="A21" s="632" t="s">
        <v>420</v>
      </c>
      <c r="B21" s="634">
        <v>292909</v>
      </c>
      <c r="C21" s="634">
        <v>17456</v>
      </c>
      <c r="D21" s="634">
        <v>310365</v>
      </c>
      <c r="E21" s="207"/>
      <c r="F21" s="4"/>
    </row>
    <row r="22" spans="1:6" ht="14.25" customHeight="1">
      <c r="A22" s="632" t="s">
        <v>212</v>
      </c>
      <c r="B22" s="634">
        <v>30192</v>
      </c>
      <c r="C22" s="634">
        <v>1521</v>
      </c>
      <c r="D22" s="634">
        <v>31713</v>
      </c>
      <c r="E22" s="207"/>
      <c r="F22" s="4"/>
    </row>
    <row r="23" spans="1:6" ht="14.25" customHeight="1">
      <c r="A23" s="632" t="s">
        <v>540</v>
      </c>
      <c r="B23" s="634">
        <v>172176</v>
      </c>
      <c r="C23" s="634">
        <v>2081</v>
      </c>
      <c r="D23" s="634">
        <v>174257</v>
      </c>
      <c r="E23" s="207"/>
      <c r="F23" s="4"/>
    </row>
    <row r="24" spans="1:6" ht="14.25" customHeight="1">
      <c r="A24" s="632" t="s">
        <v>131</v>
      </c>
      <c r="B24" s="634">
        <v>144526</v>
      </c>
      <c r="C24" s="634">
        <v>22576</v>
      </c>
      <c r="D24" s="634">
        <v>167102</v>
      </c>
      <c r="E24" s="207"/>
      <c r="F24" s="4"/>
    </row>
    <row r="25" spans="1:6" ht="14.25" customHeight="1">
      <c r="A25" s="632" t="s">
        <v>267</v>
      </c>
      <c r="B25" s="634">
        <v>86134</v>
      </c>
      <c r="C25" s="634">
        <v>6016</v>
      </c>
      <c r="D25" s="634">
        <v>92150</v>
      </c>
      <c r="E25" s="207"/>
      <c r="F25" s="4"/>
    </row>
    <row r="26" spans="1:6" ht="14.25" customHeight="1">
      <c r="A26" s="632" t="s">
        <v>541</v>
      </c>
      <c r="B26" s="634">
        <v>133116</v>
      </c>
      <c r="C26" s="634">
        <v>3740</v>
      </c>
      <c r="D26" s="634">
        <v>136856</v>
      </c>
      <c r="E26" s="207"/>
      <c r="F26" s="4"/>
    </row>
    <row r="27" spans="1:6" ht="14.25" customHeight="1">
      <c r="A27" s="632" t="s">
        <v>316</v>
      </c>
      <c r="B27" s="634">
        <v>26942</v>
      </c>
      <c r="C27" s="634">
        <v>1171</v>
      </c>
      <c r="D27" s="634">
        <v>28113</v>
      </c>
      <c r="E27" s="207"/>
      <c r="F27" s="4"/>
    </row>
    <row r="28" spans="1:6" ht="14.25" customHeight="1">
      <c r="A28" s="632" t="s">
        <v>317</v>
      </c>
      <c r="B28" s="634">
        <v>90534</v>
      </c>
      <c r="C28" s="634">
        <v>3092</v>
      </c>
      <c r="D28" s="634">
        <v>93626</v>
      </c>
      <c r="E28" s="207"/>
      <c r="F28" s="4"/>
    </row>
    <row r="29" spans="1:6" ht="14.25" customHeight="1">
      <c r="A29" s="632" t="s">
        <v>421</v>
      </c>
      <c r="B29" s="634">
        <v>265482</v>
      </c>
      <c r="C29" s="634">
        <v>21416</v>
      </c>
      <c r="D29" s="634">
        <v>286898</v>
      </c>
      <c r="E29" s="207"/>
      <c r="F29" s="4"/>
    </row>
    <row r="30" spans="1:6" ht="14.25" customHeight="1">
      <c r="A30" s="632" t="s">
        <v>323</v>
      </c>
      <c r="B30" s="634">
        <v>85101</v>
      </c>
      <c r="C30" s="634">
        <v>1427</v>
      </c>
      <c r="D30" s="634">
        <v>86528</v>
      </c>
      <c r="E30" s="207"/>
      <c r="F30" s="4"/>
    </row>
    <row r="31" spans="1:6" ht="14.25" customHeight="1">
      <c r="A31" s="632" t="s">
        <v>268</v>
      </c>
      <c r="B31" s="634">
        <v>173913</v>
      </c>
      <c r="C31" s="634">
        <v>6233</v>
      </c>
      <c r="D31" s="634">
        <v>180146</v>
      </c>
      <c r="E31" s="207"/>
      <c r="F31" s="4"/>
    </row>
    <row r="32" spans="1:6" ht="14.25" customHeight="1">
      <c r="A32" s="632" t="s">
        <v>424</v>
      </c>
      <c r="B32" s="634">
        <v>216219</v>
      </c>
      <c r="C32" s="634">
        <v>16098</v>
      </c>
      <c r="D32" s="634">
        <v>232317</v>
      </c>
      <c r="E32" s="207"/>
      <c r="F32" s="4"/>
    </row>
    <row r="33" spans="1:6" ht="14.25" customHeight="1">
      <c r="A33" s="632" t="s">
        <v>104</v>
      </c>
      <c r="B33" s="634">
        <v>34733</v>
      </c>
      <c r="C33" s="633">
        <v>733</v>
      </c>
      <c r="D33" s="634">
        <v>35466</v>
      </c>
      <c r="E33" s="207"/>
      <c r="F33" s="4"/>
    </row>
    <row r="34" spans="1:6" ht="14.25" customHeight="1">
      <c r="A34" s="632" t="s">
        <v>108</v>
      </c>
      <c r="B34" s="634">
        <v>45052</v>
      </c>
      <c r="C34" s="634">
        <v>6255</v>
      </c>
      <c r="D34" s="634">
        <v>51307</v>
      </c>
      <c r="E34" s="207"/>
      <c r="F34" s="4"/>
    </row>
    <row r="35" spans="1:6" ht="14.25" customHeight="1">
      <c r="A35" s="632" t="s">
        <v>116</v>
      </c>
      <c r="B35" s="634">
        <v>11741</v>
      </c>
      <c r="C35" s="633">
        <v>434</v>
      </c>
      <c r="D35" s="634">
        <v>12175</v>
      </c>
      <c r="E35" s="207"/>
      <c r="F35" s="4"/>
    </row>
    <row r="36" spans="1:6" ht="14.25" customHeight="1">
      <c r="A36" s="632" t="s">
        <v>327</v>
      </c>
      <c r="B36" s="634">
        <v>18092</v>
      </c>
      <c r="C36" s="633">
        <v>269</v>
      </c>
      <c r="D36" s="634">
        <v>18361</v>
      </c>
      <c r="E36" s="207"/>
      <c r="F36" s="4"/>
    </row>
    <row r="37" spans="1:6" ht="14.25" customHeight="1">
      <c r="A37" s="632" t="s">
        <v>270</v>
      </c>
      <c r="B37" s="634">
        <v>92063</v>
      </c>
      <c r="C37" s="634">
        <v>24615</v>
      </c>
      <c r="D37" s="634">
        <v>116678</v>
      </c>
      <c r="E37" s="207"/>
      <c r="F37" s="4"/>
    </row>
    <row r="38" spans="1:6" ht="14.25" customHeight="1">
      <c r="A38" s="632" t="s">
        <v>352</v>
      </c>
      <c r="B38" s="634">
        <v>170114</v>
      </c>
      <c r="C38" s="634">
        <v>8264</v>
      </c>
      <c r="D38" s="634">
        <v>178378</v>
      </c>
      <c r="E38" s="207"/>
      <c r="F38" s="4"/>
    </row>
    <row r="39" spans="1:6" ht="14.25" customHeight="1">
      <c r="A39" s="632" t="s">
        <v>425</v>
      </c>
      <c r="B39" s="634">
        <v>36876</v>
      </c>
      <c r="C39" s="633">
        <v>349</v>
      </c>
      <c r="D39" s="634">
        <v>37225</v>
      </c>
      <c r="E39" s="207"/>
      <c r="F39" s="4"/>
    </row>
    <row r="40" spans="1:6" ht="14.25" customHeight="1">
      <c r="A40" s="632" t="s">
        <v>272</v>
      </c>
      <c r="B40" s="634">
        <v>177783</v>
      </c>
      <c r="C40" s="634">
        <v>12662</v>
      </c>
      <c r="D40" s="634">
        <v>190445</v>
      </c>
      <c r="E40" s="207"/>
      <c r="F40" s="4"/>
    </row>
    <row r="41" spans="1:6" ht="14.25" customHeight="1">
      <c r="A41" s="632" t="s">
        <v>426</v>
      </c>
      <c r="B41" s="634">
        <v>326360</v>
      </c>
      <c r="C41" s="634">
        <v>17659</v>
      </c>
      <c r="D41" s="634">
        <v>344019</v>
      </c>
      <c r="E41" s="207"/>
      <c r="F41" s="4"/>
    </row>
    <row r="42" spans="1:6" ht="14.25" customHeight="1">
      <c r="A42" s="632" t="s">
        <v>329</v>
      </c>
      <c r="B42" s="634">
        <v>53172</v>
      </c>
      <c r="C42" s="634">
        <v>3776</v>
      </c>
      <c r="D42" s="634">
        <v>56948</v>
      </c>
      <c r="E42" s="207"/>
      <c r="F42" s="4"/>
    </row>
    <row r="43" spans="1:6" ht="14.25" customHeight="1">
      <c r="A43" s="632" t="s">
        <v>331</v>
      </c>
      <c r="B43" s="634">
        <v>62044</v>
      </c>
      <c r="C43" s="634">
        <v>1909</v>
      </c>
      <c r="D43" s="634">
        <v>63953</v>
      </c>
      <c r="E43" s="207"/>
      <c r="F43" s="4"/>
    </row>
    <row r="44" spans="1:6" ht="14.25" customHeight="1">
      <c r="A44" s="632" t="s">
        <v>275</v>
      </c>
      <c r="B44" s="634">
        <v>51801</v>
      </c>
      <c r="C44" s="633">
        <v>947</v>
      </c>
      <c r="D44" s="634">
        <v>52748</v>
      </c>
      <c r="E44" s="207"/>
      <c r="F44" s="4"/>
    </row>
    <row r="45" spans="1:6" ht="14.25" customHeight="1">
      <c r="A45" s="632" t="s">
        <v>135</v>
      </c>
      <c r="B45" s="634">
        <v>208047</v>
      </c>
      <c r="C45" s="634">
        <v>27439</v>
      </c>
      <c r="D45" s="634">
        <v>235486</v>
      </c>
      <c r="E45" s="207"/>
      <c r="F45" s="4"/>
    </row>
    <row r="46" spans="1:6" ht="14.25" customHeight="1">
      <c r="A46" s="632" t="s">
        <v>333</v>
      </c>
      <c r="B46" s="634">
        <v>27745</v>
      </c>
      <c r="C46" s="634">
        <v>1411</v>
      </c>
      <c r="D46" s="634">
        <v>29156</v>
      </c>
      <c r="E46" s="207"/>
      <c r="F46" s="4"/>
    </row>
    <row r="47" spans="1:6" ht="14.25" customHeight="1">
      <c r="A47" s="632" t="s">
        <v>278</v>
      </c>
      <c r="B47" s="634">
        <v>238607</v>
      </c>
      <c r="C47" s="634">
        <v>10087</v>
      </c>
      <c r="D47" s="634">
        <v>248694</v>
      </c>
      <c r="E47" s="207"/>
      <c r="F47" s="4"/>
    </row>
    <row r="48" spans="1:6" ht="14.25" customHeight="1">
      <c r="A48" s="632" t="s">
        <v>279</v>
      </c>
      <c r="B48" s="634">
        <v>152090</v>
      </c>
      <c r="C48" s="634">
        <v>62681</v>
      </c>
      <c r="D48" s="634">
        <v>214771</v>
      </c>
      <c r="E48" s="207"/>
      <c r="F48" s="4"/>
    </row>
    <row r="49" spans="1:6" ht="14.25" customHeight="1">
      <c r="A49" s="632" t="s">
        <v>334</v>
      </c>
      <c r="B49" s="634">
        <v>44567</v>
      </c>
      <c r="C49" s="633">
        <v>534</v>
      </c>
      <c r="D49" s="634">
        <v>45101</v>
      </c>
      <c r="E49" s="207"/>
      <c r="F49" s="4"/>
    </row>
    <row r="50" spans="1:6" ht="14.25" customHeight="1">
      <c r="A50" s="632" t="s">
        <v>336</v>
      </c>
      <c r="B50" s="634">
        <v>66422</v>
      </c>
      <c r="C50" s="634">
        <v>4811</v>
      </c>
      <c r="D50" s="634">
        <v>71233</v>
      </c>
      <c r="E50" s="207"/>
      <c r="F50" s="4"/>
    </row>
    <row r="51" spans="1:6" ht="14.25" customHeight="1">
      <c r="A51" s="24"/>
      <c r="B51" s="573"/>
      <c r="C51" s="573"/>
      <c r="D51" s="573"/>
      <c r="E51" s="207"/>
      <c r="F51" s="188"/>
    </row>
    <row r="52" spans="1:6" ht="14.25" customHeight="1">
      <c r="A52" s="24"/>
      <c r="B52" s="573"/>
      <c r="C52" s="573"/>
      <c r="D52" s="573"/>
      <c r="E52" s="157"/>
      <c r="F52" s="188"/>
    </row>
    <row r="53" spans="1:6" ht="14.25" customHeight="1">
      <c r="A53" s="24"/>
      <c r="B53" s="573"/>
      <c r="C53" s="573"/>
      <c r="D53" s="573"/>
      <c r="E53" s="157"/>
      <c r="F53" s="188"/>
    </row>
    <row r="54" spans="1:6" ht="14.25" customHeight="1">
      <c r="A54" s="24"/>
      <c r="B54" s="573"/>
      <c r="C54" s="573"/>
      <c r="D54" s="573"/>
      <c r="E54" s="207"/>
      <c r="F54" s="188"/>
    </row>
    <row r="55" spans="1:6" ht="14.25" customHeight="1">
      <c r="A55" s="24"/>
      <c r="B55" s="573"/>
      <c r="C55" s="573"/>
      <c r="D55" s="573"/>
      <c r="E55" s="207"/>
      <c r="F55" s="188"/>
    </row>
    <row r="56" spans="1:6" ht="14.25" customHeight="1">
      <c r="A56" s="24"/>
      <c r="B56" s="573"/>
      <c r="C56" s="573"/>
      <c r="D56" s="573"/>
      <c r="E56" s="207"/>
      <c r="F56" s="188"/>
    </row>
    <row r="57" spans="1:6" ht="14.25" customHeight="1">
      <c r="A57" s="4"/>
      <c r="B57" s="155"/>
      <c r="C57" s="155"/>
      <c r="D57" s="25"/>
      <c r="E57" s="207"/>
      <c r="F57" s="188"/>
    </row>
    <row r="58" spans="1:6" ht="14.25" customHeight="1">
      <c r="A58" s="107"/>
      <c r="B58"/>
      <c r="C58"/>
      <c r="F58" s="188"/>
    </row>
    <row r="59" spans="1:6" ht="14.25" customHeight="1">
      <c r="A59" s="46"/>
      <c r="B59"/>
      <c r="C59"/>
      <c r="F59" s="188"/>
    </row>
    <row r="60" spans="1:6" ht="14.25" customHeight="1">
      <c r="A60" s="46"/>
      <c r="B60"/>
      <c r="C60"/>
      <c r="F60" s="188"/>
    </row>
    <row r="61" spans="1:6" ht="14.25" customHeight="1">
      <c r="A61" s="46"/>
      <c r="B61"/>
      <c r="C61"/>
      <c r="F61" s="188"/>
    </row>
    <row r="62" spans="1:6" ht="14.25" customHeight="1">
      <c r="A62" s="46"/>
      <c r="B62"/>
      <c r="C62"/>
      <c r="F62" s="188"/>
    </row>
    <row r="63" spans="1:6" ht="14.25" customHeight="1">
      <c r="A63" s="46"/>
      <c r="B63"/>
      <c r="C63"/>
      <c r="F63" s="188"/>
    </row>
    <row r="64" spans="1:6" ht="14.25" customHeight="1">
      <c r="A64" s="46"/>
      <c r="B64"/>
      <c r="C64"/>
      <c r="F64" s="188"/>
    </row>
    <row r="65" spans="1:6" ht="14.25" customHeight="1">
      <c r="A65" s="46"/>
      <c r="B65"/>
      <c r="C65"/>
      <c r="F65" s="188"/>
    </row>
    <row r="66" spans="1:6" ht="14.25" customHeight="1">
      <c r="A66" s="46"/>
      <c r="B66"/>
      <c r="C66"/>
      <c r="F66" s="188"/>
    </row>
    <row r="67" spans="1:6" ht="14.25" customHeight="1">
      <c r="A67" s="46"/>
      <c r="B67"/>
      <c r="C67"/>
      <c r="F67" s="188"/>
    </row>
    <row r="68" spans="1:6" ht="14.25" customHeight="1">
      <c r="A68" s="46"/>
      <c r="B68"/>
      <c r="C68"/>
      <c r="F68" s="188"/>
    </row>
    <row r="69" spans="1:6" ht="14.25" customHeight="1">
      <c r="A69" s="46"/>
      <c r="B69"/>
      <c r="C69"/>
      <c r="F69" s="188"/>
    </row>
    <row r="70" spans="1:6" ht="14.25" customHeight="1">
      <c r="A70" s="46"/>
      <c r="B70"/>
      <c r="C70"/>
      <c r="F70" s="188"/>
    </row>
    <row r="71" spans="1:6" ht="14.25" customHeight="1">
      <c r="A71" s="46"/>
      <c r="B71"/>
      <c r="C71"/>
      <c r="F71" s="188"/>
    </row>
    <row r="72" spans="1:6" ht="14.25" customHeight="1">
      <c r="A72" s="46"/>
      <c r="B72"/>
      <c r="C72"/>
      <c r="F72" s="188"/>
    </row>
    <row r="73" spans="1:6" ht="14.25" customHeight="1">
      <c r="A73" s="46"/>
      <c r="B73"/>
      <c r="C73"/>
      <c r="F73" s="188"/>
    </row>
    <row r="74" spans="1:6" ht="14.25" customHeight="1">
      <c r="A74" s="46"/>
      <c r="B74"/>
      <c r="C74"/>
      <c r="F74" s="188"/>
    </row>
    <row r="75" spans="1:6" ht="14.25" customHeight="1">
      <c r="A75" s="46"/>
      <c r="B75"/>
      <c r="C75"/>
      <c r="F75" s="188"/>
    </row>
    <row r="76" spans="1:6" ht="14.25" customHeight="1">
      <c r="A76" s="46"/>
      <c r="B76"/>
      <c r="C76"/>
      <c r="F76" s="188"/>
    </row>
    <row r="77" spans="1:6" ht="14.25" customHeight="1">
      <c r="A77" s="46"/>
      <c r="B77"/>
      <c r="C77"/>
      <c r="F77" s="188"/>
    </row>
    <row r="78" spans="1:6" ht="14.25" customHeight="1">
      <c r="A78" s="46"/>
      <c r="B78"/>
      <c r="C78"/>
      <c r="F78" s="188"/>
    </row>
    <row r="79" spans="1:6" ht="14.25" customHeight="1">
      <c r="A79" s="46"/>
      <c r="B79"/>
      <c r="C79"/>
      <c r="F79" s="188"/>
    </row>
    <row r="80" spans="1:6" ht="14.25" customHeight="1">
      <c r="A80" s="46"/>
      <c r="B80"/>
      <c r="C80"/>
      <c r="F80" s="188"/>
    </row>
    <row r="81" spans="1:6" ht="14.25" customHeight="1">
      <c r="A81" s="46"/>
      <c r="B81"/>
      <c r="C81"/>
      <c r="F81" s="188"/>
    </row>
    <row r="82" spans="1:6" ht="14.25" customHeight="1">
      <c r="A82" s="46"/>
      <c r="B82"/>
      <c r="C82"/>
      <c r="F82" s="188"/>
    </row>
    <row r="83" spans="1:6" ht="14.25" customHeight="1">
      <c r="A83" s="46"/>
      <c r="B83"/>
      <c r="C83"/>
      <c r="F83" s="188"/>
    </row>
    <row r="84" spans="1:6" ht="14.25" customHeight="1">
      <c r="A84" s="46"/>
      <c r="B84"/>
      <c r="C84"/>
      <c r="F84" s="188"/>
    </row>
    <row r="85" spans="1:6" ht="14.25" customHeight="1">
      <c r="A85" s="46"/>
      <c r="B85"/>
      <c r="C85"/>
      <c r="F85" s="188"/>
    </row>
    <row r="86" spans="1:6" ht="14.25" customHeight="1">
      <c r="A86" s="46"/>
      <c r="B86"/>
      <c r="C86"/>
      <c r="F86" s="188"/>
    </row>
    <row r="87" spans="1:6" ht="14.25" customHeight="1">
      <c r="A87" s="46"/>
      <c r="B87"/>
      <c r="C87"/>
      <c r="F87" s="188"/>
    </row>
    <row r="88" spans="1:6" ht="14.25" customHeight="1">
      <c r="A88" s="46"/>
      <c r="B88"/>
      <c r="C88"/>
      <c r="F88" s="188"/>
    </row>
    <row r="89" spans="1:6" ht="14.25" customHeight="1">
      <c r="A89" s="46"/>
      <c r="B89"/>
      <c r="C89"/>
      <c r="F89" s="188"/>
    </row>
    <row r="90" spans="1:6" ht="14.25" customHeight="1">
      <c r="A90" s="46"/>
      <c r="B90"/>
      <c r="C90"/>
      <c r="F90" s="188"/>
    </row>
    <row r="91" spans="1:6" ht="14.25" customHeight="1">
      <c r="A91" s="46"/>
      <c r="B91"/>
      <c r="C91"/>
      <c r="F91" s="188"/>
    </row>
    <row r="92" spans="1:6" ht="14.25" customHeight="1">
      <c r="A92" s="46"/>
      <c r="B92"/>
      <c r="C92"/>
      <c r="F92" s="188"/>
    </row>
    <row r="93" spans="1:6" ht="14.25" customHeight="1">
      <c r="A93" s="46"/>
      <c r="B93"/>
      <c r="C93"/>
      <c r="F93" s="188"/>
    </row>
    <row r="94" spans="1:6" ht="14.25" customHeight="1">
      <c r="A94" s="46"/>
      <c r="B94"/>
      <c r="C94"/>
    </row>
    <row r="95" spans="1:6" ht="14.25" customHeight="1">
      <c r="A95" s="46"/>
      <c r="B95"/>
      <c r="C95"/>
    </row>
    <row r="96" spans="1:6" ht="14.25" customHeight="1">
      <c r="A96" s="46"/>
      <c r="B96"/>
      <c r="C96"/>
    </row>
    <row r="97" spans="1:5" ht="14.25" customHeight="1">
      <c r="A97" s="46"/>
      <c r="B97"/>
      <c r="C97"/>
    </row>
    <row r="98" spans="1:5" ht="14.25" customHeight="1">
      <c r="A98" s="47"/>
      <c r="B98"/>
      <c r="C98"/>
      <c r="E98" s="171"/>
    </row>
    <row r="99" spans="1:5" ht="14.25" customHeight="1">
      <c r="A99" s="39"/>
      <c r="B99"/>
      <c r="C99"/>
      <c r="E99" s="171"/>
    </row>
    <row r="100" spans="1:5" ht="14.25" customHeight="1">
      <c r="A100" s="39"/>
      <c r="B100"/>
      <c r="C100"/>
      <c r="E100" s="171"/>
    </row>
    <row r="101" spans="1:5" ht="14.25" customHeight="1">
      <c r="A101" s="39"/>
      <c r="B101"/>
      <c r="C101"/>
    </row>
    <row r="102" spans="1:5" ht="14.25" customHeight="1">
      <c r="A102" s="24"/>
      <c r="B102"/>
      <c r="C102"/>
    </row>
    <row r="103" spans="1:5" ht="14.25" customHeight="1">
      <c r="A103" s="24"/>
      <c r="B103"/>
      <c r="C103"/>
    </row>
    <row r="104" spans="1:5" ht="14.25" customHeight="1">
      <c r="A104" s="24"/>
      <c r="B104" s="24"/>
      <c r="C104" s="24"/>
    </row>
    <row r="105" spans="1:5" ht="14.25" customHeight="1">
      <c r="A105" s="24"/>
      <c r="B105" s="24"/>
      <c r="C105" s="24"/>
    </row>
    <row r="106" spans="1:5" ht="14.25" customHeight="1">
      <c r="A106" s="24"/>
      <c r="B106" s="24"/>
      <c r="C106" s="24"/>
    </row>
    <row r="107" spans="1:5" ht="14.25" customHeight="1">
      <c r="A107" s="24"/>
      <c r="B107" s="24"/>
      <c r="C107" s="24"/>
    </row>
    <row r="108" spans="1:5" ht="14.25" customHeight="1">
      <c r="A108" s="24"/>
      <c r="B108" s="24"/>
      <c r="C108" s="24"/>
    </row>
    <row r="109" spans="1:5" ht="14.25" customHeight="1">
      <c r="B109" s="24"/>
      <c r="C109" s="24"/>
    </row>
  </sheetData>
  <phoneticPr fontId="29" type="noConversion"/>
  <pageMargins left="0.6692913385826772" right="0.51181102362204722"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F52"/>
  <sheetViews>
    <sheetView zoomScaleNormal="100" workbookViewId="0">
      <pane ySplit="3" topLeftCell="A4" activePane="bottomLeft" state="frozen"/>
      <selection activeCell="E6" sqref="E6"/>
      <selection pane="bottomLeft" activeCell="E1" sqref="E1"/>
    </sheetView>
  </sheetViews>
  <sheetFormatPr defaultColWidth="9.140625" defaultRowHeight="14.25" customHeight="1"/>
  <cols>
    <col min="1" max="1" width="22.85546875" style="20" customWidth="1"/>
    <col min="2" max="2" width="17" style="20" customWidth="1"/>
    <col min="3" max="3" width="20.7109375" style="20" customWidth="1"/>
    <col min="4" max="4" width="19.7109375" style="30" customWidth="1"/>
    <col min="5" max="5" width="9.140625" style="20"/>
    <col min="6" max="6" width="33.140625" style="20" bestFit="1" customWidth="1"/>
    <col min="7" max="16384" width="9.140625" style="20"/>
  </cols>
  <sheetData>
    <row r="1" spans="1:6" ht="16.5" customHeight="1">
      <c r="A1" s="37" t="s">
        <v>477</v>
      </c>
    </row>
    <row r="2" spans="1:6" ht="14.25" customHeight="1">
      <c r="A2" s="37"/>
    </row>
    <row r="3" spans="1:6" ht="14.25" customHeight="1">
      <c r="A3" s="32"/>
      <c r="B3" s="555" t="s">
        <v>223</v>
      </c>
      <c r="C3" s="555" t="s">
        <v>224</v>
      </c>
      <c r="D3" s="555" t="s">
        <v>245</v>
      </c>
    </row>
    <row r="4" spans="1:6" ht="14.25" customHeight="1">
      <c r="A4" s="632" t="s">
        <v>280</v>
      </c>
      <c r="B4" s="634">
        <v>301665</v>
      </c>
      <c r="C4" s="634">
        <v>14402</v>
      </c>
      <c r="D4" s="634">
        <v>316067</v>
      </c>
      <c r="E4" s="157"/>
      <c r="F4" s="4"/>
    </row>
    <row r="5" spans="1:6" ht="14.25" customHeight="1">
      <c r="A5" s="632" t="s">
        <v>213</v>
      </c>
      <c r="B5" s="634">
        <v>164719</v>
      </c>
      <c r="C5" s="634">
        <v>10163</v>
      </c>
      <c r="D5" s="634">
        <v>174882</v>
      </c>
      <c r="E5" s="157"/>
      <c r="F5" s="4"/>
    </row>
    <row r="6" spans="1:6" ht="14.25" customHeight="1">
      <c r="A6" s="632" t="s">
        <v>281</v>
      </c>
      <c r="B6" s="634">
        <v>178244</v>
      </c>
      <c r="C6" s="634">
        <v>7803</v>
      </c>
      <c r="D6" s="634">
        <v>186047</v>
      </c>
      <c r="E6" s="157"/>
      <c r="F6" s="4"/>
    </row>
    <row r="7" spans="1:6" ht="14.25" customHeight="1">
      <c r="A7" s="632" t="s">
        <v>438</v>
      </c>
      <c r="B7" s="634">
        <v>143389</v>
      </c>
      <c r="C7" s="634">
        <v>6801</v>
      </c>
      <c r="D7" s="634">
        <v>150190</v>
      </c>
      <c r="E7" s="157"/>
      <c r="F7" s="4"/>
    </row>
    <row r="8" spans="1:6" ht="14.25" customHeight="1">
      <c r="A8" s="632" t="s">
        <v>106</v>
      </c>
      <c r="B8" s="634">
        <v>50645</v>
      </c>
      <c r="C8" s="634">
        <v>3046</v>
      </c>
      <c r="D8" s="634">
        <v>53691</v>
      </c>
      <c r="E8" s="157"/>
      <c r="F8" s="4"/>
    </row>
    <row r="9" spans="1:6" ht="14.25" customHeight="1">
      <c r="A9" s="632" t="s">
        <v>282</v>
      </c>
      <c r="B9" s="634">
        <v>79607</v>
      </c>
      <c r="C9" s="634">
        <v>6570</v>
      </c>
      <c r="D9" s="634">
        <v>86177</v>
      </c>
      <c r="E9" s="157"/>
      <c r="F9" s="4"/>
    </row>
    <row r="10" spans="1:6" ht="14.25" customHeight="1">
      <c r="A10" s="632" t="s">
        <v>428</v>
      </c>
      <c r="B10" s="634">
        <v>30512</v>
      </c>
      <c r="C10" s="633">
        <v>134</v>
      </c>
      <c r="D10" s="634">
        <v>30646</v>
      </c>
      <c r="E10" s="157"/>
      <c r="F10" s="4"/>
    </row>
    <row r="11" spans="1:6" ht="14.25" customHeight="1">
      <c r="A11" s="632" t="s">
        <v>341</v>
      </c>
      <c r="B11" s="634">
        <v>42186</v>
      </c>
      <c r="C11" s="633">
        <v>744</v>
      </c>
      <c r="D11" s="634">
        <v>42930</v>
      </c>
      <c r="E11" s="157"/>
      <c r="F11" s="4"/>
    </row>
    <row r="12" spans="1:6" ht="14.25" customHeight="1">
      <c r="A12" s="632" t="s">
        <v>283</v>
      </c>
      <c r="B12" s="634">
        <v>380150</v>
      </c>
      <c r="C12" s="634">
        <v>476764</v>
      </c>
      <c r="D12" s="634">
        <v>856914</v>
      </c>
      <c r="E12" s="157"/>
      <c r="F12" s="4"/>
    </row>
    <row r="13" spans="1:6" ht="14.25" customHeight="1">
      <c r="A13" s="632" t="s">
        <v>284</v>
      </c>
      <c r="B13" s="634">
        <v>159271</v>
      </c>
      <c r="C13" s="634">
        <v>7387</v>
      </c>
      <c r="D13" s="634">
        <v>166658</v>
      </c>
      <c r="E13" s="157"/>
      <c r="F13" s="4"/>
    </row>
    <row r="14" spans="1:6" ht="14.25" customHeight="1">
      <c r="A14" s="632" t="s">
        <v>214</v>
      </c>
      <c r="B14" s="634">
        <v>110363</v>
      </c>
      <c r="C14" s="633"/>
      <c r="D14" s="634">
        <v>110363</v>
      </c>
      <c r="E14" s="157"/>
      <c r="F14" s="4"/>
    </row>
    <row r="15" spans="1:6" ht="14.25" customHeight="1">
      <c r="A15" s="632" t="s">
        <v>429</v>
      </c>
      <c r="B15" s="634">
        <v>347470</v>
      </c>
      <c r="C15" s="634">
        <v>20806</v>
      </c>
      <c r="D15" s="634">
        <v>368276</v>
      </c>
      <c r="E15" s="157"/>
      <c r="F15" s="4"/>
    </row>
    <row r="16" spans="1:6" ht="14.25" customHeight="1">
      <c r="A16" s="632" t="s">
        <v>345</v>
      </c>
      <c r="B16" s="634">
        <v>12227</v>
      </c>
      <c r="C16" s="633">
        <v>153</v>
      </c>
      <c r="D16" s="634">
        <v>12380</v>
      </c>
      <c r="E16" s="157"/>
      <c r="F16" s="4"/>
    </row>
    <row r="17" spans="1:6" ht="14.25" customHeight="1">
      <c r="A17" s="632" t="s">
        <v>347</v>
      </c>
      <c r="B17" s="634">
        <v>43908</v>
      </c>
      <c r="C17" s="634">
        <v>1300</v>
      </c>
      <c r="D17" s="634">
        <v>45208</v>
      </c>
      <c r="E17" s="157"/>
      <c r="F17" s="4"/>
    </row>
    <row r="18" spans="1:6" ht="14.25" customHeight="1">
      <c r="A18" s="632" t="s">
        <v>436</v>
      </c>
      <c r="B18" s="634">
        <v>266872</v>
      </c>
      <c r="C18" s="634">
        <v>14150</v>
      </c>
      <c r="D18" s="634">
        <v>281022</v>
      </c>
      <c r="E18" s="157"/>
      <c r="F18" s="4"/>
    </row>
    <row r="19" spans="1:6" ht="14.25" customHeight="1">
      <c r="A19" s="632" t="s">
        <v>285</v>
      </c>
      <c r="B19" s="634">
        <v>189870</v>
      </c>
      <c r="C19" s="634">
        <v>74507</v>
      </c>
      <c r="D19" s="634">
        <v>264377</v>
      </c>
      <c r="E19" s="157"/>
      <c r="F19" s="4"/>
    </row>
    <row r="20" spans="1:6" ht="14.25" customHeight="1">
      <c r="A20" s="632" t="s">
        <v>6</v>
      </c>
      <c r="B20" s="634">
        <v>120592</v>
      </c>
      <c r="C20" s="634">
        <v>5296</v>
      </c>
      <c r="D20" s="634">
        <v>125888</v>
      </c>
      <c r="E20" s="157"/>
      <c r="F20" s="4"/>
    </row>
    <row r="21" spans="1:6" ht="14.25" customHeight="1">
      <c r="A21" s="632" t="s">
        <v>430</v>
      </c>
      <c r="B21" s="634">
        <v>65174</v>
      </c>
      <c r="C21" s="634">
        <v>1750</v>
      </c>
      <c r="D21" s="634">
        <v>66924</v>
      </c>
      <c r="E21" s="157"/>
      <c r="F21" s="4"/>
    </row>
    <row r="22" spans="1:6" ht="14.25" customHeight="1">
      <c r="A22" s="632" t="s">
        <v>286</v>
      </c>
      <c r="B22" s="634">
        <v>163340</v>
      </c>
      <c r="C22" s="634">
        <v>13174</v>
      </c>
      <c r="D22" s="634">
        <v>176514</v>
      </c>
      <c r="E22" s="157"/>
      <c r="F22" s="4"/>
    </row>
    <row r="23" spans="1:6" ht="14.25" customHeight="1">
      <c r="A23" s="632" t="s">
        <v>215</v>
      </c>
      <c r="B23" s="634">
        <v>331445</v>
      </c>
      <c r="C23" s="634">
        <v>21723</v>
      </c>
      <c r="D23" s="634">
        <v>353168</v>
      </c>
      <c r="E23" s="157"/>
      <c r="F23" s="4"/>
    </row>
    <row r="24" spans="1:6" ht="14.25" customHeight="1">
      <c r="A24" s="632" t="s">
        <v>216</v>
      </c>
      <c r="B24" s="634">
        <v>49500</v>
      </c>
      <c r="C24" s="633">
        <v>429</v>
      </c>
      <c r="D24" s="634">
        <v>49929</v>
      </c>
      <c r="E24" s="157"/>
      <c r="F24" s="4"/>
    </row>
    <row r="25" spans="1:6" ht="14.25" customHeight="1">
      <c r="A25" s="632" t="s">
        <v>542</v>
      </c>
      <c r="B25" s="634">
        <v>225283</v>
      </c>
      <c r="C25" s="634">
        <v>16375</v>
      </c>
      <c r="D25" s="634">
        <v>241658</v>
      </c>
      <c r="E25" s="157"/>
      <c r="F25" s="4"/>
    </row>
    <row r="26" spans="1:6" ht="14.25" customHeight="1">
      <c r="A26" s="632" t="s">
        <v>287</v>
      </c>
      <c r="B26" s="634">
        <v>176852</v>
      </c>
      <c r="C26" s="634">
        <v>14763</v>
      </c>
      <c r="D26" s="634">
        <v>191615</v>
      </c>
      <c r="E26" s="157"/>
      <c r="F26" s="4"/>
    </row>
    <row r="27" spans="1:6" ht="14.25" customHeight="1">
      <c r="A27" s="632" t="s">
        <v>288</v>
      </c>
      <c r="B27" s="634">
        <v>117091</v>
      </c>
      <c r="C27" s="634">
        <v>2586</v>
      </c>
      <c r="D27" s="634">
        <v>119677</v>
      </c>
      <c r="E27" s="157"/>
      <c r="F27" s="4"/>
    </row>
    <row r="28" spans="1:6" ht="14.25" customHeight="1">
      <c r="A28" s="632" t="s">
        <v>195</v>
      </c>
      <c r="B28" s="634">
        <v>133254</v>
      </c>
      <c r="C28" s="634">
        <v>8608</v>
      </c>
      <c r="D28" s="634">
        <v>141862</v>
      </c>
      <c r="E28" s="157"/>
      <c r="F28" s="4"/>
    </row>
    <row r="29" spans="1:6" ht="14.25" customHeight="1">
      <c r="A29" s="632" t="s">
        <v>196</v>
      </c>
      <c r="B29" s="634">
        <v>45401</v>
      </c>
      <c r="C29" s="634">
        <v>3383</v>
      </c>
      <c r="D29" s="634">
        <v>48784</v>
      </c>
      <c r="E29" s="157"/>
      <c r="F29" s="4"/>
    </row>
    <row r="30" spans="1:6" ht="14.25" customHeight="1">
      <c r="A30" s="632" t="s">
        <v>431</v>
      </c>
      <c r="B30" s="634">
        <v>45861</v>
      </c>
      <c r="C30" s="634">
        <v>1865</v>
      </c>
      <c r="D30" s="634">
        <v>47726</v>
      </c>
      <c r="E30" s="157"/>
      <c r="F30" s="4"/>
    </row>
    <row r="31" spans="1:6" ht="14.25" customHeight="1">
      <c r="A31" s="632" t="s">
        <v>289</v>
      </c>
      <c r="B31" s="634">
        <v>66286</v>
      </c>
      <c r="C31" s="634">
        <v>1518</v>
      </c>
      <c r="D31" s="634">
        <v>67804</v>
      </c>
      <c r="E31" s="157"/>
      <c r="F31" s="4"/>
    </row>
    <row r="32" spans="1:6" ht="14.25" customHeight="1">
      <c r="A32" s="632" t="s">
        <v>290</v>
      </c>
      <c r="B32" s="634">
        <v>290791</v>
      </c>
      <c r="C32" s="634">
        <v>32451</v>
      </c>
      <c r="D32" s="634">
        <v>323242</v>
      </c>
      <c r="E32" s="157"/>
      <c r="F32" s="4"/>
    </row>
    <row r="33" spans="1:6" ht="14.25" customHeight="1">
      <c r="A33" s="632" t="s">
        <v>543</v>
      </c>
      <c r="B33" s="634">
        <v>392630</v>
      </c>
      <c r="C33" s="634">
        <v>22816</v>
      </c>
      <c r="D33" s="634">
        <v>415446</v>
      </c>
      <c r="E33" s="157"/>
      <c r="F33" s="4"/>
    </row>
    <row r="34" spans="1:6" ht="14.25" customHeight="1">
      <c r="A34" s="632" t="s">
        <v>198</v>
      </c>
      <c r="B34" s="634">
        <v>34810</v>
      </c>
      <c r="C34" s="634">
        <v>1083</v>
      </c>
      <c r="D34" s="634">
        <v>35893</v>
      </c>
      <c r="E34" s="157"/>
      <c r="F34" s="4"/>
    </row>
    <row r="35" spans="1:6" ht="14.25" customHeight="1">
      <c r="A35" s="632" t="s">
        <v>544</v>
      </c>
      <c r="B35" s="634">
        <v>35962</v>
      </c>
      <c r="C35" s="634">
        <v>2359</v>
      </c>
      <c r="D35" s="634">
        <v>38321</v>
      </c>
      <c r="E35" s="157"/>
      <c r="F35" s="4"/>
    </row>
    <row r="36" spans="1:6" ht="14.25" customHeight="1">
      <c r="A36" s="632" t="s">
        <v>387</v>
      </c>
      <c r="B36" s="634">
        <v>41548</v>
      </c>
      <c r="C36" s="634">
        <v>1145</v>
      </c>
      <c r="D36" s="634">
        <v>42693</v>
      </c>
      <c r="E36" s="157"/>
      <c r="F36" s="4"/>
    </row>
    <row r="37" spans="1:6" ht="14.25" customHeight="1">
      <c r="A37" s="632" t="s">
        <v>101</v>
      </c>
      <c r="B37" s="634">
        <v>27841</v>
      </c>
      <c r="C37" s="633">
        <v>387</v>
      </c>
      <c r="D37" s="634">
        <v>28228</v>
      </c>
      <c r="E37" s="157"/>
      <c r="F37" s="4"/>
    </row>
    <row r="38" spans="1:6" ht="14.25" customHeight="1">
      <c r="A38" s="632" t="s">
        <v>292</v>
      </c>
      <c r="B38" s="634">
        <v>157541</v>
      </c>
      <c r="C38" s="634">
        <v>35742</v>
      </c>
      <c r="D38" s="634">
        <v>193283</v>
      </c>
      <c r="E38" s="157"/>
      <c r="F38" s="4"/>
    </row>
    <row r="39" spans="1:6" ht="14.25" customHeight="1">
      <c r="A39" s="632" t="s">
        <v>206</v>
      </c>
      <c r="B39" s="634">
        <v>22272</v>
      </c>
      <c r="C39" s="633">
        <v>899</v>
      </c>
      <c r="D39" s="634">
        <v>23171</v>
      </c>
      <c r="E39" s="157"/>
      <c r="F39" s="4"/>
    </row>
    <row r="40" spans="1:6" ht="14.25" customHeight="1">
      <c r="A40" s="632" t="s">
        <v>218</v>
      </c>
      <c r="B40" s="634">
        <v>119153</v>
      </c>
      <c r="C40" s="634">
        <v>5594</v>
      </c>
      <c r="D40" s="634">
        <v>124747</v>
      </c>
      <c r="E40" s="157"/>
      <c r="F40" s="4"/>
    </row>
    <row r="41" spans="1:6" ht="14.25" customHeight="1">
      <c r="A41" s="632" t="s">
        <v>293</v>
      </c>
      <c r="B41" s="634">
        <v>230796</v>
      </c>
      <c r="C41" s="634">
        <v>6411</v>
      </c>
      <c r="D41" s="634">
        <v>237207</v>
      </c>
      <c r="E41" s="157"/>
      <c r="F41" s="4"/>
    </row>
    <row r="42" spans="1:6" ht="14.25" customHeight="1">
      <c r="A42" s="632" t="s">
        <v>207</v>
      </c>
      <c r="B42" s="634">
        <v>66573</v>
      </c>
      <c r="C42" s="634">
        <v>2625</v>
      </c>
      <c r="D42" s="634">
        <v>69198</v>
      </c>
      <c r="E42" s="157"/>
      <c r="F42" s="4"/>
    </row>
    <row r="43" spans="1:6" ht="14.25" customHeight="1">
      <c r="A43" s="632" t="s">
        <v>294</v>
      </c>
      <c r="B43" s="634">
        <v>36015</v>
      </c>
      <c r="C43" s="634">
        <v>1225</v>
      </c>
      <c r="D43" s="634">
        <v>37240</v>
      </c>
      <c r="E43" s="157"/>
      <c r="F43" s="4"/>
    </row>
    <row r="44" spans="1:6" ht="14.25" customHeight="1">
      <c r="A44" s="632" t="s">
        <v>295</v>
      </c>
      <c r="B44" s="634">
        <v>315838</v>
      </c>
      <c r="C44" s="634">
        <v>31562</v>
      </c>
      <c r="D44" s="634">
        <v>347400</v>
      </c>
      <c r="E44" s="157"/>
      <c r="F44" s="4"/>
    </row>
    <row r="45" spans="1:6" ht="14.25" customHeight="1">
      <c r="A45" s="632" t="s">
        <v>296</v>
      </c>
      <c r="B45" s="634">
        <v>118245</v>
      </c>
      <c r="C45" s="634">
        <v>11576</v>
      </c>
      <c r="D45" s="634">
        <v>129821</v>
      </c>
      <c r="E45" s="157"/>
      <c r="F45" s="4"/>
    </row>
    <row r="46" spans="1:6" ht="14.25" customHeight="1">
      <c r="A46" s="632" t="s">
        <v>103</v>
      </c>
      <c r="B46" s="634">
        <v>30681</v>
      </c>
      <c r="C46" s="633">
        <v>360</v>
      </c>
      <c r="D46" s="634">
        <v>31041</v>
      </c>
      <c r="E46" s="157"/>
      <c r="F46" s="4"/>
    </row>
    <row r="47" spans="1:6" ht="14.25" customHeight="1">
      <c r="A47" s="24"/>
      <c r="B47" s="573"/>
      <c r="C47" s="573"/>
      <c r="D47" s="573"/>
      <c r="E47" s="157"/>
      <c r="F47" s="4"/>
    </row>
    <row r="48" spans="1:6" ht="14.25" customHeight="1">
      <c r="A48" s="39" t="s">
        <v>249</v>
      </c>
      <c r="B48" s="39">
        <f>MEDIAN(B4:B46,'Total Stock A-L'!B4:B50)</f>
        <v>91298.5</v>
      </c>
      <c r="C48" s="39">
        <f>MEDIAN(C4:C46,'Total Stock A-L'!C4:C50)</f>
        <v>5332</v>
      </c>
      <c r="D48" s="39">
        <f>MEDIAN(D4:D46,'Total Stock A-L'!D4:D50)</f>
        <v>101527.5</v>
      </c>
      <c r="E48" s="157"/>
    </row>
    <row r="49" spans="1:5" ht="14.25" customHeight="1">
      <c r="A49" s="39" t="s">
        <v>248</v>
      </c>
      <c r="B49" s="39">
        <f>AVERAGE(B4:B46,'Total Stock A-L'!B4:B50)</f>
        <v>125208.73333333334</v>
      </c>
      <c r="C49" s="39">
        <f>AVERAGE(C4:C46,'Total Stock A-L'!C4:C50)</f>
        <v>14928.157303370786</v>
      </c>
      <c r="D49" s="39">
        <f>AVERAGE(D4:D46,'Total Stock A-L'!D4:D50)</f>
        <v>139971.02222222224</v>
      </c>
      <c r="E49" s="157"/>
    </row>
    <row r="50" spans="1:5" ht="14.25" customHeight="1">
      <c r="A50" s="39" t="s">
        <v>222</v>
      </c>
      <c r="B50" s="39">
        <f>SUM(B4:B46,'Total Stock A-L'!B4:B50)</f>
        <v>11268786</v>
      </c>
      <c r="C50" s="39">
        <f>SUM(C4:C46,'Total Stock A-L'!C4:C50)</f>
        <v>1328606</v>
      </c>
      <c r="D50" s="39">
        <f>SUM(D4:D46,'Total Stock A-L'!D4:D50)</f>
        <v>12597392</v>
      </c>
      <c r="E50" s="157"/>
    </row>
    <row r="51" spans="1:5" ht="14.25" customHeight="1">
      <c r="E51" s="157"/>
    </row>
    <row r="52" spans="1:5" ht="14.25" customHeight="1">
      <c r="A52" s="24"/>
      <c r="E52" s="157"/>
    </row>
  </sheetData>
  <phoneticPr fontId="29" type="noConversion"/>
  <pageMargins left="0.6692913385826772" right="0.51181102362204722"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414"/>
  <sheetViews>
    <sheetView zoomScaleNormal="100" workbookViewId="0">
      <pane ySplit="6" topLeftCell="A7" activePane="bottomLeft" state="frozen"/>
      <selection activeCell="D14" sqref="D14"/>
      <selection pane="bottomLeft" activeCell="B62" sqref="B62"/>
    </sheetView>
  </sheetViews>
  <sheetFormatPr defaultColWidth="8.85546875" defaultRowHeight="12.75"/>
  <cols>
    <col min="1" max="1" width="5.85546875" customWidth="1"/>
    <col min="2" max="2" width="17.85546875" style="6" customWidth="1"/>
    <col min="3" max="3" width="9.28515625" style="142" customWidth="1"/>
    <col min="4" max="4" width="10.85546875" style="169" customWidth="1"/>
    <col min="5" max="5" width="6.140625" style="169" customWidth="1"/>
    <col min="6" max="6" width="10.42578125" style="169" customWidth="1"/>
    <col min="7" max="7" width="12.85546875" style="348" customWidth="1"/>
    <col min="8" max="8" width="6.140625" style="169" customWidth="1"/>
    <col min="9" max="9" width="13" style="215" customWidth="1"/>
    <col min="10" max="10" width="15.42578125" bestFit="1" customWidth="1"/>
    <col min="11" max="11" width="10.7109375" bestFit="1" customWidth="1"/>
  </cols>
  <sheetData>
    <row r="1" spans="1:15" ht="15.75" customHeight="1">
      <c r="A1" s="12" t="s">
        <v>126</v>
      </c>
      <c r="B1" s="95"/>
    </row>
    <row r="2" spans="1:15" ht="10.5" customHeight="1">
      <c r="H2"/>
      <c r="I2" s="199"/>
    </row>
    <row r="3" spans="1:15" ht="12.75" customHeight="1">
      <c r="A3" s="5" t="s">
        <v>16</v>
      </c>
      <c r="H3"/>
      <c r="I3" s="199"/>
    </row>
    <row r="4" spans="1:15">
      <c r="A4" s="5"/>
      <c r="H4"/>
      <c r="I4" s="199"/>
    </row>
    <row r="5" spans="1:15" ht="36">
      <c r="A5" s="311" t="s">
        <v>412</v>
      </c>
      <c r="B5" s="544"/>
      <c r="C5" s="542" t="s">
        <v>451</v>
      </c>
      <c r="D5" s="543" t="s">
        <v>413</v>
      </c>
      <c r="E5" s="543" t="s">
        <v>229</v>
      </c>
      <c r="F5" s="543" t="s">
        <v>414</v>
      </c>
      <c r="G5" s="545" t="s">
        <v>452</v>
      </c>
      <c r="H5" s="340" t="s">
        <v>229</v>
      </c>
      <c r="I5" s="542" t="s">
        <v>567</v>
      </c>
    </row>
    <row r="6" spans="1:15" ht="12.75" customHeight="1">
      <c r="A6" s="94"/>
      <c r="B6" s="95"/>
      <c r="C6" s="238"/>
      <c r="D6" s="219" t="s">
        <v>246</v>
      </c>
      <c r="E6" s="219" t="s">
        <v>246</v>
      </c>
      <c r="F6" s="219" t="s">
        <v>246</v>
      </c>
      <c r="G6" s="346" t="s">
        <v>246</v>
      </c>
      <c r="H6" s="219" t="s">
        <v>246</v>
      </c>
      <c r="I6" s="232" t="s">
        <v>246</v>
      </c>
    </row>
    <row r="7" spans="1:15" ht="12.75" customHeight="1">
      <c r="A7" s="145" t="s">
        <v>312</v>
      </c>
      <c r="B7" s="4" t="s">
        <v>327</v>
      </c>
      <c r="C7" s="606">
        <v>12989</v>
      </c>
      <c r="D7" s="189">
        <v>411795.57</v>
      </c>
      <c r="E7" s="189">
        <f>D7/C7</f>
        <v>31.703408268534915</v>
      </c>
      <c r="F7" s="223">
        <v>42089.55</v>
      </c>
      <c r="G7" s="223">
        <f t="shared" ref="G7:G53" si="0">SUM(F7,D7)</f>
        <v>453885.12</v>
      </c>
      <c r="H7" s="306">
        <f>G7/C7</f>
        <v>34.943807837400875</v>
      </c>
      <c r="I7" s="465">
        <v>46696</v>
      </c>
      <c r="J7" s="4"/>
      <c r="K7" s="465"/>
      <c r="L7" s="403"/>
      <c r="M7" s="403"/>
      <c r="N7" s="403"/>
      <c r="O7" s="465"/>
    </row>
    <row r="8" spans="1:15" ht="12.75" customHeight="1">
      <c r="A8" s="145" t="s">
        <v>304</v>
      </c>
      <c r="B8" s="4" t="s">
        <v>99</v>
      </c>
      <c r="C8" s="606">
        <v>5030</v>
      </c>
      <c r="D8" s="189">
        <v>240912</v>
      </c>
      <c r="E8" s="189">
        <f t="shared" ref="E8:E53" si="1">D8/C8</f>
        <v>47.895029821073557</v>
      </c>
      <c r="F8" s="189"/>
      <c r="G8" s="223">
        <f t="shared" si="0"/>
        <v>240912</v>
      </c>
      <c r="H8" s="306">
        <f t="shared" ref="H8:H53" si="2">G8/C8</f>
        <v>47.895029821073557</v>
      </c>
      <c r="I8" s="465">
        <v>47038</v>
      </c>
      <c r="J8" s="4"/>
      <c r="K8" s="465"/>
      <c r="L8" s="403"/>
      <c r="M8" s="403"/>
      <c r="N8" s="403"/>
      <c r="O8" s="465"/>
    </row>
    <row r="9" spans="1:15" ht="12.75" customHeight="1">
      <c r="A9" s="145" t="s">
        <v>269</v>
      </c>
      <c r="B9" s="7" t="s">
        <v>270</v>
      </c>
      <c r="C9" s="606">
        <v>66782</v>
      </c>
      <c r="D9" s="189">
        <v>2694020.46</v>
      </c>
      <c r="E9" s="189">
        <f t="shared" si="1"/>
        <v>40.340517804198733</v>
      </c>
      <c r="F9" s="189">
        <v>361634.15</v>
      </c>
      <c r="G9" s="223">
        <f t="shared" si="0"/>
        <v>3055654.61</v>
      </c>
      <c r="H9" s="306">
        <f t="shared" si="2"/>
        <v>45.755661854990862</v>
      </c>
      <c r="I9" s="465">
        <v>175573</v>
      </c>
      <c r="J9" s="7"/>
      <c r="K9" s="465"/>
      <c r="L9" s="403"/>
      <c r="M9" s="403"/>
      <c r="N9" s="403"/>
      <c r="O9" s="465"/>
    </row>
    <row r="10" spans="1:15" ht="12.75" customHeight="1">
      <c r="A10" s="145" t="s">
        <v>299</v>
      </c>
      <c r="B10" s="4" t="s">
        <v>328</v>
      </c>
      <c r="C10" s="606">
        <v>2956</v>
      </c>
      <c r="D10" s="223">
        <v>293472.5</v>
      </c>
      <c r="E10" s="189">
        <f t="shared" si="1"/>
        <v>99.280277401894452</v>
      </c>
      <c r="F10" s="223">
        <v>12609.59</v>
      </c>
      <c r="G10" s="223">
        <f t="shared" si="0"/>
        <v>306082.09000000003</v>
      </c>
      <c r="H10" s="306">
        <f t="shared" si="2"/>
        <v>103.54603856562923</v>
      </c>
      <c r="I10" s="465">
        <v>27146</v>
      </c>
      <c r="J10" s="4"/>
      <c r="K10" s="465"/>
      <c r="L10" s="403"/>
      <c r="M10" s="403"/>
      <c r="N10" s="403"/>
      <c r="O10" s="465"/>
    </row>
    <row r="11" spans="1:15" ht="12.75" customHeight="1">
      <c r="A11" s="145" t="s">
        <v>258</v>
      </c>
      <c r="B11" s="4" t="s">
        <v>468</v>
      </c>
      <c r="C11" s="606">
        <v>164802</v>
      </c>
      <c r="D11" s="223">
        <v>6725527.8399999999</v>
      </c>
      <c r="E11" s="189">
        <f t="shared" si="1"/>
        <v>40.809746483659175</v>
      </c>
      <c r="F11" s="223">
        <v>70516.59</v>
      </c>
      <c r="G11" s="223">
        <f t="shared" si="0"/>
        <v>6796044.4299999997</v>
      </c>
      <c r="H11" s="306">
        <f t="shared" si="2"/>
        <v>41.23763322047062</v>
      </c>
      <c r="I11" s="465">
        <v>400303</v>
      </c>
      <c r="J11" s="136"/>
      <c r="K11" s="465"/>
      <c r="L11" s="403"/>
      <c r="M11" s="403"/>
      <c r="N11" s="403"/>
      <c r="O11" s="465"/>
    </row>
    <row r="12" spans="1:15" ht="12.75" customHeight="1">
      <c r="A12" s="145" t="s">
        <v>312</v>
      </c>
      <c r="B12" s="4" t="s">
        <v>425</v>
      </c>
      <c r="C12" s="606">
        <v>18993</v>
      </c>
      <c r="D12" s="223">
        <v>966993.51</v>
      </c>
      <c r="E12" s="189">
        <f t="shared" si="1"/>
        <v>50.913152740483334</v>
      </c>
      <c r="F12" s="223">
        <v>61516.12</v>
      </c>
      <c r="G12" s="223">
        <f t="shared" si="0"/>
        <v>1028509.63</v>
      </c>
      <c r="H12" s="306">
        <f t="shared" si="2"/>
        <v>54.152036539777811</v>
      </c>
      <c r="I12" s="465">
        <v>97955</v>
      </c>
      <c r="J12" s="136"/>
      <c r="K12" s="465"/>
      <c r="L12" s="403"/>
      <c r="M12" s="403"/>
      <c r="N12" s="403"/>
      <c r="O12" s="465"/>
    </row>
    <row r="13" spans="1:15" ht="12.75" customHeight="1">
      <c r="A13" s="145" t="s">
        <v>258</v>
      </c>
      <c r="B13" s="4" t="s">
        <v>272</v>
      </c>
      <c r="C13" s="606">
        <v>151237</v>
      </c>
      <c r="D13" s="223">
        <v>7083063.6200000001</v>
      </c>
      <c r="E13" s="189">
        <f t="shared" si="1"/>
        <v>46.834198112895656</v>
      </c>
      <c r="F13" s="223">
        <v>900628</v>
      </c>
      <c r="G13" s="223">
        <f t="shared" si="0"/>
        <v>7983691.6200000001</v>
      </c>
      <c r="H13" s="306">
        <f t="shared" si="2"/>
        <v>52.789275243492</v>
      </c>
      <c r="I13" s="465">
        <v>372169</v>
      </c>
      <c r="J13" s="261"/>
      <c r="K13" s="465"/>
      <c r="L13" s="403"/>
      <c r="M13" s="403"/>
      <c r="N13" s="403"/>
      <c r="O13" s="465"/>
    </row>
    <row r="14" spans="1:15" ht="12.75" customHeight="1">
      <c r="A14" s="145" t="s">
        <v>262</v>
      </c>
      <c r="B14" s="4" t="s">
        <v>273</v>
      </c>
      <c r="C14" s="606">
        <v>14843</v>
      </c>
      <c r="D14" s="223">
        <v>712622</v>
      </c>
      <c r="E14" s="189">
        <f t="shared" si="1"/>
        <v>48.010644748366232</v>
      </c>
      <c r="F14" s="223"/>
      <c r="G14" s="223">
        <f t="shared" si="0"/>
        <v>712622</v>
      </c>
      <c r="H14" s="306">
        <f t="shared" si="2"/>
        <v>48.010644748366232</v>
      </c>
      <c r="I14" s="465">
        <v>47768</v>
      </c>
      <c r="J14" s="7"/>
      <c r="K14" s="465"/>
      <c r="L14" s="403"/>
      <c r="M14" s="403"/>
      <c r="N14" s="403"/>
      <c r="O14" s="465"/>
    </row>
    <row r="15" spans="1:15" ht="12.75" customHeight="1">
      <c r="A15" s="145" t="s">
        <v>257</v>
      </c>
      <c r="B15" s="4" t="s">
        <v>426</v>
      </c>
      <c r="C15" s="606">
        <v>189576</v>
      </c>
      <c r="D15" s="223">
        <v>11449477.09</v>
      </c>
      <c r="E15" s="189">
        <f t="shared" si="1"/>
        <v>60.395182354306449</v>
      </c>
      <c r="F15" s="223">
        <v>586774.36</v>
      </c>
      <c r="G15" s="223">
        <f t="shared" si="0"/>
        <v>12036251.449999999</v>
      </c>
      <c r="H15" s="306">
        <f t="shared" si="2"/>
        <v>63.490375627716581</v>
      </c>
      <c r="I15" s="465">
        <v>484946</v>
      </c>
      <c r="J15" s="261"/>
      <c r="K15" s="465"/>
      <c r="L15" s="403"/>
      <c r="M15" s="403"/>
      <c r="N15" s="403"/>
      <c r="O15" s="465"/>
    </row>
    <row r="16" spans="1:15" ht="12.75" customHeight="1">
      <c r="A16" s="145" t="s">
        <v>312</v>
      </c>
      <c r="B16" s="4" t="s">
        <v>329</v>
      </c>
      <c r="C16" s="606">
        <v>17042</v>
      </c>
      <c r="D16" s="223">
        <v>974635.64</v>
      </c>
      <c r="E16" s="189">
        <f t="shared" si="1"/>
        <v>57.190214763525411</v>
      </c>
      <c r="F16" s="223">
        <v>137797.20000000001</v>
      </c>
      <c r="G16" s="223">
        <f t="shared" si="0"/>
        <v>1112432.8400000001</v>
      </c>
      <c r="H16" s="306">
        <f t="shared" si="2"/>
        <v>65.275955873723746</v>
      </c>
      <c r="I16" s="465">
        <v>57793</v>
      </c>
      <c r="J16" s="4"/>
      <c r="K16" s="465"/>
      <c r="L16" s="403"/>
      <c r="M16" s="403"/>
      <c r="N16" s="403"/>
      <c r="O16" s="465"/>
    </row>
    <row r="17" spans="1:15" ht="12.75" customHeight="1">
      <c r="A17" s="145" t="s">
        <v>304</v>
      </c>
      <c r="B17" s="4" t="s">
        <v>330</v>
      </c>
      <c r="C17" s="606">
        <v>6329</v>
      </c>
      <c r="D17" s="223">
        <v>328667.56</v>
      </c>
      <c r="E17" s="189">
        <f t="shared" si="1"/>
        <v>51.930409227366091</v>
      </c>
      <c r="F17" s="223">
        <v>5853.27</v>
      </c>
      <c r="G17" s="223">
        <f t="shared" si="0"/>
        <v>334520.83</v>
      </c>
      <c r="H17" s="306">
        <f t="shared" si="2"/>
        <v>52.855242534365622</v>
      </c>
      <c r="I17" s="465">
        <v>35129</v>
      </c>
      <c r="J17" s="4"/>
      <c r="K17" s="465"/>
      <c r="L17" s="403"/>
      <c r="M17" s="403"/>
      <c r="N17" s="403"/>
      <c r="O17" s="465"/>
    </row>
    <row r="18" spans="1:15" ht="12.75" customHeight="1">
      <c r="A18" s="145" t="s">
        <v>274</v>
      </c>
      <c r="B18" s="4" t="s">
        <v>331</v>
      </c>
      <c r="C18" s="606">
        <v>29842</v>
      </c>
      <c r="D18" s="223">
        <v>902222.58</v>
      </c>
      <c r="E18" s="189">
        <f t="shared" si="1"/>
        <v>30.23331479123383</v>
      </c>
      <c r="F18" s="223">
        <v>3500</v>
      </c>
      <c r="G18" s="223">
        <f t="shared" si="0"/>
        <v>905722.58</v>
      </c>
      <c r="H18" s="306">
        <f t="shared" si="2"/>
        <v>30.350599155552576</v>
      </c>
      <c r="I18" s="465">
        <v>91736</v>
      </c>
      <c r="J18" s="4"/>
      <c r="K18" s="465"/>
      <c r="L18" s="403"/>
      <c r="M18" s="403"/>
      <c r="N18" s="403"/>
      <c r="O18" s="465"/>
    </row>
    <row r="19" spans="1:15" ht="12.75" customHeight="1">
      <c r="A19" s="145" t="s">
        <v>274</v>
      </c>
      <c r="B19" s="4" t="s">
        <v>275</v>
      </c>
      <c r="C19" s="606">
        <v>21671</v>
      </c>
      <c r="D19" s="223">
        <v>1248091</v>
      </c>
      <c r="E19" s="189">
        <f t="shared" si="1"/>
        <v>57.592681463707258</v>
      </c>
      <c r="F19" s="223">
        <v>139131</v>
      </c>
      <c r="G19" s="223">
        <f t="shared" si="0"/>
        <v>1387222</v>
      </c>
      <c r="H19" s="306">
        <f t="shared" si="2"/>
        <v>64.012828203590047</v>
      </c>
      <c r="I19" s="465">
        <v>64223</v>
      </c>
      <c r="J19" s="7"/>
      <c r="K19" s="465"/>
      <c r="L19" s="403"/>
      <c r="M19" s="403"/>
      <c r="N19" s="403"/>
      <c r="O19" s="465"/>
    </row>
    <row r="20" spans="1:15" ht="12.75" customHeight="1">
      <c r="A20" s="145" t="s">
        <v>257</v>
      </c>
      <c r="B20" s="4" t="s">
        <v>276</v>
      </c>
      <c r="C20" s="606">
        <v>124179</v>
      </c>
      <c r="D20" s="223">
        <v>4290786.08</v>
      </c>
      <c r="E20" s="189">
        <f t="shared" si="1"/>
        <v>34.553234282769232</v>
      </c>
      <c r="F20" s="223">
        <v>786353.01</v>
      </c>
      <c r="G20" s="223">
        <f t="shared" si="0"/>
        <v>5077139.09</v>
      </c>
      <c r="H20" s="306">
        <f t="shared" si="2"/>
        <v>40.885649667012942</v>
      </c>
      <c r="I20" s="465">
        <v>304172</v>
      </c>
      <c r="J20" s="7"/>
      <c r="K20" s="465"/>
      <c r="L20" s="403"/>
      <c r="M20" s="403"/>
      <c r="N20" s="403"/>
      <c r="O20" s="465"/>
    </row>
    <row r="21" spans="1:15" ht="12.75" customHeight="1">
      <c r="A21" s="145" t="s">
        <v>304</v>
      </c>
      <c r="B21" s="4" t="s">
        <v>332</v>
      </c>
      <c r="C21" s="606">
        <v>9542</v>
      </c>
      <c r="D21" s="223">
        <v>420065</v>
      </c>
      <c r="E21" s="189">
        <f t="shared" si="1"/>
        <v>44.022741563613501</v>
      </c>
      <c r="F21" s="223"/>
      <c r="G21" s="223">
        <f t="shared" si="0"/>
        <v>420065</v>
      </c>
      <c r="H21" s="306">
        <f t="shared" si="2"/>
        <v>44.022741563613501</v>
      </c>
      <c r="I21" s="465">
        <v>43216</v>
      </c>
      <c r="J21" s="4"/>
      <c r="K21" s="465"/>
      <c r="L21" s="403"/>
      <c r="M21" s="403"/>
      <c r="N21" s="403"/>
      <c r="O21" s="465"/>
    </row>
    <row r="22" spans="1:15" ht="12.75" customHeight="1">
      <c r="A22" s="145" t="s">
        <v>304</v>
      </c>
      <c r="B22" s="4" t="s">
        <v>333</v>
      </c>
      <c r="C22" s="606">
        <v>6749</v>
      </c>
      <c r="D22" s="223">
        <v>290668</v>
      </c>
      <c r="E22" s="189">
        <f t="shared" si="1"/>
        <v>43.068306415765299</v>
      </c>
      <c r="F22" s="223">
        <v>13281</v>
      </c>
      <c r="G22" s="223">
        <f t="shared" si="0"/>
        <v>303949</v>
      </c>
      <c r="H22" s="306">
        <f t="shared" si="2"/>
        <v>45.036153504222845</v>
      </c>
      <c r="I22" s="465">
        <v>34980</v>
      </c>
      <c r="J22" s="4"/>
      <c r="K22" s="465"/>
      <c r="L22" s="403"/>
      <c r="M22" s="403"/>
      <c r="N22" s="403"/>
      <c r="O22" s="465"/>
    </row>
    <row r="23" spans="1:15" ht="12.75" customHeight="1">
      <c r="A23" s="145" t="s">
        <v>277</v>
      </c>
      <c r="B23" s="4" t="s">
        <v>278</v>
      </c>
      <c r="C23" s="606">
        <v>205748</v>
      </c>
      <c r="D23" s="223">
        <v>11066782.24</v>
      </c>
      <c r="E23" s="189">
        <f t="shared" si="1"/>
        <v>53.788042848533159</v>
      </c>
      <c r="F23" s="223">
        <v>903030.07</v>
      </c>
      <c r="G23" s="223">
        <f t="shared" si="0"/>
        <v>11969812.310000001</v>
      </c>
      <c r="H23" s="306">
        <f t="shared" si="2"/>
        <v>58.177053045473109</v>
      </c>
      <c r="I23" s="465">
        <v>503142</v>
      </c>
      <c r="J23" s="7"/>
      <c r="K23" s="465"/>
      <c r="L23" s="403"/>
      <c r="M23" s="403"/>
      <c r="N23" s="403"/>
      <c r="O23" s="465"/>
    </row>
    <row r="24" spans="1:15" ht="12.75" customHeight="1">
      <c r="A24" s="145" t="s">
        <v>256</v>
      </c>
      <c r="B24" s="4" t="s">
        <v>279</v>
      </c>
      <c r="C24" s="606">
        <v>36996</v>
      </c>
      <c r="D24" s="223">
        <v>3003865</v>
      </c>
      <c r="E24" s="189">
        <f t="shared" si="1"/>
        <v>81.194318304681588</v>
      </c>
      <c r="F24" s="223">
        <v>336876</v>
      </c>
      <c r="G24" s="223">
        <f t="shared" si="0"/>
        <v>3340741</v>
      </c>
      <c r="H24" s="306">
        <f t="shared" si="2"/>
        <v>90.300059465888211</v>
      </c>
      <c r="I24" s="465">
        <v>96081</v>
      </c>
      <c r="J24" s="7"/>
      <c r="K24" s="465"/>
      <c r="L24" s="403"/>
      <c r="M24" s="403"/>
      <c r="N24" s="403"/>
      <c r="O24" s="465"/>
    </row>
    <row r="25" spans="1:15" ht="12.75" customHeight="1">
      <c r="A25" s="145" t="s">
        <v>312</v>
      </c>
      <c r="B25" s="4" t="s">
        <v>334</v>
      </c>
      <c r="C25" s="606">
        <v>11712</v>
      </c>
      <c r="D25" s="223">
        <v>426189.38</v>
      </c>
      <c r="E25" s="189">
        <f t="shared" si="1"/>
        <v>36.389120560109291</v>
      </c>
      <c r="F25" s="223">
        <v>48687.16</v>
      </c>
      <c r="G25" s="223">
        <f t="shared" si="0"/>
        <v>474876.54000000004</v>
      </c>
      <c r="H25" s="306">
        <f t="shared" si="2"/>
        <v>40.546152663934429</v>
      </c>
      <c r="I25" s="465">
        <v>45718</v>
      </c>
      <c r="J25" s="4"/>
      <c r="K25" s="465"/>
      <c r="L25" s="403"/>
      <c r="M25" s="403"/>
      <c r="N25" s="403"/>
      <c r="O25" s="465"/>
    </row>
    <row r="26" spans="1:15" ht="12.75" customHeight="1">
      <c r="A26" s="145" t="s">
        <v>266</v>
      </c>
      <c r="B26" s="4" t="s">
        <v>335</v>
      </c>
      <c r="C26" s="606">
        <v>44993</v>
      </c>
      <c r="D26" s="223">
        <v>1697040</v>
      </c>
      <c r="E26" s="189">
        <f t="shared" si="1"/>
        <v>37.717867223790364</v>
      </c>
      <c r="F26" s="223">
        <v>92752</v>
      </c>
      <c r="G26" s="223">
        <f t="shared" si="0"/>
        <v>1789792</v>
      </c>
      <c r="H26" s="306">
        <f t="shared" si="2"/>
        <v>39.779343453426087</v>
      </c>
      <c r="I26" s="465">
        <v>121905</v>
      </c>
      <c r="J26" s="4"/>
      <c r="K26" s="465"/>
      <c r="L26" s="403"/>
      <c r="M26" s="403"/>
      <c r="N26" s="403"/>
      <c r="O26" s="465"/>
    </row>
    <row r="27" spans="1:15" ht="12.75" customHeight="1">
      <c r="A27" s="145" t="s">
        <v>274</v>
      </c>
      <c r="B27" s="4" t="s">
        <v>336</v>
      </c>
      <c r="C27" s="606">
        <v>21474</v>
      </c>
      <c r="D27" s="223">
        <v>1467402.96</v>
      </c>
      <c r="E27" s="189">
        <f t="shared" si="1"/>
        <v>68.333936853869801</v>
      </c>
      <c r="F27" s="223">
        <v>161602.68</v>
      </c>
      <c r="G27" s="223">
        <f t="shared" si="0"/>
        <v>1629005.64</v>
      </c>
      <c r="H27" s="306">
        <f t="shared" si="2"/>
        <v>75.85944118468845</v>
      </c>
      <c r="I27" s="465">
        <v>65234</v>
      </c>
      <c r="J27" s="4"/>
      <c r="K27" s="465"/>
      <c r="L27" s="403"/>
      <c r="M27" s="403"/>
      <c r="N27" s="403"/>
      <c r="O27" s="465"/>
    </row>
    <row r="28" spans="1:15" ht="12.75" customHeight="1">
      <c r="A28" s="145" t="s">
        <v>258</v>
      </c>
      <c r="B28" s="4" t="s">
        <v>280</v>
      </c>
      <c r="C28" s="606">
        <v>210113</v>
      </c>
      <c r="D28" s="223">
        <v>9557232</v>
      </c>
      <c r="E28" s="189">
        <f t="shared" si="1"/>
        <v>45.4861526892672</v>
      </c>
      <c r="F28" s="223">
        <v>8520928</v>
      </c>
      <c r="G28" s="223">
        <f t="shared" si="0"/>
        <v>18078160</v>
      </c>
      <c r="H28" s="306">
        <f t="shared" si="2"/>
        <v>86.040178380204935</v>
      </c>
      <c r="I28" s="465">
        <v>520464</v>
      </c>
      <c r="J28" s="7"/>
      <c r="K28" s="465"/>
      <c r="L28" s="403"/>
      <c r="M28" s="403"/>
      <c r="N28" s="403"/>
      <c r="O28" s="465"/>
    </row>
    <row r="29" spans="1:15" ht="12.75" customHeight="1">
      <c r="A29" s="145" t="s">
        <v>304</v>
      </c>
      <c r="B29" s="4" t="s">
        <v>100</v>
      </c>
      <c r="C29" s="606">
        <v>7738</v>
      </c>
      <c r="D29" s="223">
        <v>422580.98</v>
      </c>
      <c r="E29" s="189">
        <f t="shared" si="1"/>
        <v>54.611137244766084</v>
      </c>
      <c r="F29" s="223"/>
      <c r="G29" s="223">
        <f t="shared" si="0"/>
        <v>422580.98</v>
      </c>
      <c r="H29" s="306">
        <f t="shared" si="2"/>
        <v>54.611137244766084</v>
      </c>
      <c r="I29" s="465">
        <v>43879</v>
      </c>
      <c r="J29" s="7"/>
      <c r="K29" s="465"/>
      <c r="L29" s="403"/>
      <c r="M29" s="403"/>
      <c r="N29" s="403"/>
      <c r="O29" s="465"/>
    </row>
    <row r="30" spans="1:15" ht="12.75" customHeight="1">
      <c r="A30" s="145" t="s">
        <v>299</v>
      </c>
      <c r="B30" s="4" t="s">
        <v>337</v>
      </c>
      <c r="C30" s="606">
        <v>3103</v>
      </c>
      <c r="D30" s="223">
        <v>110962.73</v>
      </c>
      <c r="E30" s="189">
        <f t="shared" si="1"/>
        <v>35.75982275217531</v>
      </c>
      <c r="F30" s="223"/>
      <c r="G30" s="223">
        <f t="shared" si="0"/>
        <v>110962.73</v>
      </c>
      <c r="H30" s="306">
        <f t="shared" si="2"/>
        <v>35.75982275217531</v>
      </c>
      <c r="I30" s="465">
        <v>25091</v>
      </c>
      <c r="J30" s="4"/>
      <c r="K30" s="465"/>
      <c r="L30" s="403"/>
      <c r="M30" s="403"/>
      <c r="N30" s="403"/>
      <c r="O30" s="465"/>
    </row>
    <row r="31" spans="1:15" ht="12.75" customHeight="1">
      <c r="A31" s="145" t="s">
        <v>194</v>
      </c>
      <c r="B31" s="4" t="s">
        <v>281</v>
      </c>
      <c r="C31" s="606">
        <v>78096</v>
      </c>
      <c r="D31" s="223">
        <v>4018316</v>
      </c>
      <c r="E31" s="189">
        <f t="shared" si="1"/>
        <v>51.453544355664825</v>
      </c>
      <c r="F31" s="223">
        <v>321274</v>
      </c>
      <c r="G31" s="223">
        <f t="shared" si="0"/>
        <v>4339590</v>
      </c>
      <c r="H31" s="306">
        <f t="shared" si="2"/>
        <v>55.567378610940381</v>
      </c>
      <c r="I31" s="465">
        <v>197505</v>
      </c>
      <c r="J31" s="7"/>
      <c r="K31" s="465"/>
      <c r="L31" s="403"/>
      <c r="M31" s="403"/>
      <c r="N31" s="403"/>
      <c r="O31" s="465"/>
    </row>
    <row r="32" spans="1:15" ht="12.75" customHeight="1">
      <c r="A32" s="145" t="s">
        <v>194</v>
      </c>
      <c r="B32" s="4" t="s">
        <v>427</v>
      </c>
      <c r="C32" s="606">
        <v>91648</v>
      </c>
      <c r="D32" s="223">
        <v>4169891.72</v>
      </c>
      <c r="E32" s="189">
        <f t="shared" si="1"/>
        <v>45.498993104050278</v>
      </c>
      <c r="F32" s="223">
        <v>760008.32</v>
      </c>
      <c r="G32" s="223">
        <f t="shared" si="0"/>
        <v>4929900.04</v>
      </c>
      <c r="H32" s="306">
        <f t="shared" si="2"/>
        <v>53.791681651536315</v>
      </c>
      <c r="I32" s="465">
        <v>275011</v>
      </c>
      <c r="J32" s="261"/>
      <c r="K32" s="465"/>
      <c r="L32" s="403"/>
      <c r="M32" s="403"/>
      <c r="N32" s="403"/>
      <c r="O32" s="465"/>
    </row>
    <row r="33" spans="1:15" ht="12.75" customHeight="1">
      <c r="A33" s="145" t="s">
        <v>274</v>
      </c>
      <c r="B33" s="4" t="s">
        <v>106</v>
      </c>
      <c r="C33" s="606">
        <v>24313</v>
      </c>
      <c r="D33" s="223">
        <v>1084602.81</v>
      </c>
      <c r="E33" s="189">
        <f t="shared" si="1"/>
        <v>44.60999506436886</v>
      </c>
      <c r="F33" s="223">
        <v>82107.23</v>
      </c>
      <c r="G33" s="223">
        <f t="shared" si="0"/>
        <v>1166710.04</v>
      </c>
      <c r="H33" s="306">
        <f t="shared" si="2"/>
        <v>47.987086743717356</v>
      </c>
      <c r="I33" s="465">
        <v>91832</v>
      </c>
      <c r="J33" s="4"/>
      <c r="K33" s="465"/>
      <c r="L33" s="403"/>
      <c r="M33" s="403"/>
      <c r="N33" s="403"/>
      <c r="O33" s="465"/>
    </row>
    <row r="34" spans="1:15" ht="12.75" customHeight="1">
      <c r="A34" s="145" t="s">
        <v>312</v>
      </c>
      <c r="B34" s="4" t="s">
        <v>338</v>
      </c>
      <c r="C34" s="606">
        <v>13866</v>
      </c>
      <c r="D34" s="223">
        <v>711607.65</v>
      </c>
      <c r="E34" s="189">
        <f t="shared" si="1"/>
        <v>51.320326698398965</v>
      </c>
      <c r="F34" s="223">
        <v>13274.97</v>
      </c>
      <c r="G34" s="223">
        <f t="shared" si="0"/>
        <v>724882.62</v>
      </c>
      <c r="H34" s="306">
        <f t="shared" si="2"/>
        <v>52.277702293379491</v>
      </c>
      <c r="I34" s="465">
        <v>59336</v>
      </c>
      <c r="J34" s="4"/>
      <c r="K34" s="465"/>
      <c r="L34" s="403"/>
      <c r="M34" s="403"/>
      <c r="N34" s="403"/>
      <c r="O34" s="465"/>
    </row>
    <row r="35" spans="1:15" ht="12.75" customHeight="1">
      <c r="A35" s="145" t="s">
        <v>256</v>
      </c>
      <c r="B35" s="4" t="s">
        <v>282</v>
      </c>
      <c r="C35" s="606">
        <v>30646</v>
      </c>
      <c r="D35" s="223">
        <v>2609101.4500000002</v>
      </c>
      <c r="E35" s="189">
        <f t="shared" si="1"/>
        <v>85.136769888403066</v>
      </c>
      <c r="F35" s="223">
        <v>283028.61</v>
      </c>
      <c r="G35" s="223">
        <f t="shared" si="0"/>
        <v>2892130.06</v>
      </c>
      <c r="H35" s="306">
        <f t="shared" si="2"/>
        <v>94.372187561182542</v>
      </c>
      <c r="I35" s="465">
        <v>83288</v>
      </c>
      <c r="J35" s="7"/>
      <c r="K35" s="465"/>
      <c r="L35" s="403"/>
      <c r="M35" s="403"/>
      <c r="N35" s="403"/>
      <c r="O35" s="465"/>
    </row>
    <row r="36" spans="1:15" ht="12.75" customHeight="1">
      <c r="A36" s="145" t="s">
        <v>312</v>
      </c>
      <c r="B36" s="4" t="s">
        <v>536</v>
      </c>
      <c r="C36" s="606">
        <v>11596</v>
      </c>
      <c r="D36" s="223">
        <v>613746.87</v>
      </c>
      <c r="E36" s="189">
        <f t="shared" si="1"/>
        <v>52.927463780614005</v>
      </c>
      <c r="F36" s="223">
        <v>8325.49</v>
      </c>
      <c r="G36" s="223">
        <f t="shared" si="0"/>
        <v>622072.36</v>
      </c>
      <c r="H36" s="306">
        <f t="shared" si="2"/>
        <v>53.645426008968606</v>
      </c>
      <c r="I36" s="465">
        <v>69462</v>
      </c>
      <c r="J36" s="136"/>
      <c r="K36" s="465"/>
      <c r="L36" s="403"/>
      <c r="M36" s="403"/>
      <c r="N36" s="403"/>
      <c r="O36" s="465"/>
    </row>
    <row r="37" spans="1:15" ht="12.75" customHeight="1">
      <c r="A37" s="145" t="s">
        <v>299</v>
      </c>
      <c r="B37" s="4" t="s">
        <v>339</v>
      </c>
      <c r="C37" s="606">
        <v>4071</v>
      </c>
      <c r="D37" s="223">
        <v>254264.01</v>
      </c>
      <c r="E37" s="189">
        <f t="shared" si="1"/>
        <v>62.457383935151071</v>
      </c>
      <c r="F37" s="223">
        <v>51531</v>
      </c>
      <c r="G37" s="223">
        <f t="shared" si="0"/>
        <v>305795.01</v>
      </c>
      <c r="H37" s="306">
        <f t="shared" si="2"/>
        <v>75.115453205600588</v>
      </c>
      <c r="I37" s="465">
        <v>41313</v>
      </c>
      <c r="J37" s="136"/>
      <c r="K37" s="465"/>
      <c r="L37" s="403"/>
      <c r="M37" s="403"/>
      <c r="N37" s="403"/>
      <c r="O37" s="465"/>
    </row>
    <row r="38" spans="1:15" ht="12.75" customHeight="1">
      <c r="A38" s="145" t="s">
        <v>312</v>
      </c>
      <c r="B38" s="4" t="s">
        <v>340</v>
      </c>
      <c r="C38" s="606">
        <v>17414</v>
      </c>
      <c r="D38" s="223">
        <v>754166</v>
      </c>
      <c r="E38" s="189">
        <f t="shared" si="1"/>
        <v>43.308028023429422</v>
      </c>
      <c r="F38" s="223">
        <v>118648</v>
      </c>
      <c r="G38" s="223">
        <f t="shared" si="0"/>
        <v>872814</v>
      </c>
      <c r="H38" s="306">
        <f t="shared" si="2"/>
        <v>50.121396577466406</v>
      </c>
      <c r="I38" s="465">
        <v>64012</v>
      </c>
      <c r="J38" s="4"/>
      <c r="K38" s="465"/>
      <c r="L38" s="403"/>
      <c r="M38" s="403"/>
      <c r="N38" s="403"/>
      <c r="O38" s="465"/>
    </row>
    <row r="39" spans="1:15" ht="12.75" customHeight="1">
      <c r="A39" s="145" t="s">
        <v>312</v>
      </c>
      <c r="B39" s="4" t="s">
        <v>341</v>
      </c>
      <c r="C39" s="606">
        <v>19808</v>
      </c>
      <c r="D39" s="189">
        <v>707447.77</v>
      </c>
      <c r="E39" s="189">
        <f t="shared" si="1"/>
        <v>35.715254947495964</v>
      </c>
      <c r="F39" s="189">
        <v>94632.11</v>
      </c>
      <c r="G39" s="223">
        <f t="shared" si="0"/>
        <v>802079.88</v>
      </c>
      <c r="H39" s="306">
        <f t="shared" si="2"/>
        <v>40.492724151857836</v>
      </c>
      <c r="I39" s="465">
        <v>63162</v>
      </c>
      <c r="J39" s="4"/>
      <c r="K39" s="465"/>
      <c r="L39" s="403"/>
      <c r="M39" s="403"/>
      <c r="N39" s="403"/>
      <c r="O39" s="465"/>
    </row>
    <row r="40" spans="1:15" ht="12.75" customHeight="1">
      <c r="A40" s="145" t="s">
        <v>312</v>
      </c>
      <c r="B40" s="4" t="s">
        <v>342</v>
      </c>
      <c r="C40" s="606">
        <v>13717</v>
      </c>
      <c r="D40" s="189">
        <v>656872.19999999995</v>
      </c>
      <c r="E40" s="189">
        <f t="shared" si="1"/>
        <v>47.887453524823208</v>
      </c>
      <c r="F40" s="189"/>
      <c r="G40" s="223">
        <f t="shared" si="0"/>
        <v>656872.19999999995</v>
      </c>
      <c r="H40" s="306">
        <f t="shared" si="2"/>
        <v>47.887453524823208</v>
      </c>
      <c r="I40" s="465">
        <v>56003</v>
      </c>
      <c r="J40" s="4"/>
      <c r="K40" s="465"/>
      <c r="L40" s="403"/>
      <c r="M40" s="403"/>
      <c r="N40" s="403"/>
      <c r="O40" s="465"/>
    </row>
    <row r="41" spans="1:15" ht="12.75" customHeight="1">
      <c r="A41" s="145" t="s">
        <v>304</v>
      </c>
      <c r="B41" s="4" t="s">
        <v>343</v>
      </c>
      <c r="C41" s="606">
        <v>5912</v>
      </c>
      <c r="D41" s="177">
        <v>354455</v>
      </c>
      <c r="E41" s="189">
        <f t="shared" si="1"/>
        <v>59.955175913396481</v>
      </c>
      <c r="F41" s="177">
        <v>48238</v>
      </c>
      <c r="G41" s="223">
        <f t="shared" si="0"/>
        <v>402693</v>
      </c>
      <c r="H41" s="306">
        <f t="shared" si="2"/>
        <v>68.114512855209739</v>
      </c>
      <c r="I41" s="465">
        <v>33859</v>
      </c>
      <c r="J41" s="4"/>
      <c r="K41" s="465"/>
      <c r="L41" s="403"/>
      <c r="M41" s="403"/>
      <c r="N41" s="403"/>
      <c r="O41" s="465"/>
    </row>
    <row r="42" spans="1:15" ht="12.75" customHeight="1">
      <c r="A42" s="145" t="s">
        <v>304</v>
      </c>
      <c r="B42" s="4" t="s">
        <v>344</v>
      </c>
      <c r="C42" s="606">
        <v>6796</v>
      </c>
      <c r="D42" s="177">
        <v>480206</v>
      </c>
      <c r="E42" s="189">
        <f t="shared" si="1"/>
        <v>70.660094173042964</v>
      </c>
      <c r="F42" s="177"/>
      <c r="G42" s="223">
        <f t="shared" si="0"/>
        <v>480206</v>
      </c>
      <c r="H42" s="306">
        <f t="shared" si="2"/>
        <v>70.660094173042964</v>
      </c>
      <c r="I42" s="465">
        <v>36077</v>
      </c>
      <c r="J42" s="4"/>
      <c r="K42" s="465"/>
      <c r="L42" s="403"/>
      <c r="M42" s="403"/>
      <c r="N42" s="403"/>
      <c r="O42" s="465"/>
    </row>
    <row r="43" spans="1:15" ht="12.75" customHeight="1">
      <c r="A43" s="145" t="s">
        <v>277</v>
      </c>
      <c r="B43" s="4" t="s">
        <v>283</v>
      </c>
      <c r="C43" s="606">
        <v>162766</v>
      </c>
      <c r="D43" s="177">
        <v>10548110</v>
      </c>
      <c r="E43" s="189">
        <f t="shared" si="1"/>
        <v>64.805364756767389</v>
      </c>
      <c r="F43" s="177">
        <v>684942</v>
      </c>
      <c r="G43" s="223">
        <f t="shared" si="0"/>
        <v>11233052</v>
      </c>
      <c r="H43" s="306">
        <f t="shared" si="2"/>
        <v>69.013504048757113</v>
      </c>
      <c r="I43" s="465">
        <v>401875</v>
      </c>
      <c r="J43" s="7"/>
      <c r="K43" s="465"/>
      <c r="L43" s="403"/>
      <c r="M43" s="403"/>
      <c r="N43" s="403"/>
      <c r="O43" s="465"/>
    </row>
    <row r="44" spans="1:15" ht="12.75" customHeight="1">
      <c r="A44" s="145" t="s">
        <v>271</v>
      </c>
      <c r="B44" s="4" t="s">
        <v>284</v>
      </c>
      <c r="C44" s="606">
        <v>73514</v>
      </c>
      <c r="D44" s="177">
        <v>4214571.46</v>
      </c>
      <c r="E44" s="189">
        <f t="shared" si="1"/>
        <v>57.330188263460023</v>
      </c>
      <c r="F44" s="177">
        <v>620816.49</v>
      </c>
      <c r="G44" s="223">
        <f t="shared" si="0"/>
        <v>4835387.95</v>
      </c>
      <c r="H44" s="306">
        <f t="shared" si="2"/>
        <v>65.775062573115321</v>
      </c>
      <c r="I44" s="465">
        <v>183760</v>
      </c>
      <c r="J44" s="7"/>
      <c r="K44" s="465"/>
      <c r="L44" s="403"/>
      <c r="M44" s="403"/>
      <c r="N44" s="403"/>
      <c r="O44" s="465"/>
    </row>
    <row r="45" spans="1:15" ht="12.75" customHeight="1">
      <c r="A45" s="145" t="s">
        <v>257</v>
      </c>
      <c r="B45" s="4" t="s">
        <v>429</v>
      </c>
      <c r="C45" s="606">
        <v>268849</v>
      </c>
      <c r="D45" s="177">
        <v>11797320.49</v>
      </c>
      <c r="E45" s="189">
        <f t="shared" si="1"/>
        <v>43.88084199680862</v>
      </c>
      <c r="F45" s="177">
        <v>6299898</v>
      </c>
      <c r="G45" s="223">
        <f t="shared" si="0"/>
        <v>18097218.490000002</v>
      </c>
      <c r="H45" s="306">
        <f t="shared" si="2"/>
        <v>67.313690919438059</v>
      </c>
      <c r="I45" s="465">
        <v>672157</v>
      </c>
      <c r="J45" s="609"/>
      <c r="K45" s="465"/>
      <c r="L45" s="403"/>
      <c r="M45" s="403"/>
      <c r="N45" s="403"/>
      <c r="O45" s="465"/>
    </row>
    <row r="46" spans="1:15" ht="12.75" customHeight="1">
      <c r="A46" s="145" t="s">
        <v>304</v>
      </c>
      <c r="B46" s="4" t="s">
        <v>345</v>
      </c>
      <c r="C46" s="606">
        <v>5350</v>
      </c>
      <c r="D46" s="177">
        <v>165386.65</v>
      </c>
      <c r="E46" s="189">
        <f t="shared" si="1"/>
        <v>30.913392523364486</v>
      </c>
      <c r="F46" s="177">
        <v>10479.209999999999</v>
      </c>
      <c r="G46" s="223">
        <f t="shared" si="0"/>
        <v>175865.86</v>
      </c>
      <c r="H46" s="306">
        <f t="shared" si="2"/>
        <v>32.872123364485979</v>
      </c>
      <c r="I46" s="465">
        <v>26986</v>
      </c>
      <c r="J46" s="4"/>
      <c r="K46" s="465"/>
      <c r="L46" s="403"/>
      <c r="M46" s="403"/>
      <c r="N46" s="403"/>
      <c r="O46" s="465"/>
    </row>
    <row r="47" spans="1:15" ht="12.75" customHeight="1">
      <c r="A47" s="145" t="s">
        <v>266</v>
      </c>
      <c r="B47" s="4" t="s">
        <v>346</v>
      </c>
      <c r="C47" s="606">
        <v>42356</v>
      </c>
      <c r="D47" s="177">
        <v>2144766</v>
      </c>
      <c r="E47" s="189">
        <f t="shared" si="1"/>
        <v>50.636651241854757</v>
      </c>
      <c r="F47" s="177">
        <v>517121</v>
      </c>
      <c r="G47" s="223">
        <f t="shared" si="0"/>
        <v>2661887</v>
      </c>
      <c r="H47" s="306">
        <f t="shared" si="2"/>
        <v>62.845570875436771</v>
      </c>
      <c r="I47" s="465">
        <v>117277</v>
      </c>
      <c r="J47" s="4"/>
      <c r="K47" s="465"/>
      <c r="L47" s="403"/>
      <c r="M47" s="403"/>
      <c r="N47" s="403"/>
      <c r="O47" s="465"/>
    </row>
    <row r="48" spans="1:15" ht="12.75" customHeight="1">
      <c r="A48" s="145" t="s">
        <v>312</v>
      </c>
      <c r="B48" s="4" t="s">
        <v>347</v>
      </c>
      <c r="C48" s="606">
        <v>15328</v>
      </c>
      <c r="D48" s="177">
        <v>873538.78</v>
      </c>
      <c r="E48" s="189">
        <f t="shared" si="1"/>
        <v>56.989742954070984</v>
      </c>
      <c r="F48" s="177">
        <v>132894</v>
      </c>
      <c r="G48" s="223">
        <f t="shared" si="0"/>
        <v>1006432.78</v>
      </c>
      <c r="H48" s="306">
        <f t="shared" si="2"/>
        <v>65.659758611691018</v>
      </c>
      <c r="I48" s="465">
        <v>53013</v>
      </c>
      <c r="J48" s="4"/>
      <c r="K48" s="465"/>
      <c r="L48" s="403"/>
      <c r="M48" s="403"/>
      <c r="N48" s="403"/>
      <c r="O48" s="465"/>
    </row>
    <row r="49" spans="1:15">
      <c r="A49" s="145" t="s">
        <v>257</v>
      </c>
      <c r="B49" s="4" t="s">
        <v>436</v>
      </c>
      <c r="C49" s="606">
        <v>235981</v>
      </c>
      <c r="D49" s="177">
        <v>11155352.210000001</v>
      </c>
      <c r="E49" s="189">
        <f t="shared" si="1"/>
        <v>47.272247384323315</v>
      </c>
      <c r="F49" s="177">
        <v>2286788.02</v>
      </c>
      <c r="G49" s="223">
        <f t="shared" si="0"/>
        <v>13442140.23</v>
      </c>
      <c r="H49" s="306">
        <f t="shared" si="2"/>
        <v>56.962807302282812</v>
      </c>
      <c r="I49" s="465">
        <v>558336</v>
      </c>
      <c r="J49" s="261"/>
      <c r="K49" s="465"/>
      <c r="L49" s="403"/>
      <c r="M49" s="403"/>
      <c r="N49" s="403"/>
      <c r="O49" s="465"/>
    </row>
    <row r="50" spans="1:15" ht="12.75" customHeight="1">
      <c r="A50" s="145" t="s">
        <v>258</v>
      </c>
      <c r="B50" s="4" t="s">
        <v>285</v>
      </c>
      <c r="C50" s="606">
        <v>202076</v>
      </c>
      <c r="D50" s="177">
        <v>6172087.1100000003</v>
      </c>
      <c r="E50" s="189">
        <f t="shared" si="1"/>
        <v>30.543395108770959</v>
      </c>
      <c r="F50" s="177">
        <v>710182.69</v>
      </c>
      <c r="G50" s="223">
        <f t="shared" si="0"/>
        <v>6882269.8000000007</v>
      </c>
      <c r="H50" s="306">
        <f t="shared" si="2"/>
        <v>34.05782873770265</v>
      </c>
      <c r="I50" s="465">
        <v>486316</v>
      </c>
      <c r="J50" s="7"/>
      <c r="K50" s="465"/>
      <c r="L50" s="403"/>
      <c r="M50" s="403"/>
      <c r="N50" s="403"/>
      <c r="O50" s="465"/>
    </row>
    <row r="51" spans="1:15" ht="13.5" customHeight="1">
      <c r="A51" s="145" t="s">
        <v>194</v>
      </c>
      <c r="B51" s="405" t="s">
        <v>6</v>
      </c>
      <c r="C51" s="606">
        <v>78967</v>
      </c>
      <c r="D51" s="177">
        <v>2565837</v>
      </c>
      <c r="E51" s="189">
        <f t="shared" si="1"/>
        <v>32.492522192814718</v>
      </c>
      <c r="F51" s="177">
        <v>312664</v>
      </c>
      <c r="G51" s="223">
        <f t="shared" si="0"/>
        <v>2878501</v>
      </c>
      <c r="H51" s="306">
        <f t="shared" si="2"/>
        <v>36.451948282193825</v>
      </c>
      <c r="I51" s="465">
        <v>205744</v>
      </c>
      <c r="J51" s="405"/>
      <c r="K51" s="465"/>
      <c r="L51" s="403"/>
      <c r="M51" s="403"/>
      <c r="N51" s="403"/>
      <c r="O51" s="465"/>
    </row>
    <row r="52" spans="1:15" ht="14.25" customHeight="1">
      <c r="A52" s="145" t="s">
        <v>194</v>
      </c>
      <c r="B52" s="4" t="s">
        <v>193</v>
      </c>
      <c r="C52" s="606">
        <v>71406</v>
      </c>
      <c r="D52" s="177">
        <v>2034506</v>
      </c>
      <c r="E52" s="189">
        <f t="shared" si="1"/>
        <v>28.492087499649891</v>
      </c>
      <c r="F52" s="224">
        <v>331593</v>
      </c>
      <c r="G52" s="223">
        <f t="shared" si="0"/>
        <v>2366099</v>
      </c>
      <c r="H52" s="306">
        <f t="shared" si="2"/>
        <v>33.135856930790126</v>
      </c>
      <c r="I52" s="465">
        <v>195107</v>
      </c>
      <c r="J52" s="4"/>
      <c r="K52" s="465"/>
      <c r="L52" s="403"/>
      <c r="M52" s="403"/>
      <c r="N52" s="403"/>
      <c r="O52" s="465"/>
    </row>
    <row r="53" spans="1:15">
      <c r="A53" s="145" t="s">
        <v>266</v>
      </c>
      <c r="B53" s="405" t="s">
        <v>430</v>
      </c>
      <c r="C53" s="606">
        <v>57334</v>
      </c>
      <c r="D53" s="619">
        <v>1836154.37</v>
      </c>
      <c r="E53" s="189">
        <f t="shared" si="1"/>
        <v>32.025575923535776</v>
      </c>
      <c r="F53" s="619">
        <v>224359.31</v>
      </c>
      <c r="G53" s="223">
        <f t="shared" si="0"/>
        <v>2060513.6800000002</v>
      </c>
      <c r="H53" s="306">
        <f t="shared" si="2"/>
        <v>35.938774200300003</v>
      </c>
      <c r="I53" s="465">
        <v>189479</v>
      </c>
      <c r="J53" s="609"/>
      <c r="K53" s="465"/>
      <c r="L53" s="403"/>
      <c r="M53" s="403"/>
      <c r="N53" s="403"/>
      <c r="O53" s="465"/>
    </row>
    <row r="54" spans="1:15">
      <c r="I54" s="199"/>
    </row>
    <row r="55" spans="1:15">
      <c r="A55" s="7" t="s">
        <v>568</v>
      </c>
      <c r="I55" s="199"/>
    </row>
    <row r="56" spans="1:15">
      <c r="A56" s="145" t="s">
        <v>356</v>
      </c>
      <c r="C56" s="155"/>
      <c r="D56" s="177"/>
      <c r="E56" s="177"/>
      <c r="F56" s="177"/>
      <c r="G56" s="224"/>
      <c r="H56" s="177"/>
      <c r="I56" s="200"/>
    </row>
    <row r="57" spans="1:15" ht="6" customHeight="1">
      <c r="A57" s="665"/>
      <c r="B57" s="665"/>
      <c r="C57" s="665"/>
      <c r="D57" s="665"/>
      <c r="E57" s="665"/>
      <c r="F57" s="665"/>
      <c r="G57" s="665"/>
      <c r="H57" s="665"/>
      <c r="I57" s="665"/>
    </row>
    <row r="58" spans="1:15" ht="37.5" customHeight="1">
      <c r="A58" s="679" t="s">
        <v>537</v>
      </c>
      <c r="B58" s="679"/>
      <c r="C58" s="679"/>
      <c r="D58" s="679"/>
      <c r="E58" s="679"/>
      <c r="F58" s="679"/>
      <c r="G58" s="679"/>
      <c r="H58" s="679"/>
      <c r="I58" s="679"/>
    </row>
    <row r="59" spans="1:15">
      <c r="C59" s="155"/>
      <c r="D59" s="177"/>
      <c r="E59" s="177"/>
      <c r="F59" s="177"/>
      <c r="G59" s="224"/>
      <c r="H59" s="177"/>
      <c r="I59" s="200"/>
    </row>
    <row r="60" spans="1:15">
      <c r="C60" s="155"/>
      <c r="D60" s="177"/>
      <c r="E60" s="177"/>
      <c r="F60" s="177"/>
      <c r="G60" s="224"/>
      <c r="H60" s="177"/>
      <c r="I60" s="200"/>
    </row>
    <row r="61" spans="1:15">
      <c r="C61" s="155"/>
      <c r="D61" s="177"/>
      <c r="E61" s="177"/>
      <c r="F61" s="177"/>
      <c r="G61" s="224"/>
      <c r="H61" s="177"/>
      <c r="I61" s="200"/>
    </row>
    <row r="62" spans="1:15">
      <c r="C62" s="155"/>
      <c r="D62" s="177"/>
      <c r="E62" s="177"/>
      <c r="F62" s="177"/>
      <c r="G62" s="224"/>
      <c r="H62" s="177"/>
      <c r="I62" s="200"/>
    </row>
    <row r="63" spans="1:15">
      <c r="C63" s="155"/>
      <c r="D63" s="177"/>
      <c r="E63" s="177"/>
      <c r="F63" s="177"/>
      <c r="G63" s="224"/>
      <c r="H63" s="177"/>
      <c r="I63" s="200"/>
    </row>
    <row r="64" spans="1:15">
      <c r="C64" s="155"/>
      <c r="D64" s="177"/>
      <c r="E64" s="177"/>
      <c r="F64" s="177"/>
      <c r="G64" s="224"/>
      <c r="H64" s="177"/>
      <c r="I64" s="200"/>
    </row>
    <row r="65" spans="1:9">
      <c r="A65" s="4"/>
      <c r="B65" s="7"/>
      <c r="C65" s="155"/>
      <c r="D65" s="177"/>
      <c r="E65" s="177"/>
      <c r="F65" s="177"/>
      <c r="G65" s="224"/>
      <c r="H65" s="177"/>
      <c r="I65" s="200"/>
    </row>
    <row r="66" spans="1:9">
      <c r="A66" s="4"/>
      <c r="B66" s="7"/>
      <c r="C66" s="155"/>
      <c r="D66" s="177"/>
      <c r="E66" s="177"/>
      <c r="F66" s="177"/>
      <c r="G66" s="224"/>
      <c r="H66" s="177"/>
      <c r="I66" s="200"/>
    </row>
    <row r="67" spans="1:9">
      <c r="A67" s="4"/>
      <c r="B67" s="7"/>
      <c r="C67" s="155"/>
      <c r="D67" s="177"/>
      <c r="E67" s="177"/>
      <c r="F67" s="177"/>
      <c r="G67" s="224"/>
      <c r="H67" s="177"/>
      <c r="I67" s="200"/>
    </row>
    <row r="68" spans="1:9">
      <c r="A68" s="4"/>
      <c r="B68" s="7"/>
      <c r="C68" s="155"/>
      <c r="D68" s="177"/>
      <c r="E68" s="177"/>
      <c r="F68" s="177"/>
      <c r="G68" s="224"/>
      <c r="H68" s="177"/>
      <c r="I68" s="200"/>
    </row>
    <row r="69" spans="1:9">
      <c r="A69" s="4"/>
      <c r="B69" s="7"/>
      <c r="C69" s="155"/>
      <c r="D69" s="177"/>
      <c r="E69" s="177"/>
      <c r="F69" s="177"/>
      <c r="G69" s="224"/>
      <c r="H69" s="177"/>
      <c r="I69" s="200"/>
    </row>
    <row r="70" spans="1:9">
      <c r="A70" s="4"/>
      <c r="B70" s="7"/>
      <c r="C70" s="155"/>
      <c r="D70" s="177"/>
      <c r="E70" s="177"/>
      <c r="F70" s="177"/>
      <c r="G70" s="224"/>
      <c r="H70" s="177"/>
      <c r="I70" s="200"/>
    </row>
    <row r="71" spans="1:9">
      <c r="A71" s="4"/>
      <c r="B71" s="7"/>
      <c r="C71" s="155"/>
      <c r="D71" s="177"/>
      <c r="E71" s="177"/>
      <c r="F71" s="177"/>
      <c r="G71" s="224"/>
      <c r="H71" s="177"/>
      <c r="I71" s="200"/>
    </row>
    <row r="72" spans="1:9">
      <c r="A72" s="4"/>
      <c r="B72" s="7"/>
      <c r="C72" s="155"/>
      <c r="D72" s="177"/>
      <c r="E72" s="177"/>
      <c r="F72" s="177"/>
      <c r="G72" s="224"/>
      <c r="H72" s="177"/>
      <c r="I72" s="200"/>
    </row>
    <row r="73" spans="1:9">
      <c r="A73" s="4"/>
      <c r="B73" s="7"/>
      <c r="C73" s="155"/>
      <c r="D73" s="177"/>
      <c r="E73" s="177"/>
      <c r="F73" s="177"/>
      <c r="G73" s="224"/>
      <c r="H73" s="177"/>
      <c r="I73" s="200"/>
    </row>
    <row r="74" spans="1:9">
      <c r="A74" s="4"/>
      <c r="B74" s="7"/>
      <c r="C74" s="155"/>
      <c r="D74" s="177"/>
      <c r="E74" s="177"/>
      <c r="F74" s="177"/>
      <c r="G74" s="224"/>
      <c r="H74" s="177"/>
      <c r="I74" s="200"/>
    </row>
    <row r="75" spans="1:9">
      <c r="A75" s="4"/>
      <c r="B75" s="7"/>
      <c r="C75" s="155"/>
      <c r="D75" s="177"/>
      <c r="E75" s="177"/>
      <c r="F75" s="177"/>
      <c r="G75" s="224"/>
      <c r="H75" s="177"/>
      <c r="I75" s="200"/>
    </row>
    <row r="76" spans="1:9">
      <c r="A76" s="4"/>
      <c r="B76" s="7"/>
      <c r="C76" s="155"/>
      <c r="D76" s="177"/>
      <c r="E76" s="177"/>
      <c r="F76" s="177"/>
      <c r="G76" s="224"/>
      <c r="H76" s="177"/>
      <c r="I76" s="200"/>
    </row>
    <row r="77" spans="1:9">
      <c r="A77" s="4"/>
      <c r="B77" s="7"/>
      <c r="C77" s="155"/>
      <c r="D77" s="177"/>
      <c r="E77" s="177"/>
      <c r="F77" s="177"/>
      <c r="G77" s="224"/>
      <c r="H77" s="177"/>
      <c r="I77" s="200"/>
    </row>
    <row r="78" spans="1:9">
      <c r="A78" s="4"/>
      <c r="B78" s="7"/>
      <c r="C78" s="155"/>
      <c r="D78" s="177"/>
      <c r="E78" s="177"/>
      <c r="F78" s="177"/>
      <c r="G78" s="224"/>
      <c r="H78" s="177"/>
      <c r="I78" s="200"/>
    </row>
    <row r="79" spans="1:9">
      <c r="A79" s="4"/>
      <c r="B79" s="7"/>
      <c r="C79" s="155"/>
      <c r="D79" s="177"/>
      <c r="E79" s="177"/>
      <c r="F79" s="177"/>
      <c r="G79" s="224"/>
      <c r="H79" s="177"/>
      <c r="I79" s="200"/>
    </row>
    <row r="80" spans="1:9">
      <c r="A80" s="4"/>
      <c r="B80" s="7"/>
      <c r="C80" s="155"/>
      <c r="D80" s="177"/>
      <c r="E80" s="177"/>
      <c r="F80" s="177"/>
      <c r="G80" s="224"/>
      <c r="H80" s="177"/>
      <c r="I80" s="200"/>
    </row>
    <row r="81" spans="1:9">
      <c r="A81" s="4"/>
      <c r="B81" s="7"/>
      <c r="C81" s="155"/>
      <c r="D81" s="177"/>
      <c r="E81" s="177"/>
      <c r="F81" s="177"/>
      <c r="G81" s="224"/>
      <c r="H81" s="177"/>
      <c r="I81" s="200"/>
    </row>
    <row r="82" spans="1:9">
      <c r="A82" s="4"/>
      <c r="B82" s="7"/>
      <c r="C82" s="155"/>
      <c r="D82" s="177"/>
      <c r="E82" s="177"/>
      <c r="F82" s="177"/>
      <c r="G82" s="224"/>
      <c r="H82" s="177"/>
      <c r="I82" s="200"/>
    </row>
    <row r="83" spans="1:9">
      <c r="A83" s="4"/>
      <c r="B83" s="7"/>
      <c r="C83" s="155"/>
      <c r="D83" s="177"/>
      <c r="E83" s="177"/>
      <c r="F83" s="177"/>
      <c r="G83" s="224"/>
      <c r="H83" s="177"/>
      <c r="I83" s="200"/>
    </row>
    <row r="84" spans="1:9">
      <c r="A84" s="4"/>
      <c r="B84" s="7"/>
      <c r="C84" s="155"/>
      <c r="D84" s="177"/>
      <c r="E84" s="177"/>
      <c r="F84" s="177"/>
      <c r="G84" s="224"/>
      <c r="H84" s="177"/>
      <c r="I84" s="200"/>
    </row>
    <row r="85" spans="1:9">
      <c r="A85" s="4"/>
      <c r="B85" s="7"/>
      <c r="C85" s="155"/>
      <c r="D85" s="177"/>
      <c r="E85" s="177"/>
      <c r="F85" s="177"/>
      <c r="G85" s="224"/>
      <c r="H85" s="177"/>
      <c r="I85" s="200"/>
    </row>
    <row r="86" spans="1:9">
      <c r="A86" s="4"/>
      <c r="B86" s="7"/>
      <c r="C86" s="155"/>
      <c r="D86" s="177"/>
      <c r="E86" s="177"/>
      <c r="F86" s="177"/>
      <c r="G86" s="224"/>
      <c r="H86" s="177"/>
      <c r="I86" s="200"/>
    </row>
    <row r="87" spans="1:9">
      <c r="A87" s="4"/>
      <c r="B87" s="7"/>
      <c r="C87" s="155"/>
      <c r="D87" s="177"/>
      <c r="E87" s="177"/>
      <c r="F87" s="177"/>
      <c r="G87" s="224"/>
      <c r="H87" s="177"/>
      <c r="I87" s="200"/>
    </row>
    <row r="88" spans="1:9">
      <c r="A88" s="4"/>
      <c r="B88" s="7"/>
      <c r="C88" s="155"/>
      <c r="D88" s="177"/>
      <c r="E88" s="177"/>
      <c r="F88" s="177"/>
      <c r="G88" s="224"/>
      <c r="H88" s="177"/>
      <c r="I88" s="200"/>
    </row>
    <row r="89" spans="1:9">
      <c r="A89" s="4"/>
      <c r="B89" s="7"/>
      <c r="C89" s="155"/>
      <c r="D89" s="177"/>
      <c r="E89" s="177"/>
      <c r="F89" s="177"/>
      <c r="G89" s="224"/>
      <c r="H89" s="177"/>
      <c r="I89" s="200"/>
    </row>
    <row r="90" spans="1:9">
      <c r="A90" s="4"/>
      <c r="B90" s="7"/>
      <c r="C90" s="155"/>
      <c r="D90" s="177"/>
      <c r="E90" s="177"/>
      <c r="F90" s="177"/>
      <c r="G90" s="224"/>
      <c r="H90" s="177"/>
      <c r="I90" s="200"/>
    </row>
    <row r="91" spans="1:9">
      <c r="A91" s="4"/>
      <c r="B91" s="7"/>
      <c r="C91" s="155"/>
      <c r="D91" s="177"/>
      <c r="E91" s="177"/>
      <c r="F91" s="177"/>
      <c r="G91" s="224"/>
      <c r="H91" s="177"/>
      <c r="I91" s="200"/>
    </row>
    <row r="92" spans="1:9">
      <c r="A92" s="4"/>
      <c r="B92" s="7"/>
      <c r="C92" s="155"/>
      <c r="D92" s="177"/>
      <c r="E92" s="177"/>
      <c r="F92" s="177"/>
      <c r="G92" s="224"/>
      <c r="H92" s="177"/>
      <c r="I92" s="200"/>
    </row>
    <row r="93" spans="1:9">
      <c r="A93" s="4"/>
      <c r="B93" s="7"/>
      <c r="C93" s="155"/>
      <c r="D93" s="177"/>
      <c r="E93" s="177"/>
      <c r="F93" s="177"/>
      <c r="G93" s="224"/>
      <c r="H93" s="177"/>
      <c r="I93" s="200"/>
    </row>
    <row r="94" spans="1:9">
      <c r="A94" s="4"/>
      <c r="B94" s="7"/>
      <c r="C94" s="155"/>
      <c r="D94" s="177"/>
      <c r="E94" s="177"/>
      <c r="F94" s="177"/>
      <c r="G94" s="224"/>
      <c r="H94" s="177"/>
      <c r="I94" s="200"/>
    </row>
    <row r="95" spans="1:9">
      <c r="A95" s="4"/>
      <c r="B95" s="7"/>
      <c r="C95" s="155"/>
      <c r="D95" s="177"/>
      <c r="E95" s="177"/>
      <c r="F95" s="177"/>
      <c r="G95" s="224"/>
      <c r="H95" s="177"/>
      <c r="I95" s="200"/>
    </row>
    <row r="96" spans="1:9">
      <c r="A96" s="4"/>
      <c r="B96" s="7"/>
      <c r="C96" s="155"/>
      <c r="D96" s="177"/>
      <c r="E96" s="177"/>
      <c r="F96" s="177"/>
      <c r="G96" s="224"/>
      <c r="H96" s="177"/>
      <c r="I96" s="200"/>
    </row>
    <row r="97" spans="1:9">
      <c r="A97" s="4"/>
      <c r="B97" s="7"/>
      <c r="C97" s="155"/>
      <c r="D97" s="177"/>
      <c r="E97" s="177"/>
      <c r="F97" s="177"/>
      <c r="G97" s="224"/>
      <c r="H97" s="177"/>
      <c r="I97" s="200"/>
    </row>
    <row r="98" spans="1:9">
      <c r="A98" s="4"/>
      <c r="B98" s="7"/>
      <c r="C98" s="155"/>
      <c r="D98" s="177"/>
      <c r="E98" s="177"/>
      <c r="F98" s="177"/>
      <c r="G98" s="224"/>
      <c r="H98" s="177"/>
      <c r="I98" s="200"/>
    </row>
    <row r="99" spans="1:9">
      <c r="A99" s="4"/>
      <c r="B99" s="7"/>
      <c r="C99" s="155"/>
      <c r="D99" s="177"/>
      <c r="E99" s="177"/>
      <c r="F99" s="177"/>
      <c r="G99" s="224"/>
      <c r="H99" s="177"/>
      <c r="I99" s="200"/>
    </row>
    <row r="100" spans="1:9">
      <c r="A100" s="4"/>
      <c r="B100" s="7"/>
      <c r="C100" s="155"/>
      <c r="D100" s="177"/>
      <c r="E100" s="177"/>
      <c r="F100" s="177"/>
      <c r="G100" s="224"/>
      <c r="H100" s="177"/>
      <c r="I100" s="200"/>
    </row>
    <row r="101" spans="1:9">
      <c r="A101" s="4"/>
      <c r="B101" s="7"/>
      <c r="C101" s="155"/>
      <c r="D101" s="177"/>
      <c r="E101" s="177"/>
      <c r="F101" s="177"/>
      <c r="G101" s="224"/>
      <c r="H101" s="177"/>
      <c r="I101" s="200"/>
    </row>
    <row r="102" spans="1:9">
      <c r="A102" s="4"/>
      <c r="B102" s="7"/>
      <c r="C102" s="155"/>
      <c r="D102" s="177"/>
      <c r="E102" s="177"/>
      <c r="F102" s="177"/>
      <c r="G102" s="224"/>
      <c r="H102" s="177"/>
      <c r="I102" s="200"/>
    </row>
    <row r="103" spans="1:9">
      <c r="A103" s="4"/>
      <c r="B103" s="7"/>
      <c r="C103" s="155"/>
      <c r="D103" s="177"/>
      <c r="E103" s="177"/>
      <c r="F103" s="177"/>
      <c r="G103" s="224"/>
      <c r="H103" s="177"/>
      <c r="I103" s="200"/>
    </row>
    <row r="104" spans="1:9">
      <c r="A104" s="4"/>
      <c r="B104" s="7"/>
      <c r="C104" s="155"/>
      <c r="D104" s="177"/>
      <c r="E104" s="177"/>
      <c r="F104" s="177"/>
      <c r="G104" s="224"/>
      <c r="H104" s="177"/>
      <c r="I104" s="200"/>
    </row>
    <row r="105" spans="1:9">
      <c r="A105" s="4"/>
      <c r="B105" s="7"/>
      <c r="C105" s="155"/>
      <c r="D105" s="177"/>
      <c r="E105" s="177"/>
      <c r="F105" s="177"/>
      <c r="G105" s="224"/>
      <c r="H105" s="177"/>
      <c r="I105" s="200"/>
    </row>
    <row r="106" spans="1:9">
      <c r="A106" s="4"/>
      <c r="B106" s="7"/>
      <c r="C106" s="155"/>
      <c r="D106" s="177"/>
      <c r="E106" s="177"/>
      <c r="F106" s="177"/>
      <c r="G106" s="224"/>
      <c r="H106" s="177"/>
      <c r="I106" s="200"/>
    </row>
    <row r="107" spans="1:9">
      <c r="A107" s="4"/>
      <c r="B107" s="7"/>
      <c r="C107" s="155"/>
      <c r="D107" s="177"/>
      <c r="E107" s="177"/>
      <c r="F107" s="177"/>
      <c r="G107" s="224"/>
      <c r="H107" s="177"/>
      <c r="I107" s="200"/>
    </row>
    <row r="108" spans="1:9">
      <c r="A108" s="4"/>
      <c r="B108" s="7"/>
      <c r="C108" s="155"/>
      <c r="D108" s="177"/>
      <c r="E108" s="177"/>
      <c r="F108" s="177"/>
      <c r="G108" s="224"/>
      <c r="H108" s="177"/>
      <c r="I108" s="200"/>
    </row>
    <row r="109" spans="1:9">
      <c r="A109" s="4"/>
      <c r="B109" s="7"/>
      <c r="C109" s="155"/>
      <c r="D109" s="177"/>
      <c r="E109" s="177"/>
      <c r="F109" s="177"/>
      <c r="G109" s="224"/>
      <c r="H109" s="177"/>
      <c r="I109" s="200"/>
    </row>
    <row r="110" spans="1:9">
      <c r="A110" s="4"/>
      <c r="B110" s="7"/>
      <c r="C110" s="155"/>
      <c r="D110" s="177"/>
      <c r="E110" s="177"/>
      <c r="F110" s="177"/>
      <c r="G110" s="224"/>
      <c r="H110" s="177"/>
      <c r="I110" s="200"/>
    </row>
    <row r="111" spans="1:9">
      <c r="A111" s="4"/>
      <c r="B111" s="7"/>
      <c r="C111" s="155"/>
      <c r="D111" s="177"/>
      <c r="E111" s="177"/>
      <c r="F111" s="177"/>
      <c r="G111" s="224"/>
      <c r="H111" s="177"/>
      <c r="I111" s="200"/>
    </row>
    <row r="112" spans="1:9">
      <c r="A112" s="4"/>
      <c r="B112" s="7"/>
      <c r="C112" s="155"/>
      <c r="D112" s="177"/>
      <c r="E112" s="177"/>
      <c r="F112" s="177"/>
      <c r="G112" s="224"/>
      <c r="H112" s="177"/>
      <c r="I112" s="200"/>
    </row>
    <row r="113" spans="1:9">
      <c r="A113" s="4"/>
      <c r="B113" s="7"/>
      <c r="C113" s="155"/>
      <c r="D113" s="177"/>
      <c r="E113" s="177"/>
      <c r="F113" s="177"/>
      <c r="G113" s="224"/>
      <c r="H113" s="177"/>
      <c r="I113" s="200"/>
    </row>
    <row r="114" spans="1:9">
      <c r="A114" s="4"/>
      <c r="B114" s="7"/>
      <c r="C114" s="155"/>
      <c r="D114" s="177"/>
      <c r="E114" s="177"/>
      <c r="F114" s="177"/>
      <c r="G114" s="224"/>
      <c r="H114" s="177"/>
      <c r="I114" s="200"/>
    </row>
    <row r="115" spans="1:9">
      <c r="A115" s="4"/>
      <c r="B115" s="7"/>
      <c r="C115" s="155"/>
      <c r="D115" s="177"/>
      <c r="E115" s="177"/>
      <c r="F115" s="177"/>
      <c r="G115" s="224"/>
      <c r="H115" s="177"/>
      <c r="I115" s="200"/>
    </row>
    <row r="116" spans="1:9">
      <c r="A116" s="4"/>
      <c r="B116" s="7"/>
      <c r="C116" s="155"/>
      <c r="D116" s="177"/>
      <c r="E116" s="177"/>
      <c r="F116" s="177"/>
      <c r="G116" s="224"/>
      <c r="H116" s="177"/>
      <c r="I116" s="200"/>
    </row>
    <row r="117" spans="1:9">
      <c r="A117" s="4"/>
      <c r="B117" s="7"/>
      <c r="C117" s="155"/>
      <c r="D117" s="177"/>
      <c r="E117" s="177"/>
      <c r="F117" s="177"/>
      <c r="G117" s="224"/>
      <c r="H117" s="177"/>
      <c r="I117" s="200"/>
    </row>
    <row r="118" spans="1:9">
      <c r="A118" s="4"/>
      <c r="B118" s="7"/>
      <c r="C118" s="155"/>
      <c r="D118" s="177"/>
      <c r="E118" s="177"/>
      <c r="F118" s="177"/>
      <c r="G118" s="224"/>
      <c r="H118" s="177"/>
      <c r="I118" s="200"/>
    </row>
    <row r="119" spans="1:9">
      <c r="A119" s="4"/>
      <c r="B119" s="7"/>
      <c r="C119" s="155"/>
      <c r="D119" s="177"/>
      <c r="E119" s="177"/>
      <c r="F119" s="177"/>
      <c r="G119" s="224"/>
      <c r="H119" s="177"/>
      <c r="I119" s="200"/>
    </row>
    <row r="120" spans="1:9">
      <c r="A120" s="4"/>
      <c r="B120" s="7"/>
      <c r="C120" s="155"/>
      <c r="D120" s="177"/>
      <c r="E120" s="177"/>
      <c r="F120" s="177"/>
      <c r="G120" s="224"/>
      <c r="H120" s="177"/>
      <c r="I120" s="200"/>
    </row>
    <row r="121" spans="1:9">
      <c r="A121" s="4"/>
      <c r="B121" s="7"/>
      <c r="C121" s="155"/>
      <c r="D121" s="177"/>
      <c r="E121" s="177"/>
      <c r="F121" s="177"/>
      <c r="G121" s="224"/>
      <c r="H121" s="177"/>
      <c r="I121" s="200"/>
    </row>
    <row r="122" spans="1:9">
      <c r="A122" s="4"/>
      <c r="B122" s="7"/>
      <c r="C122" s="155"/>
      <c r="D122" s="177"/>
      <c r="E122" s="177"/>
      <c r="F122" s="177"/>
      <c r="G122" s="224"/>
      <c r="H122" s="177"/>
      <c r="I122" s="200"/>
    </row>
    <row r="123" spans="1:9">
      <c r="A123" s="4"/>
      <c r="B123" s="7"/>
      <c r="C123" s="155"/>
      <c r="D123" s="177"/>
      <c r="E123" s="177"/>
      <c r="F123" s="177"/>
      <c r="G123" s="224"/>
      <c r="H123" s="177"/>
      <c r="I123" s="200"/>
    </row>
    <row r="124" spans="1:9">
      <c r="A124" s="4"/>
      <c r="B124" s="7"/>
      <c r="C124" s="155"/>
      <c r="D124" s="177"/>
      <c r="E124" s="177"/>
      <c r="F124" s="177"/>
      <c r="G124" s="224"/>
      <c r="H124" s="177"/>
      <c r="I124" s="200"/>
    </row>
    <row r="125" spans="1:9">
      <c r="A125" s="4"/>
      <c r="B125" s="7"/>
      <c r="C125" s="155"/>
      <c r="D125" s="177"/>
      <c r="E125" s="177"/>
      <c r="F125" s="177"/>
      <c r="G125" s="224"/>
      <c r="H125" s="177"/>
      <c r="I125" s="200"/>
    </row>
    <row r="126" spans="1:9">
      <c r="A126" s="4"/>
      <c r="B126" s="7"/>
      <c r="C126" s="155"/>
      <c r="D126" s="177"/>
      <c r="E126" s="177"/>
      <c r="F126" s="177"/>
      <c r="G126" s="224"/>
      <c r="H126" s="177"/>
      <c r="I126" s="200"/>
    </row>
    <row r="127" spans="1:9">
      <c r="A127" s="4"/>
      <c r="B127" s="7"/>
      <c r="C127" s="155"/>
      <c r="D127" s="177"/>
      <c r="E127" s="177"/>
      <c r="F127" s="177"/>
      <c r="G127" s="224"/>
      <c r="H127" s="177"/>
      <c r="I127" s="200"/>
    </row>
    <row r="128" spans="1:9">
      <c r="A128" s="4"/>
      <c r="B128" s="7"/>
      <c r="C128" s="155"/>
      <c r="D128" s="177"/>
      <c r="E128" s="177"/>
      <c r="F128" s="177"/>
      <c r="G128" s="224"/>
      <c r="H128" s="177"/>
      <c r="I128" s="200"/>
    </row>
    <row r="129" spans="1:9">
      <c r="A129" s="4"/>
      <c r="B129" s="7"/>
      <c r="C129" s="155"/>
      <c r="D129" s="177"/>
      <c r="E129" s="177"/>
      <c r="F129" s="177"/>
      <c r="G129" s="224"/>
      <c r="H129" s="177"/>
      <c r="I129" s="200"/>
    </row>
    <row r="130" spans="1:9">
      <c r="A130" s="4"/>
      <c r="B130" s="7"/>
      <c r="C130" s="155"/>
      <c r="D130" s="177"/>
      <c r="E130" s="177"/>
      <c r="F130" s="177"/>
      <c r="G130" s="224"/>
      <c r="H130" s="177"/>
      <c r="I130" s="200"/>
    </row>
    <row r="131" spans="1:9">
      <c r="A131" s="4"/>
      <c r="B131" s="7"/>
      <c r="C131" s="155"/>
      <c r="D131" s="177"/>
      <c r="E131" s="177"/>
      <c r="F131" s="177"/>
      <c r="G131" s="224"/>
      <c r="H131" s="177"/>
      <c r="I131" s="200"/>
    </row>
    <row r="132" spans="1:9">
      <c r="A132" s="4"/>
      <c r="B132" s="7"/>
      <c r="C132" s="155"/>
      <c r="D132" s="177"/>
      <c r="E132" s="177"/>
      <c r="F132" s="177"/>
      <c r="G132" s="224"/>
      <c r="H132" s="177"/>
      <c r="I132" s="200"/>
    </row>
    <row r="133" spans="1:9">
      <c r="A133" s="4"/>
      <c r="B133" s="7"/>
      <c r="C133" s="155"/>
      <c r="D133" s="177"/>
      <c r="E133" s="177"/>
      <c r="F133" s="177"/>
      <c r="G133" s="224"/>
      <c r="H133" s="177"/>
      <c r="I133" s="200"/>
    </row>
    <row r="134" spans="1:9">
      <c r="A134" s="4"/>
      <c r="B134" s="7"/>
      <c r="C134" s="155"/>
      <c r="D134" s="177"/>
      <c r="E134" s="177"/>
      <c r="F134" s="177"/>
      <c r="G134" s="224"/>
      <c r="H134" s="177"/>
      <c r="I134" s="200"/>
    </row>
    <row r="135" spans="1:9">
      <c r="A135" s="4"/>
      <c r="B135" s="7"/>
      <c r="C135" s="155"/>
      <c r="D135" s="177"/>
      <c r="E135" s="177"/>
      <c r="F135" s="177"/>
      <c r="G135" s="224"/>
      <c r="H135" s="177"/>
      <c r="I135" s="200"/>
    </row>
    <row r="136" spans="1:9">
      <c r="A136" s="4"/>
      <c r="B136" s="7"/>
      <c r="C136" s="155"/>
      <c r="D136" s="177"/>
      <c r="E136" s="177"/>
      <c r="F136" s="177"/>
      <c r="G136" s="224"/>
      <c r="H136" s="177"/>
      <c r="I136" s="200"/>
    </row>
    <row r="137" spans="1:9">
      <c r="A137" s="4"/>
      <c r="B137" s="7"/>
      <c r="C137" s="155"/>
      <c r="D137" s="177"/>
      <c r="E137" s="177"/>
      <c r="F137" s="177"/>
      <c r="G137" s="224"/>
      <c r="H137" s="177"/>
      <c r="I137" s="200"/>
    </row>
    <row r="138" spans="1:9">
      <c r="A138" s="4"/>
      <c r="B138" s="7"/>
      <c r="C138" s="155"/>
      <c r="D138" s="177"/>
      <c r="E138" s="177"/>
      <c r="F138" s="177"/>
      <c r="G138" s="224"/>
      <c r="H138" s="177"/>
      <c r="I138" s="200"/>
    </row>
    <row r="139" spans="1:9">
      <c r="A139" s="4"/>
      <c r="B139" s="7"/>
      <c r="C139" s="155"/>
      <c r="D139" s="177"/>
      <c r="E139" s="177"/>
      <c r="F139" s="177"/>
      <c r="G139" s="224"/>
      <c r="H139" s="177"/>
      <c r="I139" s="200"/>
    </row>
    <row r="140" spans="1:9">
      <c r="A140" s="4"/>
      <c r="B140" s="7"/>
      <c r="C140" s="155"/>
      <c r="D140" s="177"/>
      <c r="E140" s="177"/>
      <c r="F140" s="177"/>
      <c r="G140" s="224"/>
      <c r="H140" s="177"/>
      <c r="I140" s="200"/>
    </row>
    <row r="141" spans="1:9">
      <c r="A141" s="4"/>
      <c r="B141" s="7"/>
      <c r="C141" s="155"/>
      <c r="D141" s="177"/>
      <c r="E141" s="177"/>
      <c r="F141" s="177"/>
      <c r="G141" s="224"/>
      <c r="H141" s="177"/>
      <c r="I141" s="200"/>
    </row>
    <row r="142" spans="1:9">
      <c r="A142" s="4"/>
      <c r="B142" s="7"/>
      <c r="C142" s="155"/>
      <c r="D142" s="177"/>
      <c r="E142" s="177"/>
      <c r="F142" s="177"/>
      <c r="G142" s="224"/>
      <c r="H142" s="177"/>
      <c r="I142" s="200"/>
    </row>
    <row r="143" spans="1:9">
      <c r="A143" s="4"/>
      <c r="B143" s="7"/>
      <c r="C143" s="155"/>
      <c r="D143" s="177"/>
      <c r="E143" s="177"/>
      <c r="F143" s="177"/>
      <c r="G143" s="224"/>
      <c r="H143" s="177"/>
      <c r="I143" s="200"/>
    </row>
    <row r="144" spans="1:9">
      <c r="A144" s="4"/>
      <c r="B144" s="7"/>
      <c r="C144" s="155"/>
      <c r="D144" s="177"/>
      <c r="E144" s="177"/>
      <c r="F144" s="177"/>
      <c r="G144" s="224"/>
      <c r="H144" s="177"/>
      <c r="I144" s="200"/>
    </row>
    <row r="145" spans="1:9">
      <c r="A145" s="4"/>
      <c r="B145" s="7"/>
      <c r="C145" s="155"/>
      <c r="D145" s="177"/>
      <c r="E145" s="177"/>
      <c r="F145" s="177"/>
      <c r="G145" s="224"/>
      <c r="H145" s="177"/>
      <c r="I145" s="200"/>
    </row>
    <row r="146" spans="1:9">
      <c r="A146" s="4"/>
      <c r="B146" s="7"/>
      <c r="C146" s="155"/>
      <c r="D146" s="177"/>
      <c r="E146" s="177"/>
      <c r="F146" s="177"/>
      <c r="G146" s="224"/>
      <c r="H146" s="177"/>
      <c r="I146" s="200"/>
    </row>
    <row r="147" spans="1:9">
      <c r="A147" s="4"/>
      <c r="B147" s="7"/>
      <c r="C147" s="155"/>
      <c r="D147" s="177"/>
      <c r="E147" s="177"/>
      <c r="F147" s="177"/>
      <c r="G147" s="224"/>
      <c r="H147" s="177"/>
      <c r="I147" s="200"/>
    </row>
    <row r="148" spans="1:9">
      <c r="A148" s="4"/>
      <c r="B148" s="7"/>
      <c r="C148" s="155"/>
      <c r="D148" s="177"/>
      <c r="E148" s="177"/>
      <c r="F148" s="177"/>
      <c r="G148" s="224"/>
      <c r="H148" s="177"/>
      <c r="I148" s="200"/>
    </row>
    <row r="149" spans="1:9">
      <c r="A149" s="4"/>
      <c r="B149" s="7"/>
      <c r="C149" s="155"/>
      <c r="D149" s="177"/>
      <c r="E149" s="177"/>
      <c r="F149" s="177"/>
      <c r="G149" s="224"/>
      <c r="H149" s="177"/>
      <c r="I149" s="200"/>
    </row>
    <row r="150" spans="1:9">
      <c r="A150" s="4"/>
      <c r="B150" s="7"/>
      <c r="C150" s="155"/>
      <c r="D150" s="177"/>
      <c r="E150" s="177"/>
      <c r="F150" s="177"/>
      <c r="G150" s="224"/>
      <c r="H150" s="177"/>
      <c r="I150" s="200"/>
    </row>
    <row r="151" spans="1:9">
      <c r="A151" s="4"/>
      <c r="B151" s="7"/>
      <c r="C151" s="155"/>
      <c r="D151" s="177"/>
      <c r="E151" s="177"/>
      <c r="F151" s="177"/>
      <c r="G151" s="224"/>
      <c r="H151" s="177"/>
      <c r="I151" s="200"/>
    </row>
    <row r="152" spans="1:9">
      <c r="A152" s="4"/>
      <c r="B152" s="7"/>
      <c r="C152" s="155"/>
      <c r="D152" s="177"/>
      <c r="E152" s="177"/>
      <c r="F152" s="177"/>
      <c r="G152" s="224"/>
      <c r="H152" s="177"/>
      <c r="I152" s="200"/>
    </row>
    <row r="153" spans="1:9">
      <c r="A153" s="4"/>
      <c r="B153" s="7"/>
      <c r="C153" s="155"/>
      <c r="D153" s="177"/>
      <c r="E153" s="177"/>
      <c r="F153" s="177"/>
      <c r="G153" s="224"/>
      <c r="H153" s="177"/>
      <c r="I153" s="200"/>
    </row>
    <row r="154" spans="1:9">
      <c r="A154" s="4"/>
      <c r="B154" s="7"/>
      <c r="C154" s="155"/>
      <c r="D154" s="177"/>
      <c r="E154" s="177"/>
      <c r="F154" s="177"/>
      <c r="G154" s="224"/>
      <c r="H154" s="177"/>
      <c r="I154" s="200"/>
    </row>
    <row r="155" spans="1:9">
      <c r="A155" s="4"/>
      <c r="B155" s="7"/>
      <c r="C155" s="155"/>
      <c r="D155" s="177"/>
      <c r="E155" s="177"/>
      <c r="F155" s="177"/>
      <c r="G155" s="224"/>
      <c r="H155" s="177"/>
      <c r="I155" s="200"/>
    </row>
    <row r="156" spans="1:9">
      <c r="A156" s="4"/>
      <c r="B156" s="7"/>
      <c r="C156" s="155"/>
      <c r="D156" s="177"/>
      <c r="E156" s="177"/>
      <c r="F156" s="177"/>
      <c r="G156" s="224"/>
      <c r="H156" s="177"/>
      <c r="I156" s="200"/>
    </row>
    <row r="157" spans="1:9">
      <c r="A157" s="4"/>
      <c r="B157" s="7"/>
      <c r="C157" s="155"/>
      <c r="D157" s="177"/>
      <c r="E157" s="177"/>
      <c r="F157" s="177"/>
      <c r="G157" s="224"/>
      <c r="H157" s="177"/>
      <c r="I157" s="200"/>
    </row>
    <row r="158" spans="1:9">
      <c r="A158" s="4"/>
      <c r="B158" s="7"/>
      <c r="C158" s="155"/>
      <c r="D158" s="177"/>
      <c r="E158" s="177"/>
      <c r="F158" s="177"/>
      <c r="G158" s="224"/>
      <c r="H158" s="177"/>
      <c r="I158" s="200"/>
    </row>
    <row r="159" spans="1:9">
      <c r="A159" s="4"/>
      <c r="B159" s="7"/>
      <c r="C159" s="155"/>
      <c r="D159" s="177"/>
      <c r="E159" s="177"/>
      <c r="F159" s="177"/>
      <c r="G159" s="224"/>
      <c r="H159" s="177"/>
      <c r="I159" s="200"/>
    </row>
    <row r="160" spans="1:9">
      <c r="A160" s="4"/>
      <c r="B160" s="7"/>
      <c r="C160" s="155"/>
      <c r="D160" s="177"/>
      <c r="E160" s="177"/>
      <c r="F160" s="177"/>
      <c r="G160" s="224"/>
      <c r="H160" s="177"/>
      <c r="I160" s="200"/>
    </row>
    <row r="161" spans="1:9">
      <c r="A161" s="4"/>
      <c r="B161" s="7"/>
      <c r="C161" s="155"/>
      <c r="D161" s="177"/>
      <c r="E161" s="177"/>
      <c r="F161" s="177"/>
      <c r="G161" s="224"/>
      <c r="H161" s="177"/>
      <c r="I161" s="200"/>
    </row>
    <row r="162" spans="1:9">
      <c r="A162" s="4"/>
      <c r="B162" s="7"/>
      <c r="C162" s="155"/>
      <c r="D162" s="177"/>
      <c r="E162" s="177"/>
      <c r="F162" s="177"/>
      <c r="G162" s="224"/>
      <c r="H162" s="177"/>
      <c r="I162" s="200"/>
    </row>
    <row r="163" spans="1:9">
      <c r="A163" s="4"/>
      <c r="B163" s="7"/>
      <c r="C163" s="155"/>
      <c r="D163" s="177"/>
      <c r="E163" s="177"/>
      <c r="F163" s="177"/>
      <c r="G163" s="224"/>
      <c r="H163" s="177"/>
      <c r="I163" s="200"/>
    </row>
    <row r="164" spans="1:9">
      <c r="A164" s="4"/>
      <c r="B164" s="7"/>
      <c r="C164" s="155"/>
      <c r="D164" s="177"/>
      <c r="E164" s="177"/>
      <c r="F164" s="177"/>
      <c r="G164" s="224"/>
      <c r="H164" s="177"/>
      <c r="I164" s="200"/>
    </row>
    <row r="165" spans="1:9">
      <c r="A165" s="4"/>
      <c r="B165" s="7"/>
      <c r="C165" s="155"/>
      <c r="D165" s="177"/>
      <c r="E165" s="177"/>
      <c r="F165" s="177"/>
      <c r="G165" s="224"/>
      <c r="H165" s="177"/>
      <c r="I165" s="200"/>
    </row>
    <row r="166" spans="1:9">
      <c r="A166" s="4"/>
      <c r="B166" s="7"/>
      <c r="C166" s="155"/>
      <c r="D166" s="177"/>
      <c r="E166" s="177"/>
      <c r="F166" s="177"/>
      <c r="G166" s="224"/>
      <c r="H166" s="177"/>
      <c r="I166" s="200"/>
    </row>
    <row r="167" spans="1:9">
      <c r="A167" s="4"/>
      <c r="B167" s="7"/>
      <c r="C167" s="155"/>
      <c r="D167" s="177"/>
      <c r="E167" s="177"/>
      <c r="F167" s="177"/>
      <c r="G167" s="224"/>
      <c r="H167" s="177"/>
      <c r="I167" s="200"/>
    </row>
    <row r="168" spans="1:9">
      <c r="A168" s="4"/>
      <c r="B168" s="7"/>
      <c r="C168" s="155"/>
      <c r="D168" s="177"/>
      <c r="E168" s="177"/>
      <c r="F168" s="177"/>
      <c r="G168" s="224"/>
      <c r="H168" s="177"/>
      <c r="I168" s="200"/>
    </row>
    <row r="169" spans="1:9">
      <c r="A169" s="4"/>
      <c r="B169" s="7"/>
      <c r="C169" s="155"/>
      <c r="D169" s="177"/>
      <c r="E169" s="177"/>
      <c r="F169" s="177"/>
      <c r="G169" s="224"/>
      <c r="H169" s="177"/>
      <c r="I169" s="200"/>
    </row>
    <row r="170" spans="1:9">
      <c r="A170" s="4"/>
      <c r="B170" s="7"/>
      <c r="C170" s="155"/>
      <c r="D170" s="177"/>
      <c r="E170" s="177"/>
      <c r="F170" s="177"/>
      <c r="G170" s="224"/>
      <c r="H170" s="177"/>
      <c r="I170" s="200"/>
    </row>
    <row r="171" spans="1:9">
      <c r="A171" s="4"/>
      <c r="B171" s="7"/>
      <c r="C171" s="155"/>
      <c r="D171" s="177"/>
      <c r="E171" s="177"/>
      <c r="F171" s="177"/>
      <c r="G171" s="224"/>
      <c r="H171" s="177"/>
      <c r="I171" s="200"/>
    </row>
    <row r="172" spans="1:9">
      <c r="A172" s="4"/>
      <c r="B172" s="7"/>
      <c r="C172" s="155"/>
      <c r="D172" s="177"/>
      <c r="E172" s="177"/>
      <c r="F172" s="177"/>
      <c r="G172" s="224"/>
      <c r="H172" s="177"/>
      <c r="I172" s="200"/>
    </row>
    <row r="173" spans="1:9">
      <c r="A173" s="4"/>
      <c r="B173" s="7"/>
      <c r="C173" s="155"/>
      <c r="D173" s="177"/>
      <c r="E173" s="177"/>
      <c r="F173" s="177"/>
      <c r="G173" s="224"/>
      <c r="H173" s="177"/>
      <c r="I173" s="200"/>
    </row>
    <row r="174" spans="1:9">
      <c r="A174" s="4"/>
      <c r="B174" s="7"/>
      <c r="C174" s="155"/>
      <c r="D174" s="177"/>
      <c r="E174" s="177"/>
      <c r="F174" s="177"/>
      <c r="G174" s="224"/>
      <c r="H174" s="177"/>
      <c r="I174" s="200"/>
    </row>
    <row r="175" spans="1:9">
      <c r="A175" s="4"/>
      <c r="B175" s="7"/>
      <c r="C175" s="155"/>
      <c r="D175" s="177"/>
      <c r="E175" s="177"/>
      <c r="F175" s="177"/>
      <c r="G175" s="224"/>
      <c r="H175" s="177"/>
      <c r="I175" s="200"/>
    </row>
    <row r="176" spans="1:9">
      <c r="A176" s="4"/>
      <c r="B176" s="7"/>
      <c r="C176" s="155"/>
      <c r="D176" s="177"/>
      <c r="E176" s="177"/>
      <c r="F176" s="177"/>
      <c r="G176" s="224"/>
      <c r="H176" s="177"/>
      <c r="I176" s="200"/>
    </row>
    <row r="177" spans="1:9">
      <c r="A177" s="4"/>
      <c r="B177" s="7"/>
      <c r="C177" s="155"/>
      <c r="D177" s="177"/>
      <c r="E177" s="177"/>
      <c r="F177" s="177"/>
      <c r="G177" s="224"/>
      <c r="H177" s="177"/>
      <c r="I177" s="200"/>
    </row>
    <row r="178" spans="1:9">
      <c r="A178" s="4"/>
      <c r="B178" s="7"/>
      <c r="C178" s="155"/>
      <c r="D178" s="177"/>
      <c r="E178" s="177"/>
      <c r="F178" s="177"/>
      <c r="G178" s="224"/>
      <c r="H178" s="177"/>
      <c r="I178" s="200"/>
    </row>
    <row r="179" spans="1:9">
      <c r="A179" s="4"/>
      <c r="B179" s="7"/>
      <c r="C179" s="155"/>
      <c r="D179" s="177"/>
      <c r="E179" s="177"/>
      <c r="F179" s="177"/>
      <c r="G179" s="224"/>
      <c r="H179" s="177"/>
      <c r="I179" s="200"/>
    </row>
    <row r="180" spans="1:9">
      <c r="A180" s="4"/>
      <c r="B180" s="7"/>
      <c r="C180" s="155"/>
      <c r="D180" s="177"/>
      <c r="E180" s="177"/>
      <c r="F180" s="177"/>
      <c r="G180" s="224"/>
      <c r="H180" s="177"/>
      <c r="I180" s="200"/>
    </row>
    <row r="181" spans="1:9">
      <c r="A181" s="4"/>
      <c r="B181" s="7"/>
      <c r="C181" s="155"/>
      <c r="D181" s="177"/>
      <c r="E181" s="177"/>
      <c r="F181" s="177"/>
      <c r="G181" s="224"/>
      <c r="H181" s="177"/>
      <c r="I181" s="200"/>
    </row>
    <row r="182" spans="1:9">
      <c r="A182" s="4"/>
      <c r="B182" s="7"/>
      <c r="C182" s="155"/>
      <c r="D182" s="177"/>
      <c r="E182" s="177"/>
      <c r="F182" s="177"/>
      <c r="G182" s="224"/>
      <c r="H182" s="177"/>
      <c r="I182" s="200"/>
    </row>
    <row r="183" spans="1:9">
      <c r="A183" s="4"/>
      <c r="B183" s="7"/>
      <c r="C183" s="155"/>
      <c r="D183" s="177"/>
      <c r="E183" s="177"/>
      <c r="F183" s="177"/>
      <c r="G183" s="224"/>
      <c r="H183" s="177"/>
      <c r="I183" s="200"/>
    </row>
    <row r="184" spans="1:9">
      <c r="A184" s="4"/>
      <c r="B184" s="7"/>
      <c r="C184" s="155"/>
      <c r="D184" s="177"/>
      <c r="E184" s="177"/>
      <c r="F184" s="177"/>
      <c r="G184" s="224"/>
      <c r="H184" s="177"/>
      <c r="I184" s="200"/>
    </row>
    <row r="185" spans="1:9">
      <c r="A185" s="4"/>
      <c r="B185" s="7"/>
      <c r="C185" s="155"/>
      <c r="D185" s="177"/>
      <c r="E185" s="177"/>
      <c r="F185" s="177"/>
      <c r="G185" s="224"/>
      <c r="H185" s="177"/>
      <c r="I185" s="200"/>
    </row>
    <row r="186" spans="1:9">
      <c r="A186" s="4"/>
      <c r="B186" s="7"/>
      <c r="C186" s="155"/>
      <c r="D186" s="177"/>
      <c r="E186" s="177"/>
      <c r="F186" s="177"/>
      <c r="G186" s="224"/>
      <c r="H186" s="177"/>
      <c r="I186" s="200"/>
    </row>
    <row r="187" spans="1:9">
      <c r="A187" s="4"/>
      <c r="B187" s="7"/>
      <c r="C187" s="155"/>
      <c r="D187" s="177"/>
      <c r="E187" s="177"/>
      <c r="F187" s="177"/>
      <c r="G187" s="224"/>
      <c r="H187" s="177"/>
      <c r="I187" s="200"/>
    </row>
    <row r="188" spans="1:9">
      <c r="A188" s="4"/>
      <c r="B188" s="7"/>
      <c r="C188" s="155"/>
      <c r="D188" s="177"/>
      <c r="E188" s="177"/>
      <c r="F188" s="177"/>
      <c r="G188" s="224"/>
      <c r="H188" s="177"/>
      <c r="I188" s="200"/>
    </row>
    <row r="189" spans="1:9">
      <c r="A189" s="4"/>
      <c r="B189" s="7"/>
      <c r="C189" s="155"/>
      <c r="D189" s="177"/>
      <c r="E189" s="177"/>
      <c r="F189" s="177"/>
      <c r="G189" s="224"/>
      <c r="H189" s="177"/>
      <c r="I189" s="78"/>
    </row>
    <row r="190" spans="1:9">
      <c r="A190" s="4"/>
      <c r="B190" s="7"/>
      <c r="C190" s="155"/>
      <c r="D190" s="177"/>
      <c r="E190" s="177"/>
      <c r="F190" s="177"/>
      <c r="G190" s="224"/>
      <c r="H190" s="177"/>
      <c r="I190" s="78"/>
    </row>
    <row r="191" spans="1:9">
      <c r="A191" s="4"/>
      <c r="B191" s="7"/>
      <c r="C191" s="155"/>
      <c r="D191" s="177"/>
      <c r="E191" s="177"/>
      <c r="F191" s="177"/>
      <c r="G191" s="224"/>
      <c r="H191" s="177"/>
      <c r="I191" s="78"/>
    </row>
    <row r="192" spans="1:9">
      <c r="A192" s="4"/>
      <c r="B192" s="7"/>
      <c r="C192" s="155"/>
      <c r="D192" s="177"/>
      <c r="E192" s="177"/>
      <c r="F192" s="177"/>
      <c r="G192" s="224"/>
      <c r="H192" s="177"/>
      <c r="I192" s="78"/>
    </row>
    <row r="193" spans="1:9">
      <c r="A193" s="4"/>
      <c r="B193" s="7"/>
      <c r="C193" s="155"/>
      <c r="D193" s="177"/>
      <c r="E193" s="177"/>
      <c r="F193" s="177"/>
      <c r="G193" s="224"/>
      <c r="H193" s="177"/>
      <c r="I193" s="78"/>
    </row>
    <row r="194" spans="1:9">
      <c r="A194" s="4"/>
      <c r="B194" s="7"/>
      <c r="C194" s="155"/>
      <c r="D194" s="177"/>
      <c r="E194" s="177"/>
      <c r="F194" s="177"/>
      <c r="G194" s="224"/>
      <c r="H194" s="177"/>
      <c r="I194" s="78"/>
    </row>
    <row r="195" spans="1:9">
      <c r="A195" s="4"/>
      <c r="B195" s="7"/>
      <c r="C195" s="155"/>
      <c r="D195" s="177"/>
      <c r="E195" s="177"/>
      <c r="F195" s="177"/>
      <c r="G195" s="224"/>
      <c r="H195" s="177"/>
      <c r="I195" s="78"/>
    </row>
    <row r="196" spans="1:9">
      <c r="A196" s="4"/>
      <c r="B196" s="7"/>
      <c r="C196" s="155"/>
      <c r="D196" s="177"/>
      <c r="E196" s="177"/>
      <c r="F196" s="177"/>
      <c r="G196" s="224"/>
      <c r="H196" s="177"/>
      <c r="I196" s="78"/>
    </row>
    <row r="197" spans="1:9">
      <c r="A197" s="4"/>
      <c r="B197" s="7"/>
      <c r="C197" s="155"/>
      <c r="D197" s="177"/>
      <c r="E197" s="177"/>
      <c r="F197" s="177"/>
      <c r="G197" s="224"/>
      <c r="H197" s="177"/>
      <c r="I197" s="78"/>
    </row>
    <row r="198" spans="1:9">
      <c r="A198" s="4"/>
      <c r="B198" s="7"/>
      <c r="C198" s="155"/>
      <c r="D198" s="177"/>
      <c r="E198" s="177"/>
      <c r="F198" s="177"/>
      <c r="G198" s="224"/>
      <c r="H198" s="177"/>
      <c r="I198" s="78"/>
    </row>
    <row r="199" spans="1:9">
      <c r="A199" s="4"/>
      <c r="B199" s="7"/>
      <c r="C199" s="155"/>
      <c r="D199" s="177"/>
      <c r="E199" s="177"/>
      <c r="F199" s="177"/>
      <c r="G199" s="224"/>
      <c r="H199" s="177"/>
      <c r="I199" s="78"/>
    </row>
    <row r="200" spans="1:9">
      <c r="A200" s="4"/>
      <c r="B200" s="7"/>
      <c r="C200" s="155"/>
      <c r="D200" s="177"/>
      <c r="E200" s="177"/>
      <c r="F200" s="177"/>
      <c r="G200" s="224"/>
      <c r="H200" s="177"/>
      <c r="I200" s="78"/>
    </row>
    <row r="201" spans="1:9">
      <c r="A201" s="4"/>
      <c r="B201" s="7"/>
      <c r="C201" s="155"/>
      <c r="D201" s="177"/>
      <c r="E201" s="177"/>
      <c r="F201" s="177"/>
      <c r="G201" s="224"/>
      <c r="H201" s="177"/>
      <c r="I201" s="78"/>
    </row>
    <row r="202" spans="1:9">
      <c r="A202" s="4"/>
      <c r="B202" s="7"/>
      <c r="C202" s="155"/>
      <c r="D202" s="177"/>
      <c r="E202" s="177"/>
      <c r="F202" s="177"/>
      <c r="G202" s="224"/>
      <c r="H202" s="177"/>
      <c r="I202" s="78"/>
    </row>
    <row r="203" spans="1:9">
      <c r="A203" s="4"/>
      <c r="B203" s="7"/>
      <c r="C203" s="155"/>
      <c r="D203" s="177"/>
      <c r="E203" s="177"/>
      <c r="F203" s="177"/>
      <c r="G203" s="224"/>
      <c r="H203" s="177"/>
      <c r="I203" s="78"/>
    </row>
    <row r="204" spans="1:9">
      <c r="A204" s="4"/>
      <c r="B204" s="7"/>
      <c r="C204" s="155"/>
      <c r="D204" s="177"/>
      <c r="E204" s="177"/>
      <c r="F204" s="177"/>
      <c r="G204" s="224"/>
      <c r="H204" s="177"/>
      <c r="I204" s="78"/>
    </row>
    <row r="205" spans="1:9">
      <c r="A205" s="4"/>
      <c r="B205" s="7"/>
      <c r="C205" s="155"/>
      <c r="D205" s="177"/>
      <c r="E205" s="177"/>
      <c r="F205" s="177"/>
      <c r="G205" s="224"/>
      <c r="H205" s="177"/>
      <c r="I205" s="78"/>
    </row>
    <row r="206" spans="1:9">
      <c r="A206" s="4"/>
      <c r="B206" s="7"/>
      <c r="C206" s="155"/>
      <c r="D206" s="177"/>
      <c r="E206" s="177"/>
      <c r="F206" s="177"/>
      <c r="G206" s="224"/>
      <c r="H206" s="177"/>
      <c r="I206" s="78"/>
    </row>
    <row r="207" spans="1:9">
      <c r="A207" s="4"/>
      <c r="B207" s="7"/>
      <c r="C207" s="155"/>
      <c r="D207" s="177"/>
      <c r="E207" s="177"/>
      <c r="F207" s="177"/>
      <c r="G207" s="224"/>
      <c r="H207" s="177"/>
      <c r="I207" s="78"/>
    </row>
    <row r="208" spans="1:9">
      <c r="A208" s="4"/>
      <c r="B208" s="7"/>
      <c r="C208" s="155"/>
      <c r="D208" s="177"/>
      <c r="E208" s="177"/>
      <c r="F208" s="177"/>
      <c r="G208" s="224"/>
      <c r="H208" s="177"/>
      <c r="I208" s="78"/>
    </row>
    <row r="209" spans="1:9">
      <c r="A209" s="4"/>
      <c r="B209" s="7"/>
      <c r="C209" s="155"/>
      <c r="D209" s="177"/>
      <c r="E209" s="177"/>
      <c r="F209" s="177"/>
      <c r="G209" s="224"/>
      <c r="H209" s="177"/>
      <c r="I209" s="78"/>
    </row>
    <row r="210" spans="1:9">
      <c r="A210" s="4"/>
      <c r="B210" s="7"/>
      <c r="C210" s="155"/>
      <c r="D210" s="177"/>
      <c r="E210" s="177"/>
      <c r="F210" s="177"/>
      <c r="G210" s="224"/>
      <c r="H210" s="177"/>
      <c r="I210" s="78"/>
    </row>
    <row r="211" spans="1:9">
      <c r="A211" s="4"/>
      <c r="B211" s="7"/>
      <c r="C211" s="155"/>
      <c r="D211" s="177"/>
      <c r="E211" s="177"/>
      <c r="F211" s="177"/>
      <c r="G211" s="224"/>
      <c r="H211" s="177"/>
      <c r="I211" s="78"/>
    </row>
    <row r="212" spans="1:9">
      <c r="A212" s="4"/>
      <c r="B212" s="7"/>
      <c r="C212" s="155"/>
      <c r="D212" s="177"/>
      <c r="E212" s="177"/>
      <c r="F212" s="177"/>
      <c r="G212" s="224"/>
      <c r="H212" s="177"/>
      <c r="I212" s="78"/>
    </row>
    <row r="213" spans="1:9">
      <c r="A213" s="4"/>
      <c r="B213" s="7"/>
      <c r="C213" s="155"/>
      <c r="D213" s="177"/>
      <c r="E213" s="177"/>
      <c r="F213" s="177"/>
      <c r="G213" s="224"/>
      <c r="H213" s="177"/>
      <c r="I213" s="78"/>
    </row>
    <row r="214" spans="1:9">
      <c r="A214" s="4"/>
      <c r="B214" s="7"/>
      <c r="C214" s="155"/>
      <c r="D214" s="177"/>
      <c r="E214" s="177"/>
      <c r="F214" s="177"/>
      <c r="G214" s="224"/>
      <c r="H214" s="177"/>
      <c r="I214" s="78"/>
    </row>
    <row r="215" spans="1:9">
      <c r="A215" s="4"/>
      <c r="B215" s="7"/>
      <c r="C215" s="155"/>
      <c r="D215" s="177"/>
      <c r="E215" s="177"/>
      <c r="F215" s="177"/>
      <c r="G215" s="224"/>
      <c r="H215" s="177"/>
      <c r="I215" s="78"/>
    </row>
    <row r="216" spans="1:9">
      <c r="A216" s="4"/>
      <c r="B216" s="7"/>
      <c r="C216" s="155"/>
      <c r="D216" s="177"/>
      <c r="E216" s="177"/>
      <c r="F216" s="177"/>
      <c r="G216" s="224"/>
      <c r="H216" s="177"/>
      <c r="I216" s="78"/>
    </row>
    <row r="217" spans="1:9">
      <c r="A217" s="4"/>
      <c r="B217" s="7"/>
      <c r="C217" s="155"/>
      <c r="D217" s="177"/>
      <c r="E217" s="177"/>
      <c r="F217" s="177"/>
      <c r="G217" s="224"/>
      <c r="H217" s="177"/>
      <c r="I217" s="78"/>
    </row>
    <row r="218" spans="1:9">
      <c r="A218" s="4"/>
      <c r="B218" s="7"/>
      <c r="C218" s="155"/>
      <c r="D218" s="177"/>
      <c r="E218" s="177"/>
      <c r="F218" s="177"/>
      <c r="G218" s="224"/>
      <c r="H218" s="177"/>
      <c r="I218" s="78"/>
    </row>
    <row r="219" spans="1:9">
      <c r="A219" s="4"/>
      <c r="B219" s="7"/>
      <c r="C219" s="155"/>
      <c r="D219" s="177"/>
      <c r="E219" s="177"/>
      <c r="F219" s="177"/>
      <c r="G219" s="224"/>
      <c r="H219" s="177"/>
      <c r="I219" s="78"/>
    </row>
    <row r="220" spans="1:9">
      <c r="A220" s="4"/>
      <c r="B220" s="7"/>
      <c r="C220" s="155"/>
      <c r="D220" s="177"/>
      <c r="E220" s="177"/>
      <c r="F220" s="177"/>
      <c r="G220" s="224"/>
      <c r="H220" s="177"/>
      <c r="I220" s="78"/>
    </row>
    <row r="221" spans="1:9">
      <c r="A221" s="4"/>
      <c r="B221" s="7"/>
      <c r="C221" s="155"/>
      <c r="D221" s="177"/>
      <c r="E221" s="177"/>
      <c r="F221" s="177"/>
      <c r="G221" s="224"/>
      <c r="H221" s="177"/>
      <c r="I221" s="78"/>
    </row>
    <row r="222" spans="1:9">
      <c r="A222" s="4"/>
      <c r="B222" s="7"/>
      <c r="C222" s="155"/>
      <c r="D222" s="177"/>
      <c r="E222" s="177"/>
      <c r="F222" s="177"/>
      <c r="G222" s="224"/>
      <c r="H222" s="177"/>
      <c r="I222" s="78"/>
    </row>
    <row r="223" spans="1:9">
      <c r="A223" s="4"/>
      <c r="B223" s="7"/>
      <c r="C223" s="155"/>
      <c r="D223" s="177"/>
      <c r="E223" s="177"/>
      <c r="F223" s="177"/>
      <c r="G223" s="224"/>
      <c r="H223" s="177"/>
      <c r="I223" s="78"/>
    </row>
    <row r="224" spans="1:9">
      <c r="A224" s="4"/>
      <c r="B224" s="7"/>
      <c r="C224" s="155"/>
      <c r="D224" s="177"/>
      <c r="E224" s="177"/>
      <c r="F224" s="177"/>
      <c r="G224" s="224"/>
      <c r="H224" s="177"/>
      <c r="I224" s="78"/>
    </row>
    <row r="225" spans="1:9">
      <c r="A225" s="4"/>
      <c r="B225" s="7"/>
      <c r="C225" s="155"/>
      <c r="D225" s="177"/>
      <c r="E225" s="177"/>
      <c r="F225" s="177"/>
      <c r="G225" s="224"/>
      <c r="H225" s="177"/>
      <c r="I225" s="78"/>
    </row>
    <row r="226" spans="1:9">
      <c r="A226" s="4"/>
      <c r="B226" s="7"/>
      <c r="C226" s="155"/>
      <c r="D226" s="177"/>
      <c r="E226" s="177"/>
      <c r="F226" s="177"/>
      <c r="G226" s="224"/>
      <c r="H226" s="177"/>
      <c r="I226" s="78"/>
    </row>
    <row r="227" spans="1:9">
      <c r="A227" s="4"/>
      <c r="B227" s="7"/>
      <c r="C227" s="155"/>
      <c r="D227" s="177"/>
      <c r="E227" s="177"/>
      <c r="F227" s="177"/>
      <c r="G227" s="224"/>
      <c r="H227" s="177"/>
      <c r="I227" s="78"/>
    </row>
    <row r="228" spans="1:9">
      <c r="A228" s="4"/>
      <c r="B228" s="7"/>
      <c r="C228" s="155"/>
      <c r="D228" s="177"/>
      <c r="E228" s="177"/>
      <c r="F228" s="177"/>
      <c r="G228" s="224"/>
      <c r="H228" s="177"/>
      <c r="I228" s="78"/>
    </row>
    <row r="229" spans="1:9">
      <c r="A229" s="4"/>
      <c r="B229" s="7"/>
      <c r="C229" s="155"/>
      <c r="D229" s="177"/>
      <c r="E229" s="177"/>
      <c r="F229" s="177"/>
      <c r="G229" s="224"/>
      <c r="H229" s="177"/>
      <c r="I229" s="78"/>
    </row>
    <row r="230" spans="1:9">
      <c r="A230" s="4"/>
      <c r="B230" s="7"/>
      <c r="C230" s="155"/>
      <c r="D230" s="177"/>
      <c r="E230" s="177"/>
      <c r="F230" s="177"/>
      <c r="G230" s="224"/>
      <c r="H230" s="177"/>
      <c r="I230" s="78"/>
    </row>
    <row r="231" spans="1:9">
      <c r="A231" s="4"/>
      <c r="B231" s="7"/>
      <c r="C231" s="155"/>
      <c r="D231" s="177"/>
      <c r="E231" s="177"/>
      <c r="F231" s="177"/>
      <c r="G231" s="224"/>
      <c r="H231" s="177"/>
      <c r="I231" s="78"/>
    </row>
    <row r="232" spans="1:9">
      <c r="A232" s="4"/>
      <c r="B232" s="7"/>
      <c r="C232" s="155"/>
      <c r="D232" s="177"/>
      <c r="E232" s="177"/>
      <c r="F232" s="177"/>
      <c r="G232" s="224"/>
      <c r="H232" s="177"/>
      <c r="I232" s="78"/>
    </row>
    <row r="233" spans="1:9">
      <c r="A233" s="4"/>
      <c r="B233" s="7"/>
      <c r="C233" s="155"/>
      <c r="D233" s="177"/>
      <c r="E233" s="177"/>
      <c r="F233" s="177"/>
      <c r="G233" s="224"/>
      <c r="H233" s="177"/>
      <c r="I233" s="78"/>
    </row>
    <row r="234" spans="1:9">
      <c r="A234" s="4"/>
      <c r="B234" s="7"/>
      <c r="C234" s="155"/>
      <c r="D234" s="177"/>
      <c r="E234" s="177"/>
      <c r="F234" s="177"/>
      <c r="G234" s="224"/>
      <c r="H234" s="177"/>
      <c r="I234" s="78"/>
    </row>
    <row r="235" spans="1:9">
      <c r="A235" s="4"/>
      <c r="B235" s="7"/>
      <c r="C235" s="155"/>
      <c r="D235" s="177"/>
      <c r="E235" s="177"/>
      <c r="F235" s="177"/>
      <c r="G235" s="224"/>
      <c r="H235" s="177"/>
      <c r="I235" s="78"/>
    </row>
    <row r="236" spans="1:9">
      <c r="A236" s="4"/>
      <c r="B236" s="7"/>
      <c r="C236" s="155"/>
      <c r="D236" s="177"/>
      <c r="E236" s="177"/>
      <c r="F236" s="177"/>
      <c r="G236" s="224"/>
      <c r="H236" s="177"/>
      <c r="I236" s="78"/>
    </row>
    <row r="237" spans="1:9">
      <c r="A237" s="4"/>
      <c r="B237" s="7"/>
      <c r="C237" s="155"/>
      <c r="D237" s="177"/>
      <c r="E237" s="177"/>
      <c r="F237" s="177"/>
      <c r="G237" s="224"/>
      <c r="H237" s="177"/>
      <c r="I237" s="78"/>
    </row>
    <row r="238" spans="1:9">
      <c r="A238" s="4"/>
      <c r="B238" s="7"/>
      <c r="C238" s="155"/>
      <c r="D238" s="177"/>
      <c r="E238" s="177"/>
      <c r="F238" s="177"/>
      <c r="G238" s="224"/>
      <c r="H238" s="177"/>
      <c r="I238" s="78"/>
    </row>
    <row r="239" spans="1:9">
      <c r="A239" s="4"/>
      <c r="B239" s="7"/>
      <c r="C239" s="155"/>
      <c r="D239" s="177"/>
      <c r="E239" s="177"/>
      <c r="F239" s="177"/>
      <c r="G239" s="224"/>
      <c r="H239" s="177"/>
      <c r="I239" s="78"/>
    </row>
    <row r="240" spans="1:9">
      <c r="A240" s="4"/>
      <c r="B240" s="7"/>
      <c r="C240" s="155"/>
      <c r="D240" s="177"/>
      <c r="E240" s="177"/>
      <c r="F240" s="177"/>
      <c r="G240" s="224"/>
      <c r="H240" s="177"/>
      <c r="I240" s="78"/>
    </row>
    <row r="241" spans="1:9">
      <c r="A241" s="4"/>
      <c r="B241" s="7"/>
      <c r="C241" s="155"/>
      <c r="D241" s="177"/>
      <c r="E241" s="177"/>
      <c r="F241" s="177"/>
      <c r="G241" s="224"/>
      <c r="H241" s="177"/>
      <c r="I241" s="78"/>
    </row>
    <row r="242" spans="1:9">
      <c r="A242" s="4"/>
      <c r="B242" s="7"/>
      <c r="C242" s="155"/>
      <c r="D242" s="177"/>
      <c r="E242" s="177"/>
      <c r="F242" s="177"/>
      <c r="G242" s="224"/>
      <c r="H242" s="177"/>
      <c r="I242" s="78"/>
    </row>
    <row r="243" spans="1:9">
      <c r="A243" s="4"/>
      <c r="B243" s="7"/>
      <c r="C243" s="155"/>
      <c r="D243" s="177"/>
      <c r="E243" s="177"/>
      <c r="F243" s="177"/>
      <c r="G243" s="224"/>
      <c r="H243" s="177"/>
      <c r="I243" s="78"/>
    </row>
    <row r="244" spans="1:9">
      <c r="A244" s="4"/>
      <c r="B244" s="7"/>
      <c r="C244" s="155"/>
      <c r="D244" s="177"/>
      <c r="E244" s="177"/>
      <c r="F244" s="177"/>
      <c r="G244" s="224"/>
      <c r="H244" s="177"/>
      <c r="I244" s="78"/>
    </row>
    <row r="245" spans="1:9">
      <c r="A245" s="4"/>
      <c r="B245" s="7"/>
      <c r="C245" s="155"/>
      <c r="D245" s="177"/>
      <c r="E245" s="177"/>
      <c r="F245" s="177"/>
      <c r="G245" s="224"/>
      <c r="H245" s="177"/>
      <c r="I245" s="78"/>
    </row>
    <row r="246" spans="1:9">
      <c r="A246" s="4"/>
      <c r="B246" s="7"/>
      <c r="C246" s="155"/>
      <c r="D246" s="177"/>
      <c r="E246" s="177"/>
      <c r="F246" s="177"/>
      <c r="G246" s="224"/>
      <c r="H246" s="177"/>
      <c r="I246" s="78"/>
    </row>
    <row r="247" spans="1:9">
      <c r="A247" s="4"/>
      <c r="B247" s="7"/>
      <c r="C247" s="155"/>
      <c r="D247" s="177"/>
      <c r="E247" s="177"/>
      <c r="F247" s="177"/>
      <c r="G247" s="224"/>
      <c r="H247" s="177"/>
      <c r="I247" s="78"/>
    </row>
    <row r="248" spans="1:9">
      <c r="A248" s="4"/>
      <c r="B248" s="7"/>
      <c r="C248" s="155"/>
      <c r="D248" s="177"/>
      <c r="E248" s="177"/>
      <c r="F248" s="177"/>
      <c r="G248" s="224"/>
      <c r="H248" s="177"/>
      <c r="I248" s="78"/>
    </row>
    <row r="249" spans="1:9">
      <c r="A249" s="4"/>
      <c r="B249" s="7"/>
      <c r="C249" s="155"/>
      <c r="D249" s="177"/>
      <c r="E249" s="177"/>
      <c r="F249" s="177"/>
      <c r="G249" s="224"/>
      <c r="H249" s="177"/>
      <c r="I249" s="78"/>
    </row>
    <row r="250" spans="1:9">
      <c r="A250" s="4"/>
      <c r="B250" s="7"/>
      <c r="C250" s="155"/>
      <c r="D250" s="177"/>
      <c r="E250" s="177"/>
      <c r="F250" s="177"/>
      <c r="G250" s="224"/>
      <c r="H250" s="177"/>
      <c r="I250" s="78"/>
    </row>
    <row r="251" spans="1:9">
      <c r="A251" s="4"/>
      <c r="B251" s="7"/>
      <c r="C251" s="155"/>
      <c r="D251" s="177"/>
      <c r="E251" s="177"/>
      <c r="F251" s="177"/>
      <c r="G251" s="224"/>
      <c r="H251" s="177"/>
      <c r="I251" s="78"/>
    </row>
    <row r="252" spans="1:9">
      <c r="A252" s="4"/>
      <c r="B252" s="7"/>
      <c r="C252" s="155"/>
      <c r="D252" s="177"/>
      <c r="E252" s="177"/>
      <c r="F252" s="177"/>
      <c r="G252" s="224"/>
      <c r="H252" s="177"/>
      <c r="I252" s="78"/>
    </row>
    <row r="253" spans="1:9">
      <c r="A253" s="4"/>
      <c r="B253" s="7"/>
      <c r="C253" s="155"/>
      <c r="D253" s="177"/>
      <c r="E253" s="177"/>
      <c r="F253" s="177"/>
      <c r="G253" s="224"/>
      <c r="H253" s="177"/>
      <c r="I253" s="78"/>
    </row>
    <row r="254" spans="1:9">
      <c r="A254" s="4"/>
      <c r="B254" s="7"/>
      <c r="C254" s="155"/>
      <c r="D254" s="177"/>
      <c r="E254" s="177"/>
      <c r="F254" s="177"/>
      <c r="G254" s="224"/>
      <c r="H254" s="177"/>
      <c r="I254" s="78"/>
    </row>
    <row r="255" spans="1:9">
      <c r="A255" s="4"/>
      <c r="B255" s="7"/>
      <c r="C255" s="155"/>
      <c r="D255" s="177"/>
      <c r="E255" s="177"/>
      <c r="F255" s="177"/>
      <c r="G255" s="224"/>
      <c r="H255" s="177"/>
      <c r="I255" s="78"/>
    </row>
    <row r="256" spans="1:9">
      <c r="A256" s="4"/>
      <c r="B256" s="7"/>
      <c r="C256" s="155"/>
      <c r="D256" s="177"/>
      <c r="E256" s="177"/>
      <c r="F256" s="177"/>
      <c r="G256" s="224"/>
      <c r="H256" s="177"/>
      <c r="I256" s="78"/>
    </row>
    <row r="257" spans="1:9">
      <c r="A257" s="4"/>
      <c r="B257" s="7"/>
      <c r="C257" s="155"/>
      <c r="D257" s="177"/>
      <c r="E257" s="177"/>
      <c r="F257" s="177"/>
      <c r="G257" s="224"/>
      <c r="H257" s="177"/>
      <c r="I257" s="78"/>
    </row>
    <row r="258" spans="1:9">
      <c r="A258" s="4"/>
      <c r="B258" s="7"/>
      <c r="C258" s="155"/>
      <c r="D258" s="177"/>
      <c r="E258" s="177"/>
      <c r="F258" s="177"/>
      <c r="G258" s="224"/>
      <c r="H258" s="177"/>
      <c r="I258" s="78"/>
    </row>
    <row r="259" spans="1:9">
      <c r="A259" s="4"/>
      <c r="B259" s="7"/>
      <c r="C259" s="155"/>
      <c r="D259" s="177"/>
      <c r="E259" s="177"/>
      <c r="F259" s="177"/>
      <c r="G259" s="224"/>
      <c r="H259" s="177"/>
      <c r="I259" s="78"/>
    </row>
    <row r="260" spans="1:9">
      <c r="A260" s="4"/>
      <c r="B260" s="7"/>
      <c r="C260" s="155"/>
      <c r="D260" s="177"/>
      <c r="E260" s="177"/>
      <c r="F260" s="177"/>
      <c r="G260" s="224"/>
      <c r="H260" s="177"/>
      <c r="I260" s="78"/>
    </row>
    <row r="261" spans="1:9">
      <c r="A261" s="4"/>
      <c r="B261" s="7"/>
      <c r="C261" s="155"/>
      <c r="D261" s="177"/>
      <c r="E261" s="177"/>
      <c r="F261" s="177"/>
      <c r="G261" s="224"/>
      <c r="H261" s="177"/>
      <c r="I261" s="78"/>
    </row>
    <row r="262" spans="1:9">
      <c r="A262" s="4"/>
      <c r="B262" s="7"/>
      <c r="C262" s="155"/>
      <c r="D262" s="177"/>
      <c r="E262" s="177"/>
      <c r="F262" s="177"/>
      <c r="G262" s="224"/>
      <c r="H262" s="177"/>
      <c r="I262" s="78"/>
    </row>
    <row r="263" spans="1:9">
      <c r="A263" s="4"/>
      <c r="B263" s="7"/>
      <c r="C263" s="155"/>
      <c r="D263" s="177"/>
      <c r="E263" s="177"/>
      <c r="F263" s="177"/>
      <c r="G263" s="224"/>
      <c r="H263" s="177"/>
      <c r="I263" s="78"/>
    </row>
    <row r="264" spans="1:9">
      <c r="A264" s="4"/>
      <c r="B264" s="7"/>
      <c r="C264" s="155"/>
      <c r="D264" s="177"/>
      <c r="E264" s="177"/>
      <c r="F264" s="177"/>
      <c r="G264" s="224"/>
      <c r="H264" s="177"/>
      <c r="I264" s="78"/>
    </row>
    <row r="265" spans="1:9">
      <c r="A265" s="4"/>
      <c r="B265" s="7"/>
      <c r="C265" s="155"/>
      <c r="D265" s="177"/>
      <c r="E265" s="177"/>
      <c r="F265" s="177"/>
      <c r="G265" s="224"/>
      <c r="H265" s="177"/>
      <c r="I265" s="78"/>
    </row>
    <row r="266" spans="1:9">
      <c r="A266" s="4"/>
      <c r="B266" s="7"/>
      <c r="C266" s="155"/>
      <c r="D266" s="177"/>
      <c r="E266" s="177"/>
      <c r="F266" s="177"/>
      <c r="G266" s="224"/>
      <c r="H266" s="177"/>
      <c r="I266" s="78"/>
    </row>
    <row r="267" spans="1:9">
      <c r="A267" s="4"/>
      <c r="B267" s="7"/>
      <c r="C267" s="155"/>
      <c r="D267" s="177"/>
      <c r="E267" s="177"/>
      <c r="F267" s="177"/>
      <c r="G267" s="224"/>
      <c r="H267" s="177"/>
      <c r="I267" s="78"/>
    </row>
    <row r="268" spans="1:9">
      <c r="A268" s="4"/>
      <c r="B268" s="7"/>
      <c r="C268" s="155"/>
      <c r="D268" s="177"/>
      <c r="E268" s="177"/>
      <c r="F268" s="177"/>
      <c r="G268" s="224"/>
      <c r="H268" s="177"/>
      <c r="I268" s="78"/>
    </row>
    <row r="269" spans="1:9">
      <c r="A269" s="4"/>
      <c r="B269" s="7"/>
      <c r="C269" s="155"/>
      <c r="D269" s="177"/>
      <c r="E269" s="177"/>
      <c r="F269" s="177"/>
      <c r="G269" s="224"/>
      <c r="H269" s="177"/>
      <c r="I269" s="78"/>
    </row>
    <row r="270" spans="1:9">
      <c r="A270" s="4"/>
      <c r="B270" s="7"/>
      <c r="C270" s="155"/>
      <c r="D270" s="177"/>
      <c r="E270" s="177"/>
      <c r="F270" s="177"/>
      <c r="G270" s="224"/>
      <c r="H270" s="177"/>
      <c r="I270" s="78"/>
    </row>
    <row r="271" spans="1:9">
      <c r="A271" s="4"/>
      <c r="B271" s="7"/>
      <c r="C271" s="155"/>
      <c r="D271" s="177"/>
      <c r="E271" s="177"/>
      <c r="F271" s="177"/>
      <c r="G271" s="224"/>
      <c r="H271" s="177"/>
      <c r="I271" s="78"/>
    </row>
    <row r="272" spans="1:9">
      <c r="A272" s="4"/>
      <c r="B272" s="7"/>
      <c r="C272" s="155"/>
      <c r="D272" s="177"/>
      <c r="E272" s="177"/>
      <c r="F272" s="177"/>
      <c r="G272" s="224"/>
      <c r="H272" s="177"/>
      <c r="I272" s="78"/>
    </row>
    <row r="273" spans="1:9">
      <c r="A273" s="4"/>
      <c r="B273" s="7"/>
      <c r="C273" s="155"/>
      <c r="D273" s="177"/>
      <c r="E273" s="177"/>
      <c r="F273" s="177"/>
      <c r="G273" s="224"/>
      <c r="H273" s="177"/>
      <c r="I273" s="78"/>
    </row>
    <row r="274" spans="1:9">
      <c r="A274" s="4"/>
      <c r="B274" s="7"/>
      <c r="C274" s="155"/>
      <c r="D274" s="177"/>
      <c r="E274" s="177"/>
      <c r="F274" s="177"/>
      <c r="G274" s="224"/>
      <c r="H274" s="177"/>
      <c r="I274" s="78"/>
    </row>
    <row r="275" spans="1:9">
      <c r="A275" s="4"/>
      <c r="B275" s="7"/>
      <c r="C275" s="155"/>
      <c r="D275" s="177"/>
      <c r="E275" s="177"/>
      <c r="F275" s="177"/>
      <c r="G275" s="224"/>
      <c r="H275" s="177"/>
      <c r="I275" s="78"/>
    </row>
    <row r="276" spans="1:9">
      <c r="A276" s="4"/>
      <c r="B276" s="7"/>
      <c r="C276" s="155"/>
      <c r="D276" s="177"/>
      <c r="E276" s="177"/>
      <c r="F276" s="177"/>
      <c r="G276" s="224"/>
      <c r="H276" s="177"/>
      <c r="I276" s="78"/>
    </row>
    <row r="277" spans="1:9">
      <c r="A277" s="4"/>
      <c r="B277" s="7"/>
      <c r="C277" s="155"/>
      <c r="D277" s="177"/>
      <c r="E277" s="177"/>
      <c r="F277" s="177"/>
      <c r="G277" s="224"/>
      <c r="H277" s="177"/>
      <c r="I277" s="78"/>
    </row>
    <row r="278" spans="1:9">
      <c r="A278" s="4"/>
      <c r="B278" s="7"/>
      <c r="C278" s="155"/>
      <c r="D278" s="177"/>
      <c r="E278" s="177"/>
      <c r="F278" s="177"/>
      <c r="G278" s="224"/>
      <c r="H278" s="177"/>
      <c r="I278" s="78"/>
    </row>
    <row r="279" spans="1:9">
      <c r="A279" s="4"/>
      <c r="B279" s="7"/>
      <c r="C279" s="155"/>
      <c r="D279" s="177"/>
      <c r="E279" s="177"/>
      <c r="F279" s="177"/>
      <c r="G279" s="224"/>
      <c r="H279" s="177"/>
      <c r="I279" s="78"/>
    </row>
    <row r="280" spans="1:9">
      <c r="A280" s="4"/>
      <c r="B280" s="7"/>
      <c r="C280" s="155"/>
      <c r="D280" s="177"/>
      <c r="E280" s="177"/>
      <c r="F280" s="177"/>
      <c r="G280" s="224"/>
      <c r="H280" s="177"/>
      <c r="I280" s="78"/>
    </row>
    <row r="281" spans="1:9">
      <c r="A281" s="4"/>
      <c r="B281" s="7"/>
      <c r="C281" s="155"/>
      <c r="D281" s="177"/>
      <c r="E281" s="177"/>
      <c r="F281" s="177"/>
      <c r="G281" s="224"/>
      <c r="H281" s="177"/>
      <c r="I281" s="78"/>
    </row>
    <row r="282" spans="1:9">
      <c r="A282" s="4"/>
      <c r="B282" s="7"/>
      <c r="C282" s="155"/>
      <c r="D282" s="177"/>
      <c r="E282" s="177"/>
      <c r="F282" s="177"/>
      <c r="G282" s="224"/>
      <c r="H282" s="177"/>
      <c r="I282" s="78"/>
    </row>
    <row r="283" spans="1:9">
      <c r="A283" s="4"/>
      <c r="B283" s="7"/>
      <c r="C283" s="155"/>
      <c r="D283" s="177"/>
      <c r="E283" s="177"/>
      <c r="F283" s="177"/>
      <c r="G283" s="224"/>
      <c r="H283" s="177"/>
      <c r="I283" s="78"/>
    </row>
    <row r="284" spans="1:9">
      <c r="A284" s="4"/>
      <c r="B284" s="7"/>
      <c r="C284" s="155"/>
      <c r="D284" s="177"/>
      <c r="E284" s="177"/>
      <c r="F284" s="177"/>
      <c r="G284" s="224"/>
      <c r="H284" s="177"/>
      <c r="I284" s="78"/>
    </row>
    <row r="285" spans="1:9">
      <c r="A285" s="4"/>
      <c r="B285" s="7"/>
      <c r="C285" s="155"/>
      <c r="D285" s="177"/>
      <c r="E285" s="177"/>
      <c r="F285" s="177"/>
      <c r="G285" s="224"/>
      <c r="H285" s="177"/>
      <c r="I285" s="78"/>
    </row>
    <row r="286" spans="1:9">
      <c r="A286" s="4"/>
      <c r="B286" s="7"/>
      <c r="C286" s="155"/>
      <c r="D286" s="177"/>
      <c r="E286" s="177"/>
      <c r="F286" s="177"/>
      <c r="G286" s="224"/>
      <c r="H286" s="177"/>
      <c r="I286" s="78"/>
    </row>
    <row r="287" spans="1:9">
      <c r="A287" s="4"/>
      <c r="B287" s="7"/>
      <c r="C287" s="155"/>
      <c r="D287" s="177"/>
      <c r="E287" s="177"/>
      <c r="F287" s="177"/>
      <c r="G287" s="224"/>
      <c r="H287" s="177"/>
      <c r="I287" s="78"/>
    </row>
    <row r="288" spans="1:9">
      <c r="A288" s="4"/>
      <c r="B288" s="7"/>
      <c r="C288" s="155"/>
      <c r="D288" s="177"/>
      <c r="E288" s="177"/>
      <c r="F288" s="177"/>
      <c r="G288" s="224"/>
      <c r="H288" s="177"/>
      <c r="I288" s="78"/>
    </row>
    <row r="289" spans="1:9">
      <c r="A289" s="4"/>
      <c r="B289" s="7"/>
      <c r="C289" s="155"/>
      <c r="D289" s="177"/>
      <c r="E289" s="177"/>
      <c r="F289" s="177"/>
      <c r="G289" s="224"/>
      <c r="H289" s="177"/>
      <c r="I289" s="78"/>
    </row>
    <row r="290" spans="1:9">
      <c r="A290" s="4"/>
      <c r="B290" s="7"/>
      <c r="C290" s="155"/>
      <c r="D290" s="177"/>
      <c r="E290" s="177"/>
      <c r="F290" s="177"/>
      <c r="G290" s="224"/>
      <c r="H290" s="177"/>
      <c r="I290" s="78"/>
    </row>
    <row r="291" spans="1:9">
      <c r="A291" s="4"/>
      <c r="B291" s="7"/>
      <c r="C291" s="155"/>
      <c r="D291" s="177"/>
      <c r="E291" s="177"/>
      <c r="F291" s="177"/>
      <c r="G291" s="224"/>
      <c r="H291" s="177"/>
      <c r="I291" s="78"/>
    </row>
    <row r="292" spans="1:9">
      <c r="A292" s="4"/>
      <c r="B292" s="7"/>
      <c r="C292" s="155"/>
      <c r="D292" s="177"/>
      <c r="E292" s="177"/>
      <c r="F292" s="177"/>
      <c r="G292" s="224"/>
      <c r="H292" s="177"/>
      <c r="I292" s="78"/>
    </row>
    <row r="293" spans="1:9">
      <c r="A293" s="4"/>
      <c r="B293" s="7"/>
      <c r="C293" s="155"/>
      <c r="D293" s="177"/>
      <c r="E293" s="177"/>
      <c r="F293" s="177"/>
      <c r="G293" s="224"/>
      <c r="H293" s="177"/>
      <c r="I293" s="78"/>
    </row>
    <row r="294" spans="1:9">
      <c r="A294" s="4"/>
      <c r="B294" s="7"/>
      <c r="C294" s="155"/>
      <c r="D294" s="177"/>
      <c r="E294" s="177"/>
      <c r="F294" s="177"/>
      <c r="G294" s="224"/>
      <c r="H294" s="177"/>
      <c r="I294" s="78"/>
    </row>
    <row r="295" spans="1:9">
      <c r="A295" s="4"/>
      <c r="B295" s="7"/>
      <c r="C295" s="155"/>
      <c r="D295" s="177"/>
      <c r="E295" s="177"/>
      <c r="F295" s="177"/>
      <c r="G295" s="224"/>
      <c r="H295" s="177"/>
      <c r="I295" s="78"/>
    </row>
    <row r="296" spans="1:9">
      <c r="A296" s="4"/>
      <c r="B296" s="7"/>
      <c r="C296" s="155"/>
      <c r="D296" s="177"/>
      <c r="E296" s="177"/>
      <c r="F296" s="177"/>
      <c r="G296" s="224"/>
      <c r="H296" s="177"/>
      <c r="I296" s="78"/>
    </row>
    <row r="297" spans="1:9">
      <c r="A297" s="4"/>
      <c r="B297" s="7"/>
      <c r="C297" s="155"/>
      <c r="D297" s="177"/>
      <c r="E297" s="177"/>
      <c r="F297" s="177"/>
      <c r="G297" s="224"/>
      <c r="H297" s="177"/>
      <c r="I297" s="78"/>
    </row>
    <row r="298" spans="1:9">
      <c r="A298" s="4"/>
      <c r="B298" s="7"/>
      <c r="C298" s="155"/>
      <c r="D298" s="177"/>
      <c r="E298" s="177"/>
      <c r="F298" s="177"/>
      <c r="G298" s="224"/>
      <c r="H298" s="177"/>
      <c r="I298" s="78"/>
    </row>
    <row r="299" spans="1:9">
      <c r="A299" s="4"/>
      <c r="B299" s="7"/>
      <c r="C299" s="155"/>
      <c r="D299" s="177"/>
      <c r="E299" s="177"/>
      <c r="F299" s="177"/>
      <c r="G299" s="224"/>
      <c r="H299" s="177"/>
      <c r="I299" s="78"/>
    </row>
    <row r="300" spans="1:9">
      <c r="A300" s="4"/>
      <c r="B300" s="7"/>
      <c r="C300" s="155"/>
      <c r="D300" s="177"/>
      <c r="E300" s="177"/>
      <c r="F300" s="177"/>
      <c r="G300" s="224"/>
      <c r="H300" s="177"/>
      <c r="I300" s="78"/>
    </row>
    <row r="301" spans="1:9">
      <c r="A301" s="4"/>
      <c r="B301" s="7"/>
      <c r="C301" s="155"/>
      <c r="D301" s="177"/>
      <c r="E301" s="177"/>
      <c r="F301" s="177"/>
      <c r="G301" s="224"/>
      <c r="H301" s="177"/>
      <c r="I301" s="78"/>
    </row>
    <row r="302" spans="1:9">
      <c r="A302" s="4"/>
      <c r="B302" s="7"/>
      <c r="C302" s="155"/>
      <c r="D302" s="177"/>
      <c r="E302" s="177"/>
      <c r="F302" s="177"/>
      <c r="G302" s="224"/>
      <c r="H302" s="177"/>
      <c r="I302" s="78"/>
    </row>
    <row r="303" spans="1:9">
      <c r="A303" s="4"/>
      <c r="B303" s="7"/>
      <c r="C303" s="155"/>
      <c r="D303" s="177"/>
      <c r="E303" s="177"/>
      <c r="F303" s="177"/>
      <c r="G303" s="224"/>
      <c r="H303" s="177"/>
      <c r="I303" s="78"/>
    </row>
    <row r="304" spans="1:9">
      <c r="A304" s="4"/>
      <c r="B304" s="7"/>
      <c r="C304" s="155"/>
      <c r="D304" s="177"/>
      <c r="E304" s="177"/>
      <c r="F304" s="177"/>
      <c r="G304" s="224"/>
      <c r="H304" s="177"/>
      <c r="I304" s="78"/>
    </row>
    <row r="305" spans="1:9">
      <c r="A305" s="4"/>
      <c r="B305" s="7"/>
      <c r="C305" s="155"/>
      <c r="D305" s="177"/>
      <c r="E305" s="177"/>
      <c r="F305" s="177"/>
      <c r="G305" s="224"/>
      <c r="H305" s="177"/>
      <c r="I305" s="78"/>
    </row>
    <row r="306" spans="1:9">
      <c r="A306" s="4"/>
      <c r="B306" s="7"/>
      <c r="C306" s="155"/>
      <c r="D306" s="177"/>
      <c r="E306" s="177"/>
      <c r="F306" s="177"/>
      <c r="G306" s="224"/>
      <c r="H306" s="177"/>
      <c r="I306" s="78"/>
    </row>
    <row r="307" spans="1:9">
      <c r="A307" s="4"/>
      <c r="B307" s="7"/>
      <c r="C307" s="155"/>
      <c r="D307" s="177"/>
      <c r="E307" s="177"/>
      <c r="F307" s="177"/>
      <c r="G307" s="224"/>
      <c r="H307" s="177"/>
      <c r="I307" s="78"/>
    </row>
    <row r="308" spans="1:9">
      <c r="A308" s="4"/>
      <c r="B308" s="7"/>
      <c r="C308" s="155"/>
      <c r="D308" s="177"/>
      <c r="E308" s="177"/>
      <c r="F308" s="177"/>
      <c r="G308" s="224"/>
      <c r="H308" s="177"/>
      <c r="I308" s="78"/>
    </row>
    <row r="309" spans="1:9">
      <c r="A309" s="4"/>
      <c r="B309" s="7"/>
      <c r="C309" s="155"/>
      <c r="D309" s="177"/>
      <c r="E309" s="177"/>
      <c r="F309" s="177"/>
      <c r="G309" s="224"/>
      <c r="H309" s="177"/>
      <c r="I309" s="78"/>
    </row>
    <row r="310" spans="1:9">
      <c r="A310" s="4"/>
      <c r="B310" s="7"/>
      <c r="C310" s="155"/>
      <c r="D310" s="177"/>
      <c r="E310" s="177"/>
      <c r="F310" s="177"/>
      <c r="G310" s="224"/>
      <c r="H310" s="177"/>
      <c r="I310" s="78"/>
    </row>
    <row r="311" spans="1:9">
      <c r="A311" s="4"/>
      <c r="B311" s="7"/>
      <c r="C311" s="155"/>
      <c r="D311" s="177"/>
      <c r="E311" s="177"/>
      <c r="F311" s="177"/>
      <c r="G311" s="224"/>
      <c r="H311" s="177"/>
      <c r="I311" s="78"/>
    </row>
    <row r="312" spans="1:9">
      <c r="A312" s="4"/>
      <c r="B312" s="7"/>
      <c r="C312" s="155"/>
      <c r="D312" s="177"/>
      <c r="E312" s="177"/>
      <c r="F312" s="177"/>
      <c r="G312" s="224"/>
      <c r="H312" s="177"/>
      <c r="I312" s="78"/>
    </row>
    <row r="313" spans="1:9">
      <c r="A313" s="4"/>
      <c r="B313" s="7"/>
      <c r="C313" s="155"/>
      <c r="D313" s="177"/>
      <c r="E313" s="177"/>
      <c r="F313" s="177"/>
      <c r="G313" s="224"/>
      <c r="H313" s="177"/>
      <c r="I313" s="78"/>
    </row>
    <row r="314" spans="1:9">
      <c r="A314" s="4"/>
      <c r="B314" s="7"/>
      <c r="C314" s="155"/>
      <c r="D314" s="177"/>
      <c r="E314" s="177"/>
      <c r="F314" s="177"/>
      <c r="G314" s="224"/>
      <c r="H314" s="177"/>
      <c r="I314" s="78"/>
    </row>
    <row r="315" spans="1:9">
      <c r="A315" s="4"/>
      <c r="B315" s="7"/>
      <c r="C315" s="155"/>
      <c r="D315" s="177"/>
      <c r="E315" s="177"/>
      <c r="F315" s="177"/>
      <c r="G315" s="224"/>
      <c r="H315" s="177"/>
      <c r="I315" s="78"/>
    </row>
    <row r="316" spans="1:9">
      <c r="A316" s="4"/>
      <c r="B316" s="7"/>
      <c r="C316" s="155"/>
      <c r="D316" s="177"/>
      <c r="E316" s="177"/>
      <c r="F316" s="177"/>
      <c r="G316" s="224"/>
      <c r="H316" s="177"/>
      <c r="I316" s="78"/>
    </row>
    <row r="317" spans="1:9">
      <c r="A317" s="4"/>
      <c r="B317" s="7"/>
      <c r="C317" s="155"/>
      <c r="D317" s="177"/>
      <c r="E317" s="177"/>
      <c r="F317" s="177"/>
      <c r="G317" s="224"/>
      <c r="H317" s="177"/>
      <c r="I317" s="78"/>
    </row>
    <row r="318" spans="1:9">
      <c r="A318" s="4"/>
      <c r="B318" s="7"/>
      <c r="C318" s="155"/>
      <c r="D318" s="177"/>
      <c r="E318" s="177"/>
      <c r="F318" s="177"/>
      <c r="G318" s="224"/>
      <c r="H318" s="177"/>
      <c r="I318" s="78"/>
    </row>
    <row r="319" spans="1:9">
      <c r="A319" s="4"/>
      <c r="B319" s="7"/>
      <c r="C319" s="155"/>
      <c r="D319" s="177"/>
      <c r="E319" s="177"/>
      <c r="F319" s="177"/>
      <c r="G319" s="224"/>
      <c r="H319" s="177"/>
      <c r="I319" s="78"/>
    </row>
    <row r="320" spans="1:9">
      <c r="A320" s="4"/>
      <c r="B320" s="7"/>
      <c r="C320" s="155"/>
      <c r="D320" s="177"/>
      <c r="E320" s="177"/>
      <c r="F320" s="177"/>
      <c r="G320" s="224"/>
      <c r="H320" s="177"/>
      <c r="I320" s="78"/>
    </row>
    <row r="321" spans="1:9">
      <c r="A321" s="4"/>
      <c r="B321" s="7"/>
      <c r="C321" s="155"/>
      <c r="D321" s="177"/>
      <c r="E321" s="177"/>
      <c r="F321" s="177"/>
      <c r="G321" s="224"/>
      <c r="H321" s="177"/>
      <c r="I321" s="78"/>
    </row>
    <row r="322" spans="1:9">
      <c r="A322" s="4"/>
      <c r="B322" s="7"/>
      <c r="C322" s="155"/>
      <c r="D322" s="177"/>
      <c r="E322" s="177"/>
      <c r="F322" s="177"/>
      <c r="G322" s="224"/>
      <c r="H322" s="177"/>
      <c r="I322" s="78"/>
    </row>
    <row r="323" spans="1:9">
      <c r="A323" s="4"/>
      <c r="B323" s="7"/>
      <c r="C323" s="155"/>
      <c r="D323" s="177"/>
      <c r="E323" s="177"/>
      <c r="F323" s="177"/>
      <c r="G323" s="224"/>
      <c r="H323" s="177"/>
      <c r="I323" s="78"/>
    </row>
    <row r="324" spans="1:9">
      <c r="A324" s="4"/>
      <c r="B324" s="7"/>
      <c r="C324" s="155"/>
      <c r="D324" s="177"/>
      <c r="E324" s="177"/>
      <c r="F324" s="177"/>
      <c r="G324" s="224"/>
      <c r="H324" s="177"/>
      <c r="I324" s="78"/>
    </row>
    <row r="325" spans="1:9">
      <c r="A325" s="4"/>
      <c r="B325" s="7"/>
      <c r="C325" s="155"/>
      <c r="D325" s="177"/>
      <c r="E325" s="177"/>
      <c r="F325" s="177"/>
      <c r="G325" s="224"/>
      <c r="H325" s="177"/>
      <c r="I325" s="78"/>
    </row>
    <row r="326" spans="1:9">
      <c r="A326" s="4"/>
      <c r="B326" s="7"/>
      <c r="C326" s="155"/>
      <c r="D326" s="177"/>
      <c r="E326" s="177"/>
      <c r="F326" s="177"/>
      <c r="G326" s="224"/>
      <c r="H326" s="177"/>
      <c r="I326" s="78"/>
    </row>
    <row r="327" spans="1:9">
      <c r="A327" s="4"/>
      <c r="B327" s="7"/>
      <c r="C327" s="155"/>
      <c r="D327" s="177"/>
      <c r="E327" s="177"/>
      <c r="F327" s="177"/>
      <c r="G327" s="224"/>
      <c r="H327" s="177"/>
      <c r="I327" s="78"/>
    </row>
    <row r="328" spans="1:9">
      <c r="A328" s="4"/>
      <c r="B328" s="7"/>
      <c r="C328" s="155"/>
      <c r="D328" s="177"/>
      <c r="E328" s="177"/>
      <c r="F328" s="177"/>
      <c r="G328" s="224"/>
      <c r="H328" s="177"/>
      <c r="I328" s="78"/>
    </row>
    <row r="329" spans="1:9">
      <c r="A329" s="4"/>
      <c r="B329" s="7"/>
      <c r="C329" s="155"/>
      <c r="D329" s="177"/>
      <c r="E329" s="177"/>
      <c r="F329" s="177"/>
      <c r="G329" s="224"/>
      <c r="H329" s="177"/>
      <c r="I329" s="78"/>
    </row>
    <row r="330" spans="1:9">
      <c r="A330" s="4"/>
      <c r="B330" s="7"/>
      <c r="C330" s="155"/>
      <c r="D330" s="177"/>
      <c r="E330" s="177"/>
      <c r="F330" s="177"/>
      <c r="G330" s="224"/>
      <c r="H330" s="177"/>
      <c r="I330" s="78"/>
    </row>
    <row r="331" spans="1:9">
      <c r="A331" s="4"/>
      <c r="B331" s="7"/>
      <c r="C331" s="155"/>
      <c r="D331" s="177"/>
      <c r="E331" s="177"/>
      <c r="F331" s="177"/>
      <c r="G331" s="224"/>
      <c r="H331" s="177"/>
      <c r="I331" s="78"/>
    </row>
    <row r="332" spans="1:9">
      <c r="A332" s="4"/>
      <c r="B332" s="7"/>
      <c r="C332" s="155"/>
      <c r="D332" s="177"/>
      <c r="E332" s="177"/>
      <c r="F332" s="177"/>
      <c r="G332" s="224"/>
      <c r="H332" s="177"/>
      <c r="I332" s="78"/>
    </row>
    <row r="333" spans="1:9">
      <c r="A333" s="4"/>
      <c r="B333" s="7"/>
      <c r="C333" s="155"/>
      <c r="D333" s="177"/>
      <c r="E333" s="177"/>
      <c r="F333" s="177"/>
      <c r="G333" s="224"/>
      <c r="H333" s="177"/>
      <c r="I333" s="78"/>
    </row>
    <row r="334" spans="1:9">
      <c r="A334" s="4"/>
      <c r="B334" s="7"/>
      <c r="C334" s="155"/>
      <c r="D334" s="177"/>
      <c r="E334" s="177"/>
      <c r="F334" s="177"/>
      <c r="G334" s="224"/>
      <c r="H334" s="177"/>
      <c r="I334" s="78"/>
    </row>
    <row r="335" spans="1:9">
      <c r="A335" s="4"/>
      <c r="B335" s="7"/>
      <c r="C335" s="155"/>
      <c r="D335" s="177"/>
      <c r="E335" s="177"/>
      <c r="F335" s="177"/>
      <c r="G335" s="224"/>
      <c r="H335" s="177"/>
      <c r="I335" s="78"/>
    </row>
    <row r="336" spans="1:9">
      <c r="A336" s="4"/>
      <c r="B336" s="7"/>
      <c r="C336" s="155"/>
      <c r="D336" s="177"/>
      <c r="E336" s="177"/>
      <c r="F336" s="177"/>
      <c r="G336" s="224"/>
      <c r="H336" s="177"/>
      <c r="I336" s="78"/>
    </row>
    <row r="337" spans="1:9">
      <c r="A337" s="4"/>
      <c r="B337" s="7"/>
      <c r="C337" s="155"/>
      <c r="D337" s="177"/>
      <c r="E337" s="177"/>
      <c r="F337" s="177"/>
      <c r="G337" s="224"/>
      <c r="H337" s="177"/>
      <c r="I337" s="78"/>
    </row>
    <row r="338" spans="1:9">
      <c r="A338" s="4"/>
      <c r="B338" s="7"/>
      <c r="C338" s="155"/>
      <c r="D338" s="177"/>
      <c r="E338" s="177"/>
      <c r="F338" s="177"/>
      <c r="G338" s="224"/>
      <c r="H338" s="177"/>
      <c r="I338" s="78"/>
    </row>
    <row r="339" spans="1:9">
      <c r="A339" s="4"/>
      <c r="B339" s="7"/>
      <c r="C339" s="155"/>
      <c r="D339" s="177"/>
      <c r="E339" s="177"/>
      <c r="F339" s="177"/>
      <c r="G339" s="224"/>
      <c r="H339" s="177"/>
      <c r="I339" s="78"/>
    </row>
    <row r="340" spans="1:9">
      <c r="A340" s="4"/>
      <c r="B340" s="7"/>
      <c r="C340" s="155"/>
      <c r="D340" s="177"/>
      <c r="E340" s="177"/>
      <c r="F340" s="177"/>
      <c r="G340" s="224"/>
      <c r="H340" s="177"/>
      <c r="I340" s="78"/>
    </row>
    <row r="341" spans="1:9">
      <c r="A341" s="4"/>
      <c r="B341" s="7"/>
      <c r="C341" s="155"/>
      <c r="D341" s="177"/>
      <c r="E341" s="177"/>
      <c r="F341" s="177"/>
      <c r="G341" s="224"/>
      <c r="H341" s="177"/>
      <c r="I341" s="78"/>
    </row>
    <row r="342" spans="1:9">
      <c r="A342" s="4"/>
      <c r="B342" s="7"/>
      <c r="C342" s="155"/>
      <c r="D342" s="177"/>
      <c r="E342" s="177"/>
      <c r="F342" s="177"/>
      <c r="G342" s="224"/>
      <c r="H342" s="177"/>
      <c r="I342" s="78"/>
    </row>
    <row r="343" spans="1:9">
      <c r="A343" s="4"/>
      <c r="B343" s="7"/>
      <c r="C343" s="155"/>
      <c r="D343" s="177"/>
      <c r="E343" s="177"/>
      <c r="F343" s="177"/>
      <c r="G343" s="224"/>
      <c r="H343" s="177"/>
      <c r="I343" s="78"/>
    </row>
    <row r="344" spans="1:9">
      <c r="A344" s="4"/>
      <c r="B344" s="7"/>
      <c r="C344" s="155"/>
      <c r="D344" s="177"/>
      <c r="E344" s="177"/>
      <c r="F344" s="177"/>
      <c r="G344" s="224"/>
      <c r="H344" s="177"/>
      <c r="I344" s="78"/>
    </row>
    <row r="345" spans="1:9">
      <c r="A345" s="4"/>
      <c r="B345" s="7"/>
      <c r="C345" s="155"/>
      <c r="D345" s="177"/>
      <c r="E345" s="177"/>
      <c r="F345" s="177"/>
      <c r="G345" s="224"/>
      <c r="H345" s="177"/>
      <c r="I345" s="78"/>
    </row>
    <row r="346" spans="1:9">
      <c r="A346" s="4"/>
      <c r="B346" s="7"/>
      <c r="C346" s="155"/>
      <c r="D346" s="177"/>
      <c r="E346" s="177"/>
      <c r="F346" s="177"/>
      <c r="G346" s="224"/>
      <c r="H346" s="177"/>
      <c r="I346" s="78"/>
    </row>
    <row r="347" spans="1:9">
      <c r="A347" s="4"/>
      <c r="B347" s="7"/>
      <c r="C347" s="155"/>
      <c r="D347" s="177"/>
      <c r="E347" s="177"/>
      <c r="F347" s="177"/>
      <c r="G347" s="224"/>
      <c r="H347" s="177"/>
      <c r="I347" s="78"/>
    </row>
    <row r="348" spans="1:9">
      <c r="A348" s="4"/>
      <c r="B348" s="7"/>
      <c r="C348" s="155"/>
      <c r="D348" s="177"/>
      <c r="E348" s="177"/>
      <c r="F348" s="177"/>
      <c r="G348" s="224"/>
      <c r="H348" s="177"/>
      <c r="I348" s="78"/>
    </row>
    <row r="349" spans="1:9">
      <c r="A349" s="4"/>
      <c r="B349" s="7"/>
      <c r="C349" s="155"/>
      <c r="D349" s="177"/>
      <c r="E349" s="177"/>
      <c r="F349" s="177"/>
      <c r="G349" s="224"/>
      <c r="H349" s="177"/>
      <c r="I349" s="78"/>
    </row>
    <row r="350" spans="1:9">
      <c r="A350" s="4"/>
      <c r="B350" s="7"/>
      <c r="C350" s="155"/>
      <c r="D350" s="177"/>
      <c r="E350" s="177"/>
      <c r="F350" s="177"/>
      <c r="G350" s="224"/>
      <c r="H350" s="177"/>
      <c r="I350" s="78"/>
    </row>
    <row r="351" spans="1:9">
      <c r="A351" s="4"/>
      <c r="B351" s="7"/>
      <c r="C351" s="155"/>
      <c r="D351" s="177"/>
      <c r="E351" s="177"/>
      <c r="F351" s="177"/>
      <c r="G351" s="224"/>
      <c r="H351" s="177"/>
      <c r="I351" s="78"/>
    </row>
    <row r="352" spans="1:9">
      <c r="A352" s="4"/>
      <c r="B352" s="7"/>
      <c r="C352" s="155"/>
      <c r="D352" s="177"/>
      <c r="E352" s="177"/>
      <c r="F352" s="177"/>
      <c r="G352" s="224"/>
      <c r="H352" s="177"/>
      <c r="I352" s="78"/>
    </row>
    <row r="353" spans="1:9">
      <c r="A353" s="4"/>
      <c r="B353" s="7"/>
      <c r="C353" s="155"/>
      <c r="D353" s="177"/>
      <c r="E353" s="177"/>
      <c r="F353" s="177"/>
      <c r="G353" s="224"/>
      <c r="H353" s="177"/>
      <c r="I353" s="78"/>
    </row>
    <row r="354" spans="1:9">
      <c r="A354" s="4"/>
      <c r="B354" s="7"/>
      <c r="C354" s="155"/>
      <c r="D354" s="177"/>
      <c r="E354" s="177"/>
      <c r="F354" s="177"/>
      <c r="G354" s="224"/>
      <c r="H354" s="177"/>
      <c r="I354" s="78"/>
    </row>
    <row r="355" spans="1:9">
      <c r="A355" s="4"/>
      <c r="B355" s="7"/>
      <c r="C355" s="155"/>
      <c r="D355" s="177"/>
      <c r="E355" s="177"/>
      <c r="F355" s="177"/>
      <c r="G355" s="224"/>
      <c r="H355" s="177"/>
      <c r="I355" s="78"/>
    </row>
    <row r="356" spans="1:9">
      <c r="A356" s="4"/>
      <c r="B356" s="7"/>
      <c r="C356" s="155"/>
      <c r="D356" s="177"/>
      <c r="E356" s="177"/>
      <c r="F356" s="177"/>
      <c r="G356" s="224"/>
      <c r="H356" s="177"/>
      <c r="I356" s="78"/>
    </row>
    <row r="357" spans="1:9">
      <c r="A357" s="4"/>
      <c r="B357" s="7"/>
      <c r="C357" s="155"/>
      <c r="D357" s="177"/>
      <c r="E357" s="177"/>
      <c r="F357" s="177"/>
      <c r="G357" s="224"/>
      <c r="H357" s="177"/>
      <c r="I357" s="78"/>
    </row>
    <row r="358" spans="1:9">
      <c r="A358" s="4"/>
      <c r="B358" s="7"/>
      <c r="C358" s="155"/>
      <c r="D358" s="177"/>
      <c r="E358" s="177"/>
      <c r="F358" s="177"/>
      <c r="G358" s="224"/>
      <c r="H358" s="177"/>
      <c r="I358" s="78"/>
    </row>
    <row r="359" spans="1:9">
      <c r="A359" s="4"/>
      <c r="B359" s="7"/>
      <c r="C359" s="155"/>
      <c r="D359" s="177"/>
      <c r="E359" s="177"/>
      <c r="F359" s="177"/>
      <c r="G359" s="224"/>
      <c r="H359" s="177"/>
      <c r="I359" s="78"/>
    </row>
    <row r="360" spans="1:9">
      <c r="A360" s="4"/>
      <c r="B360" s="7"/>
      <c r="C360" s="155"/>
      <c r="D360" s="177"/>
      <c r="E360" s="177"/>
      <c r="F360" s="177"/>
      <c r="G360" s="224"/>
      <c r="H360" s="177"/>
      <c r="I360" s="78"/>
    </row>
    <row r="361" spans="1:9">
      <c r="A361" s="4"/>
      <c r="B361" s="7"/>
      <c r="C361" s="155"/>
      <c r="D361" s="177"/>
      <c r="E361" s="177"/>
      <c r="F361" s="177"/>
      <c r="G361" s="224"/>
      <c r="H361" s="177"/>
      <c r="I361" s="78"/>
    </row>
    <row r="362" spans="1:9">
      <c r="A362" s="4"/>
      <c r="B362" s="7"/>
      <c r="C362" s="155"/>
      <c r="D362" s="177"/>
      <c r="E362" s="177"/>
      <c r="F362" s="177"/>
      <c r="G362" s="224"/>
      <c r="H362" s="177"/>
      <c r="I362" s="78"/>
    </row>
    <row r="363" spans="1:9">
      <c r="A363" s="4"/>
      <c r="B363" s="7"/>
      <c r="C363" s="155"/>
      <c r="D363" s="177"/>
      <c r="E363" s="177"/>
      <c r="F363" s="177"/>
      <c r="G363" s="224"/>
      <c r="H363" s="177"/>
      <c r="I363" s="78"/>
    </row>
    <row r="364" spans="1:9">
      <c r="A364" s="4"/>
      <c r="B364" s="7"/>
      <c r="C364" s="155"/>
      <c r="D364" s="177"/>
      <c r="E364" s="177"/>
      <c r="F364" s="177"/>
      <c r="G364" s="224"/>
      <c r="H364" s="177"/>
      <c r="I364" s="78"/>
    </row>
    <row r="365" spans="1:9">
      <c r="A365" s="4"/>
      <c r="B365" s="7"/>
      <c r="C365" s="155"/>
      <c r="D365" s="177"/>
      <c r="E365" s="177"/>
      <c r="F365" s="177"/>
      <c r="G365" s="224"/>
      <c r="H365" s="177"/>
      <c r="I365" s="78"/>
    </row>
    <row r="366" spans="1:9">
      <c r="A366" s="4"/>
      <c r="B366" s="7"/>
      <c r="C366" s="155"/>
      <c r="D366" s="177"/>
      <c r="E366" s="177"/>
      <c r="F366" s="177"/>
      <c r="G366" s="224"/>
      <c r="H366" s="177"/>
      <c r="I366" s="78"/>
    </row>
    <row r="367" spans="1:9">
      <c r="A367" s="4"/>
      <c r="B367" s="7"/>
      <c r="C367" s="155"/>
      <c r="D367" s="177"/>
      <c r="E367" s="177"/>
      <c r="F367" s="177"/>
      <c r="G367" s="224"/>
      <c r="H367" s="177"/>
      <c r="I367" s="78"/>
    </row>
    <row r="368" spans="1:9">
      <c r="A368" s="4"/>
      <c r="B368" s="7"/>
      <c r="C368" s="155"/>
      <c r="D368" s="177"/>
      <c r="E368" s="177"/>
      <c r="F368" s="177"/>
      <c r="G368" s="224"/>
      <c r="H368" s="177"/>
      <c r="I368" s="78"/>
    </row>
    <row r="369" spans="1:9">
      <c r="A369" s="4"/>
      <c r="B369" s="7"/>
      <c r="C369" s="155"/>
      <c r="D369" s="177"/>
      <c r="E369" s="177"/>
      <c r="F369" s="177"/>
      <c r="G369" s="224"/>
      <c r="H369" s="177"/>
      <c r="I369" s="78"/>
    </row>
    <row r="370" spans="1:9">
      <c r="A370" s="4"/>
      <c r="B370" s="7"/>
      <c r="C370" s="155"/>
      <c r="D370" s="177"/>
      <c r="E370" s="177"/>
      <c r="F370" s="177"/>
      <c r="G370" s="224"/>
      <c r="H370" s="177"/>
      <c r="I370" s="78"/>
    </row>
    <row r="371" spans="1:9">
      <c r="A371" s="4"/>
      <c r="B371" s="7"/>
      <c r="C371" s="155"/>
      <c r="D371" s="177"/>
      <c r="E371" s="177"/>
      <c r="F371" s="177"/>
      <c r="G371" s="224"/>
      <c r="H371" s="177"/>
      <c r="I371" s="78"/>
    </row>
    <row r="372" spans="1:9">
      <c r="A372" s="4"/>
      <c r="B372" s="7"/>
      <c r="C372" s="155"/>
      <c r="D372" s="177"/>
      <c r="E372" s="177"/>
      <c r="F372" s="177"/>
      <c r="G372" s="224"/>
      <c r="H372" s="177"/>
      <c r="I372" s="78"/>
    </row>
    <row r="373" spans="1:9">
      <c r="A373" s="4"/>
      <c r="B373" s="7"/>
      <c r="C373" s="155"/>
      <c r="D373" s="177"/>
      <c r="E373" s="177"/>
      <c r="F373" s="177"/>
      <c r="G373" s="224"/>
      <c r="H373" s="177"/>
      <c r="I373" s="78"/>
    </row>
    <row r="374" spans="1:9">
      <c r="A374" s="4"/>
      <c r="B374" s="7"/>
      <c r="C374" s="155"/>
      <c r="D374" s="177"/>
      <c r="E374" s="177"/>
      <c r="F374" s="177"/>
      <c r="G374" s="224"/>
      <c r="H374" s="177"/>
      <c r="I374" s="78"/>
    </row>
    <row r="375" spans="1:9">
      <c r="A375" s="4"/>
      <c r="B375" s="7"/>
      <c r="C375" s="155"/>
      <c r="D375" s="177"/>
      <c r="E375" s="177"/>
      <c r="F375" s="177"/>
      <c r="G375" s="224"/>
      <c r="H375" s="177"/>
      <c r="I375" s="78"/>
    </row>
    <row r="376" spans="1:9">
      <c r="A376" s="4"/>
      <c r="B376" s="7"/>
      <c r="C376" s="155"/>
      <c r="D376" s="177"/>
      <c r="E376" s="177"/>
      <c r="F376" s="177"/>
      <c r="G376" s="224"/>
      <c r="H376" s="177"/>
      <c r="I376" s="78"/>
    </row>
    <row r="377" spans="1:9">
      <c r="A377" s="4"/>
      <c r="B377" s="7"/>
      <c r="C377" s="155"/>
      <c r="D377" s="177"/>
      <c r="E377" s="177"/>
      <c r="F377" s="177"/>
      <c r="G377" s="224"/>
      <c r="H377" s="177"/>
      <c r="I377" s="78"/>
    </row>
    <row r="378" spans="1:9">
      <c r="A378" s="4"/>
      <c r="B378" s="7"/>
      <c r="C378" s="155"/>
      <c r="D378" s="177"/>
      <c r="E378" s="177"/>
      <c r="F378" s="177"/>
      <c r="G378" s="224"/>
      <c r="H378" s="177"/>
      <c r="I378" s="78"/>
    </row>
    <row r="379" spans="1:9">
      <c r="A379" s="4"/>
      <c r="B379" s="7"/>
      <c r="C379" s="155"/>
      <c r="D379" s="177"/>
      <c r="E379" s="177"/>
      <c r="F379" s="177"/>
      <c r="G379" s="224"/>
      <c r="H379" s="177"/>
      <c r="I379" s="78"/>
    </row>
    <row r="380" spans="1:9">
      <c r="A380" s="4"/>
      <c r="B380" s="7"/>
      <c r="C380" s="155"/>
      <c r="D380" s="177"/>
      <c r="E380" s="177"/>
      <c r="F380" s="177"/>
      <c r="G380" s="224"/>
      <c r="H380" s="177"/>
      <c r="I380" s="78"/>
    </row>
    <row r="381" spans="1:9">
      <c r="A381" s="4"/>
      <c r="B381" s="7"/>
      <c r="C381" s="155"/>
      <c r="D381" s="177"/>
      <c r="E381" s="177"/>
      <c r="F381" s="177"/>
      <c r="G381" s="224"/>
      <c r="H381" s="177"/>
      <c r="I381" s="78"/>
    </row>
    <row r="382" spans="1:9">
      <c r="A382" s="4"/>
      <c r="B382" s="7"/>
      <c r="C382" s="155"/>
      <c r="D382" s="177"/>
      <c r="E382" s="177"/>
      <c r="F382" s="177"/>
      <c r="G382" s="224"/>
      <c r="H382" s="177"/>
      <c r="I382" s="78"/>
    </row>
    <row r="383" spans="1:9">
      <c r="A383" s="4"/>
      <c r="B383" s="7"/>
      <c r="C383" s="155"/>
      <c r="D383" s="177"/>
      <c r="E383" s="177"/>
      <c r="F383" s="177"/>
      <c r="G383" s="224"/>
      <c r="H383" s="177"/>
      <c r="I383" s="78"/>
    </row>
    <row r="384" spans="1:9">
      <c r="A384" s="4"/>
      <c r="B384" s="7"/>
      <c r="C384" s="155"/>
      <c r="D384" s="177"/>
      <c r="E384" s="177"/>
      <c r="F384" s="177"/>
      <c r="G384" s="224"/>
      <c r="H384" s="177"/>
      <c r="I384" s="78"/>
    </row>
    <row r="385" spans="1:9">
      <c r="A385" s="4"/>
      <c r="B385" s="7"/>
      <c r="C385" s="155"/>
      <c r="D385" s="177"/>
      <c r="E385" s="177"/>
      <c r="F385" s="177"/>
      <c r="G385" s="224"/>
      <c r="H385" s="177"/>
      <c r="I385" s="78"/>
    </row>
    <row r="386" spans="1:9">
      <c r="A386" s="4"/>
      <c r="B386" s="7"/>
      <c r="C386" s="155"/>
      <c r="D386" s="177"/>
      <c r="E386" s="177"/>
      <c r="F386" s="177"/>
      <c r="G386" s="224"/>
      <c r="H386" s="177"/>
      <c r="I386" s="78"/>
    </row>
    <row r="387" spans="1:9">
      <c r="A387" s="4"/>
      <c r="B387" s="7"/>
      <c r="C387" s="155"/>
      <c r="D387" s="177"/>
      <c r="E387" s="177"/>
      <c r="F387" s="177"/>
      <c r="G387" s="224"/>
      <c r="H387" s="177"/>
      <c r="I387" s="78"/>
    </row>
    <row r="388" spans="1:9">
      <c r="A388" s="4"/>
      <c r="B388" s="7"/>
      <c r="C388" s="155"/>
      <c r="D388" s="177"/>
      <c r="E388" s="177"/>
      <c r="F388" s="177"/>
      <c r="G388" s="224"/>
      <c r="H388" s="177"/>
      <c r="I388" s="78"/>
    </row>
    <row r="389" spans="1:9">
      <c r="A389" s="4"/>
      <c r="B389" s="7"/>
      <c r="C389" s="155"/>
      <c r="D389" s="177"/>
      <c r="E389" s="177"/>
      <c r="F389" s="177"/>
      <c r="G389" s="224"/>
      <c r="H389" s="177"/>
      <c r="I389" s="78"/>
    </row>
    <row r="390" spans="1:9">
      <c r="A390" s="4"/>
      <c r="B390" s="7"/>
      <c r="C390" s="155"/>
      <c r="D390" s="177"/>
      <c r="E390" s="177"/>
      <c r="F390" s="177"/>
      <c r="G390" s="224"/>
      <c r="H390" s="177"/>
      <c r="I390" s="78"/>
    </row>
    <row r="391" spans="1:9">
      <c r="A391" s="4"/>
      <c r="B391" s="7"/>
      <c r="C391" s="155"/>
      <c r="D391" s="177"/>
      <c r="E391" s="177"/>
      <c r="F391" s="177"/>
      <c r="G391" s="224"/>
      <c r="H391" s="177"/>
      <c r="I391" s="78"/>
    </row>
    <row r="392" spans="1:9">
      <c r="A392" s="4"/>
      <c r="B392" s="7"/>
      <c r="C392" s="155"/>
      <c r="D392" s="177"/>
      <c r="E392" s="177"/>
      <c r="F392" s="177"/>
      <c r="G392" s="224"/>
      <c r="H392" s="177"/>
      <c r="I392" s="78"/>
    </row>
    <row r="393" spans="1:9">
      <c r="A393" s="4"/>
      <c r="B393" s="7"/>
      <c r="C393" s="155"/>
      <c r="D393" s="177"/>
      <c r="E393" s="177"/>
      <c r="F393" s="177"/>
      <c r="G393" s="224"/>
      <c r="H393" s="177"/>
      <c r="I393" s="78"/>
    </row>
    <row r="394" spans="1:9">
      <c r="A394" s="4"/>
      <c r="B394" s="7"/>
      <c r="C394" s="155"/>
      <c r="D394" s="177"/>
      <c r="E394" s="177"/>
      <c r="F394" s="177"/>
      <c r="G394" s="224"/>
      <c r="H394" s="177"/>
      <c r="I394" s="78"/>
    </row>
    <row r="395" spans="1:9">
      <c r="A395" s="4"/>
      <c r="B395" s="7"/>
      <c r="C395" s="155"/>
      <c r="D395" s="177"/>
      <c r="E395" s="177"/>
      <c r="F395" s="177"/>
      <c r="G395" s="224"/>
      <c r="H395" s="177"/>
      <c r="I395" s="78"/>
    </row>
    <row r="396" spans="1:9">
      <c r="A396" s="4"/>
      <c r="B396" s="7"/>
      <c r="C396" s="155"/>
      <c r="D396" s="177"/>
      <c r="E396" s="177"/>
      <c r="F396" s="177"/>
      <c r="G396" s="224"/>
      <c r="H396" s="177"/>
      <c r="I396" s="78"/>
    </row>
    <row r="397" spans="1:9">
      <c r="A397" s="4"/>
      <c r="B397" s="7"/>
      <c r="C397" s="155"/>
      <c r="D397" s="177"/>
      <c r="E397" s="177"/>
      <c r="F397" s="177"/>
      <c r="G397" s="224"/>
      <c r="H397" s="177"/>
      <c r="I397" s="78"/>
    </row>
    <row r="398" spans="1:9">
      <c r="A398" s="4"/>
      <c r="B398" s="7"/>
      <c r="C398" s="155"/>
      <c r="D398" s="177"/>
      <c r="E398" s="177"/>
      <c r="F398" s="177"/>
      <c r="G398" s="224"/>
      <c r="H398" s="177"/>
      <c r="I398" s="78"/>
    </row>
    <row r="399" spans="1:9">
      <c r="A399" s="4"/>
      <c r="B399" s="7"/>
      <c r="C399" s="155"/>
      <c r="D399" s="177"/>
      <c r="E399" s="177"/>
      <c r="F399" s="177"/>
      <c r="G399" s="224"/>
      <c r="H399" s="177"/>
      <c r="I399" s="78"/>
    </row>
    <row r="400" spans="1:9">
      <c r="B400" s="7"/>
      <c r="C400" s="155"/>
      <c r="D400" s="177"/>
      <c r="E400" s="177"/>
      <c r="F400" s="177"/>
      <c r="G400" s="224"/>
      <c r="H400" s="177"/>
      <c r="I400" s="78"/>
    </row>
    <row r="401" spans="2:9">
      <c r="B401" s="7"/>
      <c r="C401" s="155"/>
      <c r="D401" s="177"/>
      <c r="E401" s="177"/>
      <c r="F401" s="177"/>
      <c r="G401" s="224"/>
      <c r="H401" s="177"/>
      <c r="I401" s="78"/>
    </row>
    <row r="402" spans="2:9">
      <c r="B402" s="7"/>
      <c r="C402" s="155"/>
      <c r="D402" s="177"/>
      <c r="E402" s="177"/>
      <c r="F402" s="177"/>
      <c r="G402" s="224"/>
      <c r="H402" s="177"/>
      <c r="I402" s="78"/>
    </row>
    <row r="403" spans="2:9">
      <c r="B403" s="7"/>
      <c r="C403" s="155"/>
      <c r="D403" s="177"/>
      <c r="E403" s="177"/>
      <c r="F403" s="177"/>
      <c r="G403" s="224"/>
      <c r="H403" s="177"/>
      <c r="I403" s="78"/>
    </row>
    <row r="404" spans="2:9">
      <c r="B404" s="7"/>
      <c r="C404" s="155"/>
      <c r="D404" s="177"/>
      <c r="E404" s="177"/>
      <c r="F404" s="177"/>
      <c r="G404" s="224"/>
      <c r="H404" s="177"/>
      <c r="I404" s="78"/>
    </row>
    <row r="405" spans="2:9">
      <c r="B405" s="7"/>
      <c r="C405" s="155"/>
      <c r="D405" s="177"/>
      <c r="E405" s="177"/>
      <c r="F405" s="177"/>
      <c r="G405" s="224"/>
      <c r="H405" s="177"/>
      <c r="I405" s="78"/>
    </row>
    <row r="406" spans="2:9">
      <c r="B406" s="7"/>
      <c r="C406" s="155"/>
      <c r="D406" s="177"/>
      <c r="E406" s="177"/>
      <c r="F406" s="177"/>
      <c r="G406" s="224"/>
      <c r="H406" s="177"/>
      <c r="I406" s="78"/>
    </row>
    <row r="407" spans="2:9">
      <c r="B407" s="7"/>
      <c r="C407" s="155"/>
      <c r="D407" s="177"/>
      <c r="E407" s="177"/>
      <c r="F407" s="177"/>
      <c r="G407" s="224"/>
      <c r="H407" s="177"/>
      <c r="I407" s="78"/>
    </row>
    <row r="408" spans="2:9">
      <c r="B408" s="7"/>
      <c r="D408" s="177"/>
      <c r="E408" s="177"/>
      <c r="F408" s="177"/>
    </row>
    <row r="409" spans="2:9">
      <c r="B409" s="7"/>
    </row>
    <row r="410" spans="2:9">
      <c r="B410" s="7"/>
    </row>
    <row r="411" spans="2:9">
      <c r="B411" s="7"/>
    </row>
    <row r="412" spans="2:9">
      <c r="B412" s="7"/>
    </row>
    <row r="413" spans="2:9">
      <c r="B413" s="7"/>
    </row>
    <row r="414" spans="2:9">
      <c r="B414" s="7"/>
    </row>
  </sheetData>
  <mergeCells count="1">
    <mergeCell ref="A58:I58"/>
  </mergeCells>
  <phoneticPr fontId="29" type="noConversion"/>
  <pageMargins left="0.39370078740157483" right="0.39370078740157483" top="0.51181102362204722" bottom="0.43307086614173229" header="0.35433070866141736" footer="0.27559055118110237"/>
  <pageSetup paperSize="9" fitToHeight="0" orientation="portrait" r:id="rId1"/>
  <headerFooter alignWithMargins="0">
    <oddHeader>&amp;C&amp;B&amp;B&amp;B&amp;B&amp;B&amp;B&amp;B&amp;B&amp;B&amp;B&amp;B&amp;B&amp;B&amp;B&amp;B &amp;B&amp;B&amp;B&amp;B&amp;B&amp;B&amp;B&amp;B&amp;B&amp;B&amp;B&amp;B&amp;B&amp;B&amp;B&amp;B&amp;B</oddHeader>
    <oddFooter>&amp;C&amp;9&amp;P&amp;L&amp;9Public Library Statistics 2016/17</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W221"/>
  <sheetViews>
    <sheetView zoomScaleNormal="100" workbookViewId="0">
      <pane ySplit="3" topLeftCell="A4" activePane="bottomLeft" state="frozen"/>
      <selection activeCell="E6" sqref="E6"/>
      <selection pane="bottomLeft" activeCell="G62" sqref="G62"/>
    </sheetView>
  </sheetViews>
  <sheetFormatPr defaultColWidth="9.140625" defaultRowHeight="14.25" customHeight="1"/>
  <cols>
    <col min="1" max="1" width="16.85546875" style="20" customWidth="1"/>
    <col min="2" max="2" width="9" style="48" customWidth="1"/>
    <col min="3" max="3" width="7.140625" style="48" customWidth="1"/>
    <col min="4" max="4" width="9.140625" style="48" customWidth="1"/>
    <col min="5" max="5" width="7" style="48" customWidth="1"/>
    <col min="6" max="6" width="6.85546875" style="48" customWidth="1"/>
    <col min="7" max="7" width="7" style="48" customWidth="1"/>
    <col min="8" max="8" width="9.28515625" style="48" customWidth="1"/>
    <col min="9" max="9" width="7.5703125" style="48" customWidth="1"/>
    <col min="10" max="10" width="8.7109375" style="48" customWidth="1"/>
    <col min="11" max="11" width="9.5703125" style="191" bestFit="1" customWidth="1"/>
    <col min="12" max="12" width="20.5703125" style="20" bestFit="1" customWidth="1"/>
    <col min="13" max="13" width="21.5703125" style="4" bestFit="1" customWidth="1"/>
    <col min="14" max="14" width="12.85546875" style="4" customWidth="1"/>
    <col min="15" max="15" width="10.5703125" style="4" bestFit="1" customWidth="1"/>
    <col min="16" max="16" width="13.85546875" style="4" customWidth="1"/>
    <col min="17" max="17" width="10.28515625" style="4" customWidth="1"/>
    <col min="18" max="18" width="9.85546875" style="4" customWidth="1"/>
    <col min="19" max="19" width="10.5703125" style="4" bestFit="1" customWidth="1"/>
    <col min="20" max="21" width="9.140625" style="4"/>
    <col min="22" max="22" width="10.5703125" style="4" bestFit="1" customWidth="1"/>
    <col min="23" max="23" width="11.5703125" style="4" bestFit="1" customWidth="1"/>
    <col min="24" max="16384" width="9.140625" style="20"/>
  </cols>
  <sheetData>
    <row r="1" spans="1:23" ht="16.5" customHeight="1">
      <c r="A1" s="37" t="s">
        <v>478</v>
      </c>
      <c r="L1"/>
    </row>
    <row r="2" spans="1:23" ht="14.25" customHeight="1">
      <c r="A2" s="37"/>
      <c r="L2"/>
    </row>
    <row r="3" spans="1:23" s="276" customFormat="1" ht="36">
      <c r="A3" s="322"/>
      <c r="B3" s="340" t="s">
        <v>38</v>
      </c>
      <c r="C3" s="340" t="s">
        <v>39</v>
      </c>
      <c r="D3" s="340" t="s">
        <v>40</v>
      </c>
      <c r="E3" s="340" t="s">
        <v>41</v>
      </c>
      <c r="F3" s="340" t="s">
        <v>20</v>
      </c>
      <c r="G3" s="340" t="s">
        <v>21</v>
      </c>
      <c r="H3" s="340" t="s">
        <v>22</v>
      </c>
      <c r="I3" s="340" t="s">
        <v>42</v>
      </c>
      <c r="J3" s="340" t="s">
        <v>374</v>
      </c>
      <c r="K3" s="551" t="s">
        <v>37</v>
      </c>
      <c r="L3" s="323"/>
      <c r="M3" s="405"/>
      <c r="N3" s="405"/>
      <c r="O3" s="405"/>
      <c r="P3" s="405"/>
      <c r="Q3" s="405"/>
      <c r="R3" s="405"/>
      <c r="S3" s="405"/>
      <c r="T3" s="405"/>
      <c r="U3" s="405"/>
      <c r="V3" s="405"/>
      <c r="W3" s="405"/>
    </row>
    <row r="4" spans="1:23" ht="14.25" customHeight="1">
      <c r="A4" s="4" t="s">
        <v>546</v>
      </c>
      <c r="B4" s="155">
        <v>14774</v>
      </c>
      <c r="C4" s="155">
        <v>20913</v>
      </c>
      <c r="D4" s="636">
        <v>193</v>
      </c>
      <c r="E4" s="155">
        <v>2489</v>
      </c>
      <c r="F4" s="155">
        <v>3197</v>
      </c>
      <c r="G4" s="155">
        <v>6274</v>
      </c>
      <c r="H4" s="636"/>
      <c r="I4" s="155">
        <v>5167</v>
      </c>
      <c r="J4" s="155">
        <v>2184</v>
      </c>
      <c r="K4" s="155">
        <v>55191</v>
      </c>
      <c r="L4" s="4"/>
    </row>
    <row r="5" spans="1:23" ht="14.25" customHeight="1">
      <c r="A5" s="4" t="s">
        <v>418</v>
      </c>
      <c r="B5" s="155">
        <v>28195</v>
      </c>
      <c r="C5" s="155">
        <v>19913</v>
      </c>
      <c r="D5" s="636"/>
      <c r="E5" s="155">
        <v>2305</v>
      </c>
      <c r="F5" s="155">
        <v>6176</v>
      </c>
      <c r="G5" s="155">
        <v>6813</v>
      </c>
      <c r="H5" s="636"/>
      <c r="I5" s="155">
        <v>5675</v>
      </c>
      <c r="J5" s="636">
        <v>969</v>
      </c>
      <c r="K5" s="155">
        <v>70046</v>
      </c>
      <c r="L5" s="4"/>
    </row>
    <row r="6" spans="1:23" ht="14.25" customHeight="1">
      <c r="A6" s="4" t="s">
        <v>300</v>
      </c>
      <c r="B6" s="155">
        <v>3614</v>
      </c>
      <c r="C6" s="155">
        <v>5921</v>
      </c>
      <c r="D6" s="636">
        <v>103</v>
      </c>
      <c r="E6" s="636"/>
      <c r="F6" s="155">
        <v>2042</v>
      </c>
      <c r="G6" s="636"/>
      <c r="H6" s="636">
        <v>756</v>
      </c>
      <c r="I6" s="636">
        <v>25</v>
      </c>
      <c r="J6" s="636">
        <v>773</v>
      </c>
      <c r="K6" s="155">
        <v>13234</v>
      </c>
      <c r="L6" s="4"/>
    </row>
    <row r="7" spans="1:23" ht="14.25" customHeight="1">
      <c r="A7" s="4" t="s">
        <v>301</v>
      </c>
      <c r="B7" s="155">
        <v>19060</v>
      </c>
      <c r="C7" s="155">
        <v>27308</v>
      </c>
      <c r="D7" s="636">
        <v>147</v>
      </c>
      <c r="E7" s="155">
        <v>1552</v>
      </c>
      <c r="F7" s="155">
        <v>3630</v>
      </c>
      <c r="G7" s="155">
        <v>6437</v>
      </c>
      <c r="H7" s="636"/>
      <c r="I7" s="155">
        <v>4147</v>
      </c>
      <c r="J7" s="155">
        <v>2526</v>
      </c>
      <c r="K7" s="155">
        <v>64807</v>
      </c>
      <c r="L7" s="4"/>
    </row>
    <row r="8" spans="1:23" ht="14.25" customHeight="1">
      <c r="A8" s="4" t="s">
        <v>437</v>
      </c>
      <c r="B8" s="155">
        <v>35332</v>
      </c>
      <c r="C8" s="155">
        <v>30898</v>
      </c>
      <c r="D8" s="636">
        <v>521</v>
      </c>
      <c r="E8" s="155">
        <v>7898</v>
      </c>
      <c r="F8" s="155">
        <v>12451</v>
      </c>
      <c r="G8" s="155">
        <v>16066</v>
      </c>
      <c r="H8" s="636"/>
      <c r="I8" s="155">
        <v>7897</v>
      </c>
      <c r="J8" s="155">
        <v>3179</v>
      </c>
      <c r="K8" s="155">
        <v>114242</v>
      </c>
      <c r="L8" s="4"/>
    </row>
    <row r="9" spans="1:23" ht="14.25" customHeight="1">
      <c r="A9" s="4" t="s">
        <v>302</v>
      </c>
      <c r="B9" s="155">
        <v>19419</v>
      </c>
      <c r="C9" s="155">
        <v>21730</v>
      </c>
      <c r="D9" s="636">
        <v>533</v>
      </c>
      <c r="E9" s="155">
        <v>2006</v>
      </c>
      <c r="F9" s="155">
        <v>2252</v>
      </c>
      <c r="G9" s="155">
        <v>4496</v>
      </c>
      <c r="H9" s="636"/>
      <c r="I9" s="155">
        <v>4045</v>
      </c>
      <c r="J9" s="636">
        <v>954</v>
      </c>
      <c r="K9" s="155">
        <v>55435</v>
      </c>
      <c r="L9" s="4"/>
    </row>
    <row r="10" spans="1:23" ht="14.25" customHeight="1">
      <c r="A10" s="4" t="s">
        <v>305</v>
      </c>
      <c r="B10" s="155">
        <v>8524</v>
      </c>
      <c r="C10" s="155">
        <v>15576</v>
      </c>
      <c r="D10" s="636">
        <v>34</v>
      </c>
      <c r="E10" s="155">
        <v>1606</v>
      </c>
      <c r="F10" s="155">
        <v>2505</v>
      </c>
      <c r="G10" s="155">
        <v>3944</v>
      </c>
      <c r="H10" s="636"/>
      <c r="I10" s="155">
        <v>3454</v>
      </c>
      <c r="J10" s="636">
        <v>608</v>
      </c>
      <c r="K10" s="155">
        <v>36251</v>
      </c>
      <c r="L10" s="4"/>
    </row>
    <row r="11" spans="1:23" ht="14.25" customHeight="1">
      <c r="A11" s="4" t="s">
        <v>400</v>
      </c>
      <c r="B11" s="155">
        <v>10744</v>
      </c>
      <c r="C11" s="155">
        <v>12942</v>
      </c>
      <c r="D11" s="636"/>
      <c r="E11" s="155">
        <v>2454</v>
      </c>
      <c r="F11" s="155">
        <v>2601</v>
      </c>
      <c r="G11" s="155">
        <v>5369</v>
      </c>
      <c r="H11" s="636"/>
      <c r="I11" s="155">
        <v>6707</v>
      </c>
      <c r="J11" s="155">
        <v>1658</v>
      </c>
      <c r="K11" s="155">
        <v>42475</v>
      </c>
      <c r="L11" s="4"/>
    </row>
    <row r="12" spans="1:23" ht="14.25" customHeight="1">
      <c r="A12" s="4" t="s">
        <v>259</v>
      </c>
      <c r="B12" s="155">
        <v>67126</v>
      </c>
      <c r="C12" s="155">
        <v>46019</v>
      </c>
      <c r="D12" s="636">
        <v>236</v>
      </c>
      <c r="E12" s="155">
        <v>10886</v>
      </c>
      <c r="F12" s="155">
        <v>13320</v>
      </c>
      <c r="G12" s="155">
        <v>33635</v>
      </c>
      <c r="H12" s="155">
        <v>11028</v>
      </c>
      <c r="I12" s="155">
        <v>25014</v>
      </c>
      <c r="J12" s="155">
        <v>6501</v>
      </c>
      <c r="K12" s="155">
        <v>213765</v>
      </c>
      <c r="L12" s="4"/>
    </row>
    <row r="13" spans="1:23" ht="14.25" customHeight="1">
      <c r="A13" s="4" t="s">
        <v>261</v>
      </c>
      <c r="B13" s="155">
        <v>40541</v>
      </c>
      <c r="C13" s="155">
        <v>30156</v>
      </c>
      <c r="D13" s="636">
        <v>900</v>
      </c>
      <c r="E13" s="155">
        <v>3211</v>
      </c>
      <c r="F13" s="155">
        <v>8724</v>
      </c>
      <c r="G13" s="155">
        <v>9904</v>
      </c>
      <c r="H13" s="636"/>
      <c r="I13" s="155">
        <v>5308</v>
      </c>
      <c r="J13" s="155">
        <v>4153</v>
      </c>
      <c r="K13" s="155">
        <v>102897</v>
      </c>
      <c r="L13" s="4"/>
    </row>
    <row r="14" spans="1:23" ht="14.25" customHeight="1">
      <c r="A14" s="4" t="s">
        <v>308</v>
      </c>
      <c r="B14" s="155">
        <v>3926</v>
      </c>
      <c r="C14" s="155">
        <v>6111</v>
      </c>
      <c r="D14" s="636"/>
      <c r="E14" s="636">
        <v>438</v>
      </c>
      <c r="F14" s="155">
        <v>1185</v>
      </c>
      <c r="G14" s="155">
        <v>2407</v>
      </c>
      <c r="H14" s="636"/>
      <c r="I14" s="155">
        <v>1912</v>
      </c>
      <c r="J14" s="636">
        <v>442</v>
      </c>
      <c r="K14" s="155">
        <v>16421</v>
      </c>
      <c r="L14" s="4"/>
    </row>
    <row r="15" spans="1:23" ht="14.25" customHeight="1">
      <c r="A15" s="4" t="s">
        <v>310</v>
      </c>
      <c r="B15" s="155">
        <v>11048</v>
      </c>
      <c r="C15" s="155">
        <v>13402</v>
      </c>
      <c r="D15" s="636"/>
      <c r="E15" s="636">
        <v>999</v>
      </c>
      <c r="F15" s="155">
        <v>3076</v>
      </c>
      <c r="G15" s="155">
        <v>3903</v>
      </c>
      <c r="H15" s="636"/>
      <c r="I15" s="155">
        <v>2818</v>
      </c>
      <c r="J15" s="155">
        <v>2119</v>
      </c>
      <c r="K15" s="155">
        <v>37365</v>
      </c>
      <c r="L15" s="4"/>
    </row>
    <row r="16" spans="1:23" ht="14.25" customHeight="1">
      <c r="A16" s="4" t="s">
        <v>263</v>
      </c>
      <c r="B16" s="155">
        <v>15937</v>
      </c>
      <c r="C16" s="155">
        <v>13952</v>
      </c>
      <c r="D16" s="636">
        <v>912</v>
      </c>
      <c r="E16" s="155">
        <v>2858</v>
      </c>
      <c r="F16" s="155">
        <v>3927</v>
      </c>
      <c r="G16" s="155">
        <v>5002</v>
      </c>
      <c r="H16" s="636"/>
      <c r="I16" s="155">
        <v>2521</v>
      </c>
      <c r="J16" s="155">
        <v>1559</v>
      </c>
      <c r="K16" s="155">
        <v>46668</v>
      </c>
      <c r="L16" s="4"/>
    </row>
    <row r="17" spans="1:12" ht="14.25" customHeight="1">
      <c r="A17" s="4" t="s">
        <v>264</v>
      </c>
      <c r="B17" s="155">
        <v>17649</v>
      </c>
      <c r="C17" s="155">
        <v>14840</v>
      </c>
      <c r="D17" s="636">
        <v>733</v>
      </c>
      <c r="E17" s="155">
        <v>3310</v>
      </c>
      <c r="F17" s="155">
        <v>4181</v>
      </c>
      <c r="G17" s="155">
        <v>9790</v>
      </c>
      <c r="H17" s="636"/>
      <c r="I17" s="155">
        <v>4946</v>
      </c>
      <c r="J17" s="155">
        <v>1361</v>
      </c>
      <c r="K17" s="155">
        <v>56810</v>
      </c>
      <c r="L17" s="4"/>
    </row>
    <row r="18" spans="1:12" ht="14.25" customHeight="1">
      <c r="A18" s="4" t="s">
        <v>265</v>
      </c>
      <c r="B18" s="155">
        <v>47041</v>
      </c>
      <c r="C18" s="155">
        <v>29938</v>
      </c>
      <c r="D18" s="155">
        <v>2036</v>
      </c>
      <c r="E18" s="155">
        <v>5256</v>
      </c>
      <c r="F18" s="155">
        <v>10378</v>
      </c>
      <c r="G18" s="155">
        <v>11008</v>
      </c>
      <c r="H18" s="636"/>
      <c r="I18" s="155">
        <v>9542</v>
      </c>
      <c r="J18" s="155">
        <v>5490</v>
      </c>
      <c r="K18" s="155">
        <v>120689</v>
      </c>
      <c r="L18" s="4"/>
    </row>
    <row r="19" spans="1:12" ht="14.25" customHeight="1">
      <c r="A19" s="4" t="s">
        <v>130</v>
      </c>
      <c r="B19" s="155">
        <v>29181</v>
      </c>
      <c r="C19" s="155">
        <v>32609</v>
      </c>
      <c r="D19" s="155">
        <v>2358</v>
      </c>
      <c r="E19" s="155">
        <v>6739</v>
      </c>
      <c r="F19" s="155">
        <v>9536</v>
      </c>
      <c r="G19" s="155">
        <v>10409</v>
      </c>
      <c r="H19" s="636"/>
      <c r="I19" s="155">
        <v>8292</v>
      </c>
      <c r="J19" s="155">
        <v>2821</v>
      </c>
      <c r="K19" s="155">
        <v>101945</v>
      </c>
      <c r="L19" s="4"/>
    </row>
    <row r="20" spans="1:12" ht="14.25" customHeight="1">
      <c r="A20" s="4" t="s">
        <v>419</v>
      </c>
      <c r="B20" s="155">
        <v>100720</v>
      </c>
      <c r="C20" s="155">
        <v>74498</v>
      </c>
      <c r="D20" s="636"/>
      <c r="E20" s="155">
        <v>11029</v>
      </c>
      <c r="F20" s="155">
        <v>20186</v>
      </c>
      <c r="G20" s="155">
        <v>31297</v>
      </c>
      <c r="H20" s="155">
        <v>7110</v>
      </c>
      <c r="I20" s="155">
        <v>24565</v>
      </c>
      <c r="J20" s="155">
        <v>52792</v>
      </c>
      <c r="K20" s="155">
        <v>322197</v>
      </c>
      <c r="L20" s="155"/>
    </row>
    <row r="21" spans="1:12" ht="14.25" customHeight="1">
      <c r="A21" s="4" t="s">
        <v>420</v>
      </c>
      <c r="B21" s="155">
        <v>67050</v>
      </c>
      <c r="C21" s="155">
        <v>104915</v>
      </c>
      <c r="D21" s="155">
        <v>1415</v>
      </c>
      <c r="E21" s="155">
        <v>8297</v>
      </c>
      <c r="F21" s="155">
        <v>17941</v>
      </c>
      <c r="G21" s="155">
        <v>24387</v>
      </c>
      <c r="H21" s="636"/>
      <c r="I21" s="155">
        <v>29291</v>
      </c>
      <c r="J21" s="155">
        <v>14958</v>
      </c>
      <c r="K21" s="155">
        <v>268254</v>
      </c>
      <c r="L21" s="4"/>
    </row>
    <row r="22" spans="1:12" ht="14.25" customHeight="1">
      <c r="A22" s="4" t="s">
        <v>212</v>
      </c>
      <c r="B22" s="155">
        <v>7394</v>
      </c>
      <c r="C22" s="155">
        <v>9987</v>
      </c>
      <c r="D22" s="4"/>
      <c r="E22" s="155">
        <v>1114</v>
      </c>
      <c r="F22" s="155">
        <v>1133</v>
      </c>
      <c r="G22" s="155">
        <v>3047</v>
      </c>
      <c r="H22" s="4"/>
      <c r="I22" s="155">
        <v>2691</v>
      </c>
      <c r="J22" s="636">
        <v>709</v>
      </c>
      <c r="K22" s="155">
        <v>26075</v>
      </c>
      <c r="L22" s="4"/>
    </row>
    <row r="23" spans="1:12" ht="14.25" customHeight="1">
      <c r="A23" s="4" t="s">
        <v>540</v>
      </c>
      <c r="B23" s="155">
        <v>40169</v>
      </c>
      <c r="C23" s="155">
        <v>62965</v>
      </c>
      <c r="D23" s="636">
        <v>51</v>
      </c>
      <c r="E23" s="155">
        <v>5621</v>
      </c>
      <c r="F23" s="155">
        <v>5856</v>
      </c>
      <c r="G23" s="155">
        <v>8287</v>
      </c>
      <c r="H23" s="4"/>
      <c r="I23" s="155">
        <v>16998</v>
      </c>
      <c r="J23" s="155">
        <v>3730</v>
      </c>
      <c r="K23" s="155">
        <v>143677</v>
      </c>
      <c r="L23" s="4"/>
    </row>
    <row r="24" spans="1:12" ht="14.25" customHeight="1">
      <c r="A24" s="4" t="s">
        <v>131</v>
      </c>
      <c r="B24" s="155">
        <v>54420</v>
      </c>
      <c r="C24" s="155">
        <v>38539</v>
      </c>
      <c r="D24" s="636"/>
      <c r="E24" s="155">
        <v>4436</v>
      </c>
      <c r="F24" s="155">
        <v>11328</v>
      </c>
      <c r="G24" s="155">
        <v>9408</v>
      </c>
      <c r="H24" s="636">
        <v>876</v>
      </c>
      <c r="I24" s="155">
        <v>10079</v>
      </c>
      <c r="J24" s="155">
        <v>38878</v>
      </c>
      <c r="K24" s="155">
        <v>167964</v>
      </c>
      <c r="L24" s="4"/>
    </row>
    <row r="25" spans="1:12" ht="14.25" customHeight="1">
      <c r="A25" s="4" t="s">
        <v>267</v>
      </c>
      <c r="B25" s="155">
        <v>29072</v>
      </c>
      <c r="C25" s="155">
        <v>24720</v>
      </c>
      <c r="D25" s="636"/>
      <c r="E25" s="155">
        <v>2183</v>
      </c>
      <c r="F25" s="155">
        <v>7228</v>
      </c>
      <c r="G25" s="155">
        <v>5539</v>
      </c>
      <c r="H25" s="636"/>
      <c r="I25" s="155">
        <v>3006</v>
      </c>
      <c r="J25" s="155">
        <v>4900</v>
      </c>
      <c r="K25" s="155">
        <v>76648</v>
      </c>
      <c r="L25" s="4"/>
    </row>
    <row r="26" spans="1:12" ht="14.25" customHeight="1">
      <c r="A26" s="4" t="s">
        <v>541</v>
      </c>
      <c r="B26" s="155">
        <v>37947</v>
      </c>
      <c r="C26" s="155">
        <v>37642</v>
      </c>
      <c r="D26" s="155">
        <v>2068</v>
      </c>
      <c r="E26" s="155">
        <v>5127</v>
      </c>
      <c r="F26" s="155">
        <v>9679</v>
      </c>
      <c r="G26" s="155">
        <v>11526</v>
      </c>
      <c r="H26" s="636">
        <v>302</v>
      </c>
      <c r="I26" s="155">
        <v>8806</v>
      </c>
      <c r="J26" s="155">
        <v>2693</v>
      </c>
      <c r="K26" s="155">
        <v>115790</v>
      </c>
      <c r="L26" s="4"/>
    </row>
    <row r="27" spans="1:12" ht="14.25" customHeight="1">
      <c r="A27" s="4" t="s">
        <v>316</v>
      </c>
      <c r="B27" s="155">
        <v>5965</v>
      </c>
      <c r="C27" s="155">
        <v>9423</v>
      </c>
      <c r="D27" s="636"/>
      <c r="E27" s="155">
        <v>1173</v>
      </c>
      <c r="F27" s="155">
        <v>1773</v>
      </c>
      <c r="G27" s="155">
        <v>2224</v>
      </c>
      <c r="H27" s="636"/>
      <c r="I27" s="155">
        <v>2537</v>
      </c>
      <c r="J27" s="155">
        <v>1290</v>
      </c>
      <c r="K27" s="155">
        <v>24385</v>
      </c>
      <c r="L27" s="4"/>
    </row>
    <row r="28" spans="1:12" ht="14.25" customHeight="1">
      <c r="A28" s="4" t="s">
        <v>317</v>
      </c>
      <c r="B28" s="155">
        <v>27802</v>
      </c>
      <c r="C28" s="155">
        <v>25305</v>
      </c>
      <c r="D28" s="636"/>
      <c r="E28" s="155">
        <v>2941</v>
      </c>
      <c r="F28" s="155">
        <v>5635</v>
      </c>
      <c r="G28" s="155">
        <v>6745</v>
      </c>
      <c r="H28" s="636"/>
      <c r="I28" s="155">
        <v>3534</v>
      </c>
      <c r="J28" s="155">
        <v>6338</v>
      </c>
      <c r="K28" s="155">
        <v>78300</v>
      </c>
      <c r="L28" s="4"/>
    </row>
    <row r="29" spans="1:12" ht="14.25" customHeight="1">
      <c r="A29" s="4" t="s">
        <v>421</v>
      </c>
      <c r="B29" s="155">
        <v>111477</v>
      </c>
      <c r="C29" s="155">
        <v>49564</v>
      </c>
      <c r="D29" s="636">
        <v>405</v>
      </c>
      <c r="E29" s="155">
        <v>10616</v>
      </c>
      <c r="F29" s="155">
        <v>18398</v>
      </c>
      <c r="G29" s="155">
        <v>23282</v>
      </c>
      <c r="H29" s="636"/>
      <c r="I29" s="155">
        <v>15500</v>
      </c>
      <c r="J29" s="155">
        <v>10375</v>
      </c>
      <c r="K29" s="155">
        <v>239617</v>
      </c>
      <c r="L29" s="4"/>
    </row>
    <row r="30" spans="1:12" ht="14.25" customHeight="1">
      <c r="A30" s="4" t="s">
        <v>323</v>
      </c>
      <c r="B30" s="155">
        <v>23418</v>
      </c>
      <c r="C30" s="155">
        <v>23936</v>
      </c>
      <c r="D30" s="636">
        <v>177</v>
      </c>
      <c r="E30" s="155">
        <v>3032</v>
      </c>
      <c r="F30" s="155">
        <v>4161</v>
      </c>
      <c r="G30" s="155">
        <v>8102</v>
      </c>
      <c r="H30" s="636"/>
      <c r="I30" s="155">
        <v>5057</v>
      </c>
      <c r="J30" s="155">
        <v>12463</v>
      </c>
      <c r="K30" s="155">
        <v>80346</v>
      </c>
      <c r="L30" s="4"/>
    </row>
    <row r="31" spans="1:12" ht="14.25" customHeight="1">
      <c r="A31" s="4" t="s">
        <v>268</v>
      </c>
      <c r="B31" s="155">
        <v>35264</v>
      </c>
      <c r="C31" s="155">
        <v>34688</v>
      </c>
      <c r="D31" s="155">
        <v>2331</v>
      </c>
      <c r="E31" s="155">
        <v>4639</v>
      </c>
      <c r="F31" s="155">
        <v>9954</v>
      </c>
      <c r="G31" s="155">
        <v>22096</v>
      </c>
      <c r="H31" s="636"/>
      <c r="I31" s="155">
        <v>10144</v>
      </c>
      <c r="J31" s="155">
        <v>19776</v>
      </c>
      <c r="K31" s="155">
        <v>138892</v>
      </c>
      <c r="L31" s="4"/>
    </row>
    <row r="32" spans="1:12" ht="14.25" customHeight="1">
      <c r="A32" s="4" t="s">
        <v>424</v>
      </c>
      <c r="B32" s="155">
        <v>57372</v>
      </c>
      <c r="C32" s="155">
        <v>53959</v>
      </c>
      <c r="D32" s="155">
        <v>2880</v>
      </c>
      <c r="E32" s="155">
        <v>6210</v>
      </c>
      <c r="F32" s="155">
        <v>14786</v>
      </c>
      <c r="G32" s="155">
        <v>21473</v>
      </c>
      <c r="H32" s="636"/>
      <c r="I32" s="155">
        <v>20021</v>
      </c>
      <c r="J32" s="155">
        <v>30831</v>
      </c>
      <c r="K32" s="155">
        <v>207532</v>
      </c>
      <c r="L32" s="4"/>
    </row>
    <row r="33" spans="1:12" ht="14.25" customHeight="1">
      <c r="A33" s="4" t="s">
        <v>104</v>
      </c>
      <c r="B33" s="155">
        <v>9887</v>
      </c>
      <c r="C33" s="155">
        <v>11711</v>
      </c>
      <c r="D33" s="636">
        <v>260</v>
      </c>
      <c r="E33" s="636">
        <v>910</v>
      </c>
      <c r="F33" s="155">
        <v>1296</v>
      </c>
      <c r="G33" s="155">
        <v>2240</v>
      </c>
      <c r="H33" s="636">
        <v>431</v>
      </c>
      <c r="I33" s="155">
        <v>1020</v>
      </c>
      <c r="J33" s="155">
        <v>1051</v>
      </c>
      <c r="K33" s="155">
        <v>28806</v>
      </c>
      <c r="L33" s="4"/>
    </row>
    <row r="34" spans="1:12" ht="14.25" customHeight="1">
      <c r="A34" s="4" t="s">
        <v>108</v>
      </c>
      <c r="B34" s="155">
        <v>13491</v>
      </c>
      <c r="C34" s="155">
        <v>14386</v>
      </c>
      <c r="D34" s="636"/>
      <c r="E34" s="155">
        <v>1356</v>
      </c>
      <c r="F34" s="155">
        <v>2172</v>
      </c>
      <c r="G34" s="155">
        <v>3367</v>
      </c>
      <c r="H34" s="636"/>
      <c r="I34" s="155">
        <v>2564</v>
      </c>
      <c r="J34" s="155">
        <v>2867</v>
      </c>
      <c r="K34" s="155">
        <v>40203</v>
      </c>
      <c r="L34" s="4"/>
    </row>
    <row r="35" spans="1:12" ht="14.25" customHeight="1">
      <c r="A35" s="4" t="s">
        <v>116</v>
      </c>
      <c r="B35" s="155">
        <v>3109</v>
      </c>
      <c r="C35" s="155">
        <v>3929</v>
      </c>
      <c r="D35" s="636">
        <v>19</v>
      </c>
      <c r="E35" s="636">
        <v>207</v>
      </c>
      <c r="F35" s="636">
        <v>607</v>
      </c>
      <c r="G35" s="636">
        <v>563</v>
      </c>
      <c r="H35" s="636"/>
      <c r="I35" s="636">
        <v>650</v>
      </c>
      <c r="J35" s="636"/>
      <c r="K35" s="155">
        <v>9084</v>
      </c>
      <c r="L35" s="4"/>
    </row>
    <row r="36" spans="1:12" ht="14.25" customHeight="1">
      <c r="A36" s="4" t="s">
        <v>327</v>
      </c>
      <c r="B36" s="155">
        <v>5316</v>
      </c>
      <c r="C36" s="155">
        <v>5974</v>
      </c>
      <c r="D36" s="636"/>
      <c r="E36" s="636">
        <v>510</v>
      </c>
      <c r="F36" s="636">
        <v>275</v>
      </c>
      <c r="G36" s="155">
        <v>1657</v>
      </c>
      <c r="H36" s="636"/>
      <c r="I36" s="155">
        <v>2268</v>
      </c>
      <c r="J36" s="636"/>
      <c r="K36" s="155">
        <v>16000</v>
      </c>
      <c r="L36" s="155"/>
    </row>
    <row r="37" spans="1:12" ht="14.25" customHeight="1">
      <c r="A37" s="4" t="s">
        <v>270</v>
      </c>
      <c r="B37" s="155">
        <v>22354</v>
      </c>
      <c r="C37" s="155">
        <v>20609</v>
      </c>
      <c r="D37" s="636">
        <v>39</v>
      </c>
      <c r="E37" s="155">
        <v>4104</v>
      </c>
      <c r="F37" s="155">
        <v>4366</v>
      </c>
      <c r="G37" s="155">
        <v>12094</v>
      </c>
      <c r="H37" s="636"/>
      <c r="I37" s="155">
        <v>6211</v>
      </c>
      <c r="J37" s="155">
        <v>2859</v>
      </c>
      <c r="K37" s="155">
        <v>72636</v>
      </c>
      <c r="L37" s="155"/>
    </row>
    <row r="38" spans="1:12" ht="14.25" customHeight="1">
      <c r="A38" s="4" t="s">
        <v>352</v>
      </c>
      <c r="B38" s="155">
        <v>35064</v>
      </c>
      <c r="C38" s="155">
        <v>36092</v>
      </c>
      <c r="D38" s="636">
        <v>476</v>
      </c>
      <c r="E38" s="155">
        <v>6455</v>
      </c>
      <c r="F38" s="155">
        <v>11149</v>
      </c>
      <c r="G38" s="155">
        <v>21954</v>
      </c>
      <c r="H38" s="636"/>
      <c r="I38" s="155">
        <v>21742</v>
      </c>
      <c r="J38" s="155">
        <v>11199</v>
      </c>
      <c r="K38" s="155">
        <v>144131</v>
      </c>
      <c r="L38" s="4"/>
    </row>
    <row r="39" spans="1:12" ht="14.25" customHeight="1">
      <c r="A39" s="4" t="s">
        <v>425</v>
      </c>
      <c r="B39" s="155">
        <v>8378</v>
      </c>
      <c r="C39" s="155">
        <v>15099</v>
      </c>
      <c r="D39" s="636"/>
      <c r="E39" s="636">
        <v>549</v>
      </c>
      <c r="F39" s="155">
        <v>1882</v>
      </c>
      <c r="G39" s="155">
        <v>2200</v>
      </c>
      <c r="H39" s="636"/>
      <c r="I39" s="155">
        <v>2707</v>
      </c>
      <c r="J39" s="636">
        <v>773</v>
      </c>
      <c r="K39" s="155">
        <v>31588</v>
      </c>
      <c r="L39" s="4"/>
    </row>
    <row r="40" spans="1:12" ht="14.25" customHeight="1">
      <c r="A40" s="4" t="s">
        <v>272</v>
      </c>
      <c r="B40" s="155">
        <v>52285</v>
      </c>
      <c r="C40" s="155">
        <v>37674</v>
      </c>
      <c r="D40" s="636"/>
      <c r="E40" s="155">
        <v>4729</v>
      </c>
      <c r="F40" s="155">
        <v>11394</v>
      </c>
      <c r="G40" s="155">
        <v>14148</v>
      </c>
      <c r="H40" s="636"/>
      <c r="I40" s="155">
        <v>12366</v>
      </c>
      <c r="J40" s="155">
        <v>18116</v>
      </c>
      <c r="K40" s="155">
        <v>150712</v>
      </c>
      <c r="L40" s="4"/>
    </row>
    <row r="41" spans="1:12" ht="14.25" customHeight="1">
      <c r="A41" s="4" t="s">
        <v>426</v>
      </c>
      <c r="B41" s="155">
        <v>115608</v>
      </c>
      <c r="C41" s="155">
        <v>64228</v>
      </c>
      <c r="D41" s="155">
        <v>1214</v>
      </c>
      <c r="E41" s="155">
        <v>13044</v>
      </c>
      <c r="F41" s="155">
        <v>32171</v>
      </c>
      <c r="G41" s="155">
        <v>24637</v>
      </c>
      <c r="H41" s="636"/>
      <c r="I41" s="155">
        <v>20439</v>
      </c>
      <c r="J41" s="155">
        <v>27573</v>
      </c>
      <c r="K41" s="155">
        <v>298914</v>
      </c>
      <c r="L41" s="4"/>
    </row>
    <row r="42" spans="1:12" ht="14.25" customHeight="1">
      <c r="A42" s="4" t="s">
        <v>329</v>
      </c>
      <c r="B42" s="155">
        <v>15170</v>
      </c>
      <c r="C42" s="155">
        <v>16768</v>
      </c>
      <c r="D42" s="636">
        <v>218</v>
      </c>
      <c r="E42" s="155">
        <v>1658</v>
      </c>
      <c r="F42" s="155">
        <v>1790</v>
      </c>
      <c r="G42" s="155">
        <v>2764</v>
      </c>
      <c r="H42" s="155">
        <v>2598</v>
      </c>
      <c r="I42" s="155">
        <v>3120</v>
      </c>
      <c r="J42" s="155">
        <v>1130</v>
      </c>
      <c r="K42" s="155">
        <v>45216</v>
      </c>
      <c r="L42" s="4"/>
    </row>
    <row r="43" spans="1:12" ht="14.25" customHeight="1">
      <c r="A43" s="4" t="s">
        <v>331</v>
      </c>
      <c r="B43" s="155">
        <v>14189</v>
      </c>
      <c r="C43" s="155">
        <v>20984</v>
      </c>
      <c r="D43" s="636">
        <v>316</v>
      </c>
      <c r="E43" s="155">
        <v>1378</v>
      </c>
      <c r="F43" s="155">
        <v>1781</v>
      </c>
      <c r="G43" s="155">
        <v>3392</v>
      </c>
      <c r="H43" s="636"/>
      <c r="I43" s="155">
        <v>2522</v>
      </c>
      <c r="J43" s="155">
        <v>2942</v>
      </c>
      <c r="K43" s="155">
        <v>47504</v>
      </c>
      <c r="L43" s="4"/>
    </row>
    <row r="44" spans="1:12" ht="14.25" customHeight="1">
      <c r="A44" s="4" t="s">
        <v>275</v>
      </c>
      <c r="B44" s="155">
        <v>14543</v>
      </c>
      <c r="C44" s="155">
        <v>18664</v>
      </c>
      <c r="D44" s="636">
        <v>194</v>
      </c>
      <c r="E44" s="155">
        <v>1698</v>
      </c>
      <c r="F44" s="155">
        <v>2510</v>
      </c>
      <c r="G44" s="155">
        <v>4372</v>
      </c>
      <c r="H44" s="636"/>
      <c r="I44" s="155">
        <v>3231</v>
      </c>
      <c r="J44" s="155">
        <v>1577</v>
      </c>
      <c r="K44" s="155">
        <v>46789</v>
      </c>
      <c r="L44" s="4"/>
    </row>
    <row r="45" spans="1:12" ht="14.25" customHeight="1">
      <c r="A45" s="4" t="s">
        <v>135</v>
      </c>
      <c r="B45" s="155">
        <v>54629</v>
      </c>
      <c r="C45" s="155">
        <v>42096</v>
      </c>
      <c r="D45" s="636"/>
      <c r="E45" s="155">
        <v>5787</v>
      </c>
      <c r="F45" s="155">
        <v>4914</v>
      </c>
      <c r="G45" s="155">
        <v>19201</v>
      </c>
      <c r="H45" s="155">
        <v>2942</v>
      </c>
      <c r="I45" s="155">
        <v>13781</v>
      </c>
      <c r="J45" s="155">
        <v>43336</v>
      </c>
      <c r="K45" s="155">
        <v>186686</v>
      </c>
      <c r="L45" s="4"/>
    </row>
    <row r="46" spans="1:12" ht="14.25" customHeight="1">
      <c r="A46" s="4" t="s">
        <v>333</v>
      </c>
      <c r="B46" s="155">
        <v>7788</v>
      </c>
      <c r="C46" s="155">
        <v>9051</v>
      </c>
      <c r="D46" s="636">
        <v>43</v>
      </c>
      <c r="E46" s="636">
        <v>107</v>
      </c>
      <c r="F46" s="155">
        <v>2197</v>
      </c>
      <c r="G46" s="155">
        <v>1804</v>
      </c>
      <c r="H46" s="636">
        <v>53</v>
      </c>
      <c r="I46" s="155">
        <v>2508</v>
      </c>
      <c r="J46" s="636"/>
      <c r="K46" s="155">
        <v>23551</v>
      </c>
      <c r="L46" s="4"/>
    </row>
    <row r="47" spans="1:12" ht="14.25" customHeight="1">
      <c r="A47" s="4" t="s">
        <v>278</v>
      </c>
      <c r="B47" s="155">
        <v>53686</v>
      </c>
      <c r="C47" s="155">
        <v>65831</v>
      </c>
      <c r="D47" s="155">
        <v>2550</v>
      </c>
      <c r="E47" s="155">
        <v>5586</v>
      </c>
      <c r="F47" s="155">
        <v>7385</v>
      </c>
      <c r="G47" s="155">
        <v>16850</v>
      </c>
      <c r="H47" s="636"/>
      <c r="I47" s="155">
        <v>14993</v>
      </c>
      <c r="J47" s="155">
        <v>28415</v>
      </c>
      <c r="K47" s="155">
        <v>195296</v>
      </c>
      <c r="L47" s="4"/>
    </row>
    <row r="48" spans="1:12" ht="14.25" customHeight="1">
      <c r="A48" s="4" t="s">
        <v>279</v>
      </c>
      <c r="B48" s="155">
        <v>66153</v>
      </c>
      <c r="C48" s="155">
        <v>37089</v>
      </c>
      <c r="D48" s="155">
        <v>1031</v>
      </c>
      <c r="E48" s="155">
        <v>3856</v>
      </c>
      <c r="F48" s="155">
        <v>12248</v>
      </c>
      <c r="G48" s="155">
        <v>13376</v>
      </c>
      <c r="H48" s="636"/>
      <c r="I48" s="155">
        <v>6957</v>
      </c>
      <c r="J48" s="636">
        <v>898</v>
      </c>
      <c r="K48" s="155">
        <v>141608</v>
      </c>
      <c r="L48" s="4"/>
    </row>
    <row r="49" spans="1:12" ht="14.25" customHeight="1">
      <c r="A49" s="4" t="s">
        <v>334</v>
      </c>
      <c r="B49" s="155">
        <v>8261</v>
      </c>
      <c r="C49" s="155">
        <v>11548</v>
      </c>
      <c r="D49" s="155">
        <v>1081</v>
      </c>
      <c r="E49" s="155">
        <v>2375</v>
      </c>
      <c r="F49" s="155">
        <v>1336</v>
      </c>
      <c r="G49" s="155">
        <v>5027</v>
      </c>
      <c r="H49" s="636">
        <v>137</v>
      </c>
      <c r="I49" s="155">
        <v>3233</v>
      </c>
      <c r="J49" s="636">
        <v>596</v>
      </c>
      <c r="K49" s="155">
        <v>33594</v>
      </c>
      <c r="L49" s="4"/>
    </row>
    <row r="50" spans="1:12" ht="14.25" customHeight="1">
      <c r="A50" s="4" t="s">
        <v>336</v>
      </c>
      <c r="B50" s="155">
        <v>28150</v>
      </c>
      <c r="C50" s="155">
        <v>16514</v>
      </c>
      <c r="D50" s="636">
        <v>255</v>
      </c>
      <c r="E50" s="155">
        <v>2409</v>
      </c>
      <c r="F50" s="155">
        <v>2643</v>
      </c>
      <c r="G50" s="155">
        <v>4466</v>
      </c>
      <c r="H50" s="636"/>
      <c r="I50" s="155">
        <v>4258</v>
      </c>
      <c r="J50" s="636">
        <v>539</v>
      </c>
      <c r="K50" s="155">
        <v>59234</v>
      </c>
      <c r="L50" s="4"/>
    </row>
    <row r="51" spans="1:12" ht="14.25" customHeight="1">
      <c r="A51" s="24"/>
      <c r="B51" s="573"/>
      <c r="C51" s="573"/>
      <c r="D51" s="573"/>
      <c r="E51" s="573"/>
      <c r="F51" s="573"/>
      <c r="G51" s="573"/>
      <c r="H51" s="573"/>
      <c r="I51" s="573"/>
      <c r="J51" s="573"/>
      <c r="K51" s="573"/>
      <c r="L51" s="188"/>
    </row>
    <row r="52" spans="1:12" ht="14.25" customHeight="1">
      <c r="A52" s="24"/>
      <c r="B52" s="573"/>
      <c r="C52" s="573"/>
      <c r="D52" s="573"/>
      <c r="E52" s="573"/>
      <c r="F52" s="573"/>
      <c r="G52" s="573"/>
      <c r="H52" s="573"/>
      <c r="I52" s="573"/>
      <c r="J52" s="573"/>
      <c r="K52" s="573"/>
      <c r="L52" s="188"/>
    </row>
    <row r="53" spans="1:12" ht="14.25" customHeight="1">
      <c r="A53" s="24"/>
      <c r="B53" s="573"/>
      <c r="C53" s="573"/>
      <c r="D53" s="573"/>
      <c r="E53" s="573"/>
      <c r="F53" s="573"/>
      <c r="G53" s="573"/>
      <c r="H53" s="573"/>
      <c r="I53" s="573"/>
      <c r="J53" s="573"/>
      <c r="K53" s="573"/>
      <c r="L53" s="188"/>
    </row>
    <row r="54" spans="1:12" ht="14.25" customHeight="1">
      <c r="A54" s="24"/>
      <c r="B54" s="573"/>
      <c r="C54" s="573"/>
      <c r="D54" s="573"/>
      <c r="E54" s="573"/>
      <c r="F54" s="573"/>
      <c r="G54" s="573"/>
      <c r="H54" s="573"/>
      <c r="I54" s="573"/>
      <c r="J54" s="573"/>
      <c r="K54" s="573"/>
      <c r="L54" s="188"/>
    </row>
    <row r="55" spans="1:12" ht="14.25" customHeight="1">
      <c r="A55" s="24"/>
      <c r="B55" s="573"/>
      <c r="C55" s="573"/>
      <c r="D55" s="573"/>
      <c r="E55" s="573"/>
      <c r="F55" s="573"/>
      <c r="G55" s="573"/>
      <c r="H55" s="573"/>
      <c r="I55" s="573"/>
      <c r="J55" s="573"/>
      <c r="K55" s="573"/>
      <c r="L55" s="188"/>
    </row>
    <row r="56" spans="1:12" ht="14.25" customHeight="1">
      <c r="A56" s="24"/>
      <c r="B56" s="4"/>
      <c r="C56" s="155"/>
      <c r="D56" s="155"/>
      <c r="E56" s="4"/>
      <c r="F56" s="155"/>
      <c r="G56" s="155"/>
      <c r="H56" s="155"/>
      <c r="I56" s="4"/>
      <c r="J56" s="155"/>
      <c r="K56" s="155"/>
      <c r="L56" s="188"/>
    </row>
    <row r="57" spans="1:12" ht="14.25" customHeight="1">
      <c r="A57" s="4"/>
      <c r="B57" s="155"/>
      <c r="C57" s="155"/>
      <c r="D57" s="4"/>
      <c r="E57" s="155"/>
      <c r="F57" s="155"/>
      <c r="G57" s="155"/>
      <c r="H57" s="4"/>
      <c r="I57" s="155"/>
      <c r="J57" s="155"/>
      <c r="K57" s="25"/>
      <c r="L57" s="188"/>
    </row>
    <row r="58" spans="1:12" ht="14.25" customHeight="1">
      <c r="A58" s="485"/>
      <c r="B58" s="148"/>
      <c r="C58" s="148"/>
      <c r="D58" s="148"/>
      <c r="E58" s="148"/>
      <c r="F58" s="148"/>
      <c r="G58" s="148"/>
      <c r="H58" s="148"/>
      <c r="I58" s="148"/>
      <c r="J58" s="148"/>
      <c r="L58" s="188"/>
    </row>
    <row r="59" spans="1:12" ht="14.25" customHeight="1">
      <c r="A59" s="485"/>
      <c r="B59" s="148"/>
      <c r="C59" s="148"/>
      <c r="D59" s="148"/>
      <c r="E59" s="148"/>
      <c r="F59" s="148"/>
      <c r="G59" s="148"/>
      <c r="H59" s="148"/>
      <c r="I59" s="148"/>
      <c r="J59" s="148"/>
      <c r="L59" s="188"/>
    </row>
    <row r="60" spans="1:12" ht="14.25" customHeight="1">
      <c r="A60" s="50"/>
      <c r="B60" s="148"/>
      <c r="C60" s="148"/>
      <c r="D60" s="148"/>
      <c r="E60" s="148"/>
      <c r="F60" s="148"/>
      <c r="G60" s="148"/>
      <c r="H60" s="148"/>
      <c r="I60" s="148"/>
      <c r="J60" s="148"/>
      <c r="L60" s="188"/>
    </row>
    <row r="61" spans="1:12" ht="14.25" customHeight="1">
      <c r="A61" s="50"/>
      <c r="B61" s="148"/>
      <c r="C61" s="148"/>
      <c r="D61" s="148"/>
      <c r="E61" s="148"/>
      <c r="F61" s="148"/>
      <c r="G61" s="148"/>
      <c r="H61" s="148"/>
      <c r="I61" s="148"/>
      <c r="J61" s="148"/>
      <c r="L61" s="188"/>
    </row>
    <row r="62" spans="1:12" ht="14.25" customHeight="1">
      <c r="A62" s="50"/>
      <c r="B62" s="148"/>
      <c r="C62" s="148"/>
      <c r="D62" s="148"/>
      <c r="E62" s="148"/>
      <c r="F62" s="148"/>
      <c r="G62" s="148"/>
      <c r="H62" s="148"/>
      <c r="I62" s="148"/>
      <c r="J62" s="148"/>
      <c r="L62" s="188"/>
    </row>
    <row r="63" spans="1:12" ht="14.25" customHeight="1">
      <c r="A63" s="50"/>
      <c r="B63" s="148"/>
      <c r="C63" s="148"/>
      <c r="D63" s="148"/>
      <c r="E63" s="148"/>
      <c r="F63" s="148"/>
      <c r="G63" s="148"/>
      <c r="H63" s="148"/>
      <c r="I63" s="148"/>
      <c r="J63" s="148"/>
      <c r="L63" s="188"/>
    </row>
    <row r="64" spans="1:12" ht="14.25" customHeight="1">
      <c r="A64" s="50"/>
      <c r="B64" s="148"/>
      <c r="C64" s="148"/>
      <c r="D64" s="148"/>
      <c r="E64" s="148"/>
      <c r="F64" s="148"/>
      <c r="G64" s="148"/>
      <c r="H64" s="148"/>
      <c r="I64" s="148"/>
      <c r="J64" s="148"/>
      <c r="L64" s="188"/>
    </row>
    <row r="65" spans="1:12" ht="14.25" customHeight="1">
      <c r="A65" s="50"/>
      <c r="B65" s="148"/>
      <c r="C65" s="148"/>
      <c r="D65" s="148"/>
      <c r="E65" s="148"/>
      <c r="F65" s="148"/>
      <c r="G65" s="148"/>
      <c r="H65" s="148"/>
      <c r="I65" s="148"/>
      <c r="J65" s="148"/>
      <c r="L65" s="188"/>
    </row>
    <row r="66" spans="1:12" ht="14.25" customHeight="1">
      <c r="A66" s="50"/>
      <c r="B66" s="148"/>
      <c r="C66" s="148"/>
      <c r="D66" s="148"/>
      <c r="E66" s="148"/>
      <c r="F66" s="148"/>
      <c r="G66" s="148"/>
      <c r="H66" s="148"/>
      <c r="I66" s="148"/>
      <c r="J66" s="148"/>
      <c r="L66" s="188"/>
    </row>
    <row r="67" spans="1:12" ht="14.25" customHeight="1">
      <c r="A67" s="50"/>
      <c r="B67" s="148"/>
      <c r="C67" s="148"/>
      <c r="D67" s="148"/>
      <c r="E67" s="148"/>
      <c r="F67" s="148"/>
      <c r="G67" s="148"/>
      <c r="H67" s="148"/>
      <c r="I67" s="148"/>
      <c r="J67" s="148"/>
      <c r="L67" s="188"/>
    </row>
    <row r="68" spans="1:12" ht="14.25" customHeight="1">
      <c r="A68" s="50"/>
      <c r="B68" s="148"/>
      <c r="C68" s="148"/>
      <c r="D68" s="148"/>
      <c r="E68" s="148"/>
      <c r="F68" s="148"/>
      <c r="G68" s="148"/>
      <c r="H68" s="148"/>
      <c r="I68" s="148"/>
      <c r="J68" s="148"/>
      <c r="L68" s="188"/>
    </row>
    <row r="69" spans="1:12" ht="14.25" customHeight="1">
      <c r="A69" s="50"/>
      <c r="B69" s="148"/>
      <c r="C69" s="148"/>
      <c r="D69" s="148"/>
      <c r="E69" s="148"/>
      <c r="F69" s="148"/>
      <c r="G69" s="148"/>
      <c r="H69" s="148"/>
      <c r="I69" s="148"/>
      <c r="J69" s="148"/>
      <c r="L69" s="188"/>
    </row>
    <row r="70" spans="1:12" ht="14.25" customHeight="1">
      <c r="A70" s="50"/>
      <c r="B70" s="148"/>
      <c r="C70" s="148"/>
      <c r="D70" s="148"/>
      <c r="E70" s="148"/>
      <c r="F70" s="148"/>
      <c r="G70" s="148"/>
      <c r="H70" s="148"/>
      <c r="I70" s="148"/>
      <c r="J70" s="148"/>
      <c r="L70" s="188"/>
    </row>
    <row r="71" spans="1:12" ht="14.25" customHeight="1">
      <c r="A71" s="50"/>
      <c r="B71" s="148"/>
      <c r="C71" s="148"/>
      <c r="D71" s="148"/>
      <c r="E71" s="148"/>
      <c r="F71" s="148"/>
      <c r="G71" s="148"/>
      <c r="H71" s="148"/>
      <c r="I71" s="148"/>
      <c r="J71" s="148"/>
      <c r="L71" s="188"/>
    </row>
    <row r="72" spans="1:12" ht="14.25" customHeight="1">
      <c r="A72" s="50"/>
      <c r="B72" s="148"/>
      <c r="C72" s="148"/>
      <c r="D72" s="148"/>
      <c r="E72" s="148"/>
      <c r="F72" s="148"/>
      <c r="G72" s="148"/>
      <c r="H72" s="148"/>
      <c r="I72" s="148"/>
      <c r="J72" s="148"/>
      <c r="L72" s="188"/>
    </row>
    <row r="73" spans="1:12" ht="14.25" customHeight="1">
      <c r="A73" s="50"/>
      <c r="B73" s="148"/>
      <c r="C73" s="148"/>
      <c r="D73" s="148"/>
      <c r="E73" s="148"/>
      <c r="F73" s="148"/>
      <c r="G73" s="148"/>
      <c r="H73" s="148"/>
      <c r="I73" s="148"/>
      <c r="J73" s="148"/>
      <c r="L73" s="188"/>
    </row>
    <row r="74" spans="1:12" ht="14.25" customHeight="1">
      <c r="A74" s="50"/>
      <c r="B74" s="148"/>
      <c r="C74" s="148"/>
      <c r="D74" s="148"/>
      <c r="E74" s="148"/>
      <c r="F74" s="148"/>
      <c r="G74" s="148"/>
      <c r="H74" s="148"/>
      <c r="I74" s="148"/>
      <c r="J74" s="148"/>
      <c r="L74" s="188"/>
    </row>
    <row r="75" spans="1:12" ht="14.25" customHeight="1">
      <c r="A75" s="50"/>
      <c r="B75" s="148"/>
      <c r="C75" s="148"/>
      <c r="D75" s="148"/>
      <c r="E75" s="148"/>
      <c r="F75" s="148"/>
      <c r="G75" s="148"/>
      <c r="H75" s="148"/>
      <c r="I75" s="148"/>
      <c r="J75" s="148"/>
      <c r="L75" s="188"/>
    </row>
    <row r="76" spans="1:12" ht="14.25" customHeight="1">
      <c r="A76" s="50"/>
      <c r="B76" s="148"/>
      <c r="C76" s="148"/>
      <c r="D76" s="148"/>
      <c r="E76" s="148"/>
      <c r="F76" s="148"/>
      <c r="G76" s="148"/>
      <c r="H76" s="148"/>
      <c r="I76" s="148"/>
      <c r="J76" s="148"/>
      <c r="L76" s="188"/>
    </row>
    <row r="77" spans="1:12" ht="14.25" customHeight="1">
      <c r="A77" s="50"/>
      <c r="B77" s="148"/>
      <c r="C77" s="148"/>
      <c r="D77" s="148"/>
      <c r="E77" s="148"/>
      <c r="F77" s="148"/>
      <c r="G77" s="148"/>
      <c r="H77" s="148"/>
      <c r="I77" s="148"/>
      <c r="J77" s="148"/>
      <c r="L77" s="188"/>
    </row>
    <row r="78" spans="1:12" ht="14.25" customHeight="1">
      <c r="A78" s="50"/>
      <c r="B78" s="148"/>
      <c r="C78" s="148"/>
      <c r="D78" s="148"/>
      <c r="E78" s="148"/>
      <c r="F78" s="148"/>
      <c r="G78" s="148"/>
      <c r="H78" s="148"/>
      <c r="I78" s="148"/>
      <c r="J78" s="148"/>
      <c r="L78" s="188"/>
    </row>
    <row r="79" spans="1:12" ht="14.25" customHeight="1">
      <c r="A79" s="50"/>
      <c r="B79" s="148"/>
      <c r="C79" s="148"/>
      <c r="D79" s="148"/>
      <c r="E79" s="148"/>
      <c r="F79" s="148"/>
      <c r="G79" s="148"/>
      <c r="H79" s="148"/>
      <c r="I79" s="148"/>
      <c r="J79" s="148"/>
      <c r="L79" s="188"/>
    </row>
    <row r="80" spans="1:12" ht="14.25" customHeight="1">
      <c r="A80" s="50"/>
      <c r="B80" s="148"/>
      <c r="C80" s="148"/>
      <c r="D80" s="148"/>
      <c r="E80" s="148"/>
      <c r="F80" s="148"/>
      <c r="G80" s="148"/>
      <c r="H80" s="148"/>
      <c r="I80" s="148"/>
      <c r="J80" s="148"/>
      <c r="L80" s="188"/>
    </row>
    <row r="81" spans="1:12" ht="14.25" customHeight="1">
      <c r="A81" s="50"/>
      <c r="B81" s="148"/>
      <c r="C81" s="148"/>
      <c r="D81" s="148"/>
      <c r="E81" s="148"/>
      <c r="F81" s="148"/>
      <c r="G81" s="148"/>
      <c r="H81" s="148"/>
      <c r="I81" s="148"/>
      <c r="J81" s="148"/>
      <c r="L81" s="188"/>
    </row>
    <row r="82" spans="1:12" ht="14.25" customHeight="1">
      <c r="A82" s="50"/>
      <c r="B82" s="148"/>
      <c r="C82" s="148"/>
      <c r="D82" s="148"/>
      <c r="E82" s="148"/>
      <c r="F82" s="148"/>
      <c r="G82" s="148"/>
      <c r="H82" s="148"/>
      <c r="I82" s="148"/>
      <c r="J82" s="148"/>
      <c r="L82" s="188"/>
    </row>
    <row r="83" spans="1:12" ht="14.25" customHeight="1">
      <c r="A83" s="50"/>
      <c r="B83" s="148"/>
      <c r="C83" s="148"/>
      <c r="D83" s="148"/>
      <c r="E83" s="148"/>
      <c r="F83" s="148"/>
      <c r="G83" s="148"/>
      <c r="H83" s="148"/>
      <c r="I83" s="148"/>
      <c r="J83" s="148"/>
      <c r="L83" s="188"/>
    </row>
    <row r="84" spans="1:12" ht="14.25" customHeight="1">
      <c r="A84" s="50"/>
      <c r="B84" s="148"/>
      <c r="C84" s="148"/>
      <c r="D84" s="148"/>
      <c r="E84" s="148"/>
      <c r="F84" s="148"/>
      <c r="G84" s="148"/>
      <c r="H84" s="148"/>
      <c r="I84" s="148"/>
      <c r="J84" s="148"/>
      <c r="L84" s="188"/>
    </row>
    <row r="85" spans="1:12" ht="14.25" customHeight="1">
      <c r="A85" s="50"/>
      <c r="B85" s="148"/>
      <c r="C85" s="148"/>
      <c r="D85" s="148"/>
      <c r="E85" s="148"/>
      <c r="F85" s="148"/>
      <c r="G85" s="148"/>
      <c r="H85" s="148"/>
      <c r="I85" s="148"/>
      <c r="J85" s="148"/>
      <c r="L85" s="188"/>
    </row>
    <row r="86" spans="1:12" ht="14.25" customHeight="1">
      <c r="A86" s="50"/>
      <c r="B86" s="148"/>
      <c r="C86" s="148"/>
      <c r="D86" s="148"/>
      <c r="E86" s="148"/>
      <c r="F86" s="148"/>
      <c r="G86" s="148"/>
      <c r="H86" s="148"/>
      <c r="I86" s="148"/>
      <c r="J86" s="148"/>
      <c r="L86" s="188"/>
    </row>
    <row r="87" spans="1:12" ht="14.25" customHeight="1">
      <c r="A87" s="50"/>
      <c r="B87" s="148"/>
      <c r="C87" s="148"/>
      <c r="D87" s="148"/>
      <c r="E87" s="148"/>
      <c r="F87" s="148"/>
      <c r="G87" s="148"/>
      <c r="H87" s="148"/>
      <c r="I87" s="148"/>
      <c r="J87" s="148"/>
      <c r="L87" s="188"/>
    </row>
    <row r="88" spans="1:12" ht="14.25" customHeight="1">
      <c r="A88" s="50"/>
      <c r="B88" s="148"/>
      <c r="C88" s="148"/>
      <c r="D88" s="148"/>
      <c r="E88" s="148"/>
      <c r="F88" s="148"/>
      <c r="G88" s="148"/>
      <c r="H88" s="148"/>
      <c r="I88" s="148"/>
      <c r="J88" s="148"/>
      <c r="L88" s="188"/>
    </row>
    <row r="89" spans="1:12" ht="14.25" customHeight="1">
      <c r="A89" s="50"/>
      <c r="B89" s="148"/>
      <c r="C89" s="148"/>
      <c r="D89" s="148"/>
      <c r="E89" s="148"/>
      <c r="F89" s="148"/>
      <c r="G89" s="148"/>
      <c r="H89" s="148"/>
      <c r="I89" s="148"/>
      <c r="J89" s="148"/>
      <c r="L89" s="188"/>
    </row>
    <row r="90" spans="1:12" ht="14.25" customHeight="1">
      <c r="A90" s="50"/>
      <c r="B90" s="148"/>
      <c r="C90" s="148"/>
      <c r="D90" s="148"/>
      <c r="E90" s="148"/>
      <c r="F90" s="148"/>
      <c r="G90" s="148"/>
      <c r="H90" s="148"/>
      <c r="I90" s="148"/>
      <c r="J90" s="148"/>
      <c r="L90" s="188"/>
    </row>
    <row r="91" spans="1:12" ht="14.25" customHeight="1">
      <c r="A91" s="50"/>
      <c r="B91" s="148"/>
      <c r="C91" s="148"/>
      <c r="D91" s="148"/>
      <c r="E91" s="148"/>
      <c r="F91" s="148"/>
      <c r="G91" s="148"/>
      <c r="H91" s="148"/>
      <c r="I91" s="148"/>
      <c r="J91" s="148"/>
      <c r="L91" s="188"/>
    </row>
    <row r="92" spans="1:12" ht="14.25" customHeight="1">
      <c r="A92" s="50"/>
      <c r="B92" s="148"/>
      <c r="C92" s="148"/>
      <c r="D92" s="148"/>
      <c r="E92" s="148"/>
      <c r="F92" s="148"/>
      <c r="G92" s="148"/>
      <c r="H92" s="148"/>
      <c r="I92" s="148"/>
      <c r="J92" s="148"/>
      <c r="L92" s="188"/>
    </row>
    <row r="93" spans="1:12" ht="14.25" customHeight="1">
      <c r="A93" s="50"/>
      <c r="B93" s="148"/>
      <c r="C93" s="148"/>
      <c r="D93" s="148"/>
      <c r="E93" s="148"/>
      <c r="F93" s="148"/>
      <c r="G93" s="148"/>
      <c r="H93" s="148"/>
      <c r="I93" s="148"/>
      <c r="J93" s="148"/>
      <c r="L93" s="188"/>
    </row>
    <row r="94" spans="1:12" ht="14.25" customHeight="1">
      <c r="A94" s="50"/>
      <c r="B94" s="148"/>
      <c r="C94" s="148"/>
      <c r="D94" s="148"/>
      <c r="E94" s="148"/>
      <c r="F94" s="148"/>
      <c r="G94" s="148"/>
      <c r="H94" s="148"/>
      <c r="I94" s="148"/>
      <c r="J94" s="148"/>
      <c r="L94"/>
    </row>
    <row r="95" spans="1:12" ht="14.25" customHeight="1">
      <c r="A95" s="50"/>
      <c r="B95" s="148"/>
      <c r="C95" s="148"/>
      <c r="D95" s="148"/>
      <c r="E95" s="148"/>
      <c r="F95" s="148"/>
      <c r="G95" s="148"/>
      <c r="H95" s="148"/>
      <c r="I95" s="148"/>
      <c r="J95" s="148"/>
      <c r="L95"/>
    </row>
    <row r="96" spans="1:12" ht="14.25" customHeight="1">
      <c r="A96" s="50"/>
      <c r="B96" s="148"/>
      <c r="C96" s="148"/>
      <c r="D96" s="148"/>
      <c r="E96" s="148"/>
      <c r="F96" s="148"/>
      <c r="G96" s="148"/>
      <c r="H96" s="148"/>
      <c r="I96" s="148"/>
      <c r="J96" s="148"/>
      <c r="L96"/>
    </row>
    <row r="97" spans="1:12" ht="14.25" customHeight="1">
      <c r="A97" s="50"/>
      <c r="B97" s="148"/>
      <c r="C97" s="148"/>
      <c r="D97" s="148"/>
      <c r="E97" s="148"/>
      <c r="F97" s="148"/>
      <c r="G97" s="148"/>
      <c r="H97" s="148"/>
      <c r="I97" s="148"/>
      <c r="J97" s="148"/>
      <c r="L97"/>
    </row>
    <row r="98" spans="1:12" ht="14.25" customHeight="1">
      <c r="A98" s="24"/>
      <c r="B98" s="148"/>
      <c r="C98" s="148"/>
      <c r="D98" s="148"/>
      <c r="E98" s="148"/>
      <c r="F98" s="148"/>
      <c r="G98" s="148"/>
      <c r="H98" s="148"/>
      <c r="I98" s="148"/>
      <c r="J98" s="148"/>
      <c r="L98"/>
    </row>
    <row r="99" spans="1:12" ht="14.25" customHeight="1">
      <c r="A99" s="26"/>
      <c r="B99" s="148"/>
      <c r="C99" s="148"/>
      <c r="D99" s="148"/>
      <c r="E99" s="148"/>
      <c r="F99" s="148"/>
      <c r="G99" s="148"/>
      <c r="H99" s="148"/>
      <c r="I99" s="148"/>
      <c r="J99" s="148"/>
      <c r="L99"/>
    </row>
    <row r="100" spans="1:12" ht="14.25" customHeight="1">
      <c r="A100" s="26"/>
      <c r="B100" s="148"/>
      <c r="C100" s="148"/>
      <c r="D100" s="148"/>
      <c r="E100" s="148"/>
      <c r="F100" s="148"/>
      <c r="G100" s="148"/>
      <c r="H100" s="148"/>
      <c r="I100" s="148"/>
      <c r="J100" s="148"/>
      <c r="L100"/>
    </row>
    <row r="101" spans="1:12" ht="14.25" customHeight="1">
      <c r="A101" s="26"/>
      <c r="B101" s="148"/>
      <c r="C101" s="148"/>
      <c r="D101" s="148"/>
      <c r="E101" s="148"/>
      <c r="F101" s="148"/>
      <c r="G101" s="148"/>
      <c r="H101" s="148"/>
      <c r="I101" s="148"/>
      <c r="J101" s="148"/>
      <c r="L101"/>
    </row>
    <row r="102" spans="1:12" ht="14.25" customHeight="1">
      <c r="A102" s="24"/>
      <c r="B102" s="148"/>
      <c r="C102" s="148"/>
      <c r="D102" s="148"/>
      <c r="E102" s="148"/>
      <c r="F102" s="148"/>
      <c r="G102" s="148"/>
      <c r="H102" s="148"/>
      <c r="I102" s="148"/>
      <c r="J102" s="148"/>
      <c r="L102"/>
    </row>
    <row r="103" spans="1:12" ht="14.25" customHeight="1">
      <c r="A103" s="24"/>
      <c r="B103" s="148"/>
      <c r="C103" s="148"/>
      <c r="D103" s="148"/>
      <c r="E103" s="148"/>
      <c r="F103" s="148"/>
      <c r="G103" s="148"/>
      <c r="H103" s="148"/>
      <c r="I103" s="148"/>
      <c r="J103" s="148"/>
      <c r="L103"/>
    </row>
    <row r="104" spans="1:12" ht="14.25" customHeight="1">
      <c r="A104" s="24"/>
      <c r="B104" s="53"/>
      <c r="C104" s="53"/>
      <c r="D104" s="53"/>
      <c r="E104" s="53"/>
      <c r="F104" s="53"/>
      <c r="G104" s="53"/>
      <c r="H104" s="53"/>
      <c r="I104" s="53"/>
      <c r="J104" s="53"/>
      <c r="K104" s="351"/>
      <c r="L104"/>
    </row>
    <row r="105" spans="1:12" ht="14.25" customHeight="1">
      <c r="A105" s="24"/>
      <c r="B105" s="53"/>
      <c r="C105" s="53"/>
      <c r="D105" s="53"/>
      <c r="E105" s="53"/>
      <c r="F105" s="53"/>
      <c r="G105" s="53"/>
      <c r="H105" s="53"/>
      <c r="I105" s="53"/>
      <c r="J105" s="53"/>
      <c r="K105" s="351"/>
      <c r="L105" s="23"/>
    </row>
    <row r="106" spans="1:12" ht="14.25" customHeight="1">
      <c r="A106" s="24"/>
      <c r="B106" s="53"/>
      <c r="C106" s="53"/>
      <c r="D106" s="53"/>
      <c r="E106" s="53"/>
      <c r="F106" s="53"/>
      <c r="G106" s="53"/>
      <c r="H106" s="53"/>
      <c r="I106" s="53"/>
      <c r="J106" s="53"/>
      <c r="K106" s="351"/>
      <c r="L106" s="23"/>
    </row>
    <row r="107" spans="1:12" ht="14.25" customHeight="1">
      <c r="A107" s="24"/>
      <c r="B107" s="53"/>
      <c r="C107" s="53"/>
      <c r="D107" s="53"/>
      <c r="E107" s="53"/>
      <c r="F107" s="53"/>
      <c r="G107" s="53"/>
      <c r="H107" s="53"/>
      <c r="I107" s="53"/>
      <c r="J107" s="53"/>
      <c r="K107" s="351"/>
      <c r="L107" s="23"/>
    </row>
    <row r="108" spans="1:12" ht="14.25" customHeight="1">
      <c r="A108" s="24"/>
      <c r="B108" s="53"/>
      <c r="C108" s="53"/>
      <c r="D108" s="53"/>
      <c r="E108" s="53"/>
      <c r="F108" s="53"/>
      <c r="G108" s="53"/>
      <c r="H108" s="53"/>
      <c r="I108" s="53"/>
      <c r="J108" s="53"/>
      <c r="K108" s="351"/>
      <c r="L108" s="23"/>
    </row>
    <row r="109" spans="1:12" ht="14.25" customHeight="1">
      <c r="A109" s="24"/>
      <c r="B109" s="53"/>
      <c r="C109" s="53"/>
      <c r="D109" s="53"/>
      <c r="E109" s="53"/>
      <c r="F109" s="53"/>
      <c r="G109" s="53"/>
      <c r="H109" s="53"/>
      <c r="I109" s="53"/>
      <c r="J109" s="53"/>
      <c r="K109" s="351"/>
      <c r="L109" s="23"/>
    </row>
    <row r="110" spans="1:12" ht="14.25" customHeight="1">
      <c r="A110" s="24"/>
      <c r="B110" s="53"/>
      <c r="C110" s="53"/>
      <c r="D110" s="53"/>
      <c r="E110" s="53"/>
      <c r="F110" s="53"/>
      <c r="G110" s="53"/>
      <c r="H110" s="53"/>
      <c r="I110" s="53"/>
      <c r="J110" s="53"/>
      <c r="K110" s="351"/>
      <c r="L110" s="23"/>
    </row>
    <row r="111" spans="1:12" ht="14.25" customHeight="1">
      <c r="A111" s="24"/>
      <c r="B111" s="53"/>
      <c r="C111" s="53"/>
      <c r="D111" s="53"/>
      <c r="E111" s="53"/>
      <c r="F111" s="53"/>
      <c r="G111" s="53"/>
      <c r="H111" s="53"/>
      <c r="I111" s="53"/>
      <c r="J111" s="53"/>
      <c r="K111" s="351"/>
      <c r="L111" s="23"/>
    </row>
    <row r="112" spans="1:12" ht="14.25" customHeight="1">
      <c r="A112" s="24"/>
      <c r="B112" s="53"/>
      <c r="C112" s="53"/>
      <c r="D112" s="53"/>
      <c r="E112" s="53"/>
      <c r="F112" s="53"/>
      <c r="G112" s="53"/>
      <c r="H112" s="53"/>
      <c r="I112" s="53"/>
      <c r="J112" s="53"/>
      <c r="K112" s="351"/>
      <c r="L112" s="23"/>
    </row>
    <row r="113" spans="1:12" ht="14.25" customHeight="1">
      <c r="A113" s="24"/>
      <c r="B113" s="53"/>
      <c r="C113" s="53"/>
      <c r="D113" s="53"/>
      <c r="E113" s="53"/>
      <c r="F113" s="53"/>
      <c r="G113" s="53"/>
      <c r="H113" s="53"/>
      <c r="I113" s="53"/>
      <c r="J113" s="53"/>
      <c r="K113" s="351"/>
      <c r="L113" s="23"/>
    </row>
    <row r="114" spans="1:12" ht="14.25" customHeight="1">
      <c r="A114" s="24"/>
      <c r="B114" s="53"/>
      <c r="C114" s="53"/>
      <c r="D114" s="53"/>
      <c r="E114" s="53"/>
      <c r="F114" s="53"/>
      <c r="G114" s="53"/>
      <c r="H114" s="53"/>
      <c r="I114" s="53"/>
      <c r="J114" s="53"/>
      <c r="K114" s="351"/>
      <c r="L114" s="23"/>
    </row>
    <row r="115" spans="1:12" ht="14.25" customHeight="1">
      <c r="A115" s="24"/>
      <c r="B115" s="53"/>
      <c r="C115" s="53"/>
      <c r="D115" s="53"/>
      <c r="E115" s="53"/>
      <c r="F115" s="53"/>
      <c r="G115" s="53"/>
      <c r="H115" s="53"/>
      <c r="I115" s="53"/>
      <c r="J115" s="53"/>
      <c r="K115" s="351"/>
      <c r="L115" s="23"/>
    </row>
    <row r="116" spans="1:12" ht="14.25" customHeight="1">
      <c r="A116" s="24"/>
      <c r="B116" s="53"/>
      <c r="C116" s="53"/>
      <c r="D116" s="53"/>
      <c r="E116" s="53"/>
      <c r="F116" s="53"/>
      <c r="G116" s="53"/>
      <c r="H116" s="53"/>
      <c r="I116" s="53"/>
      <c r="J116" s="53"/>
      <c r="K116" s="351"/>
      <c r="L116" s="23"/>
    </row>
    <row r="117" spans="1:12" ht="14.25" customHeight="1">
      <c r="A117" s="24"/>
      <c r="B117" s="53"/>
      <c r="C117" s="53"/>
      <c r="D117" s="53"/>
      <c r="E117" s="53"/>
      <c r="F117" s="53"/>
      <c r="G117" s="53"/>
      <c r="H117" s="53"/>
      <c r="I117" s="53"/>
      <c r="J117" s="53"/>
      <c r="K117" s="351"/>
      <c r="L117" s="23"/>
    </row>
    <row r="118" spans="1:12" ht="14.25" customHeight="1">
      <c r="A118" s="24"/>
      <c r="B118" s="53"/>
      <c r="C118" s="53"/>
      <c r="D118" s="53"/>
      <c r="E118" s="53"/>
      <c r="F118" s="53"/>
      <c r="G118" s="53"/>
      <c r="H118" s="53"/>
      <c r="I118" s="53"/>
      <c r="J118" s="53"/>
      <c r="K118" s="351"/>
      <c r="L118" s="23"/>
    </row>
    <row r="119" spans="1:12" ht="14.25" customHeight="1">
      <c r="A119" s="24"/>
      <c r="B119" s="53"/>
      <c r="C119" s="53"/>
      <c r="D119" s="53"/>
      <c r="E119" s="53"/>
      <c r="F119" s="53"/>
      <c r="G119" s="53"/>
      <c r="H119" s="53"/>
      <c r="I119" s="53"/>
      <c r="J119" s="53"/>
      <c r="K119" s="351"/>
      <c r="L119" s="23"/>
    </row>
    <row r="120" spans="1:12" ht="14.25" customHeight="1">
      <c r="A120" s="24"/>
      <c r="B120" s="53"/>
      <c r="C120" s="53"/>
      <c r="D120" s="53"/>
      <c r="E120" s="53"/>
      <c r="F120" s="53"/>
      <c r="G120" s="53"/>
      <c r="H120" s="53"/>
      <c r="I120" s="53"/>
      <c r="J120" s="53"/>
      <c r="K120" s="351"/>
      <c r="L120" s="23"/>
    </row>
    <row r="121" spans="1:12" ht="14.25" customHeight="1">
      <c r="A121" s="24"/>
      <c r="B121" s="53"/>
      <c r="C121" s="53"/>
      <c r="D121" s="53"/>
      <c r="E121" s="53"/>
      <c r="F121" s="53"/>
      <c r="G121" s="53"/>
      <c r="H121" s="53"/>
      <c r="I121" s="53"/>
      <c r="J121" s="53"/>
      <c r="K121" s="351"/>
      <c r="L121" s="23"/>
    </row>
    <row r="122" spans="1:12" ht="14.25" customHeight="1">
      <c r="A122" s="24"/>
      <c r="B122" s="53"/>
      <c r="C122" s="53"/>
      <c r="D122" s="53"/>
      <c r="E122" s="53"/>
      <c r="F122" s="53"/>
      <c r="G122" s="53"/>
      <c r="H122" s="53"/>
      <c r="I122" s="53"/>
      <c r="J122" s="53"/>
      <c r="K122" s="351"/>
      <c r="L122" s="23"/>
    </row>
    <row r="123" spans="1:12" ht="14.25" customHeight="1">
      <c r="A123" s="24"/>
      <c r="B123" s="53"/>
      <c r="C123" s="53"/>
      <c r="D123" s="53"/>
      <c r="E123" s="53"/>
      <c r="F123" s="53"/>
      <c r="G123" s="53"/>
      <c r="H123" s="53"/>
      <c r="I123" s="53"/>
      <c r="J123" s="53"/>
      <c r="K123" s="351"/>
      <c r="L123" s="23"/>
    </row>
    <row r="124" spans="1:12" ht="14.25" customHeight="1">
      <c r="A124" s="24"/>
      <c r="B124" s="53"/>
      <c r="C124" s="53"/>
      <c r="D124" s="53"/>
      <c r="E124" s="53"/>
      <c r="F124" s="53"/>
      <c r="G124" s="53"/>
      <c r="H124" s="53"/>
      <c r="I124" s="53"/>
      <c r="J124" s="53"/>
      <c r="K124" s="351"/>
      <c r="L124" s="23"/>
    </row>
    <row r="125" spans="1:12" ht="14.25" customHeight="1">
      <c r="B125" s="53"/>
      <c r="C125" s="53"/>
      <c r="D125" s="53"/>
      <c r="E125" s="53"/>
      <c r="F125" s="53"/>
      <c r="G125" s="53"/>
      <c r="H125" s="53"/>
      <c r="I125" s="53"/>
      <c r="J125" s="53"/>
      <c r="K125" s="351"/>
      <c r="L125" s="23"/>
    </row>
    <row r="126" spans="1:12" ht="14.25" customHeight="1">
      <c r="B126" s="56"/>
      <c r="C126" s="56"/>
      <c r="D126" s="56"/>
      <c r="E126" s="56"/>
      <c r="F126" s="56"/>
      <c r="G126" s="56"/>
      <c r="H126" s="56"/>
      <c r="I126" s="56"/>
      <c r="J126" s="56"/>
      <c r="K126" s="352"/>
      <c r="L126" s="23"/>
    </row>
    <row r="127" spans="1:12" ht="14.25" customHeight="1">
      <c r="B127" s="56"/>
      <c r="C127" s="56"/>
      <c r="D127" s="56"/>
      <c r="E127" s="56"/>
      <c r="F127" s="56"/>
      <c r="G127" s="56"/>
      <c r="H127" s="56"/>
      <c r="I127" s="56"/>
      <c r="J127" s="56"/>
      <c r="K127" s="352"/>
      <c r="L127" s="51"/>
    </row>
    <row r="128" spans="1:12" ht="14.25" customHeight="1">
      <c r="B128" s="56"/>
      <c r="C128" s="56"/>
      <c r="D128" s="56"/>
      <c r="E128" s="56"/>
      <c r="F128" s="56"/>
      <c r="G128" s="56"/>
      <c r="H128" s="56"/>
      <c r="I128" s="56"/>
      <c r="J128" s="56"/>
      <c r="K128" s="352"/>
      <c r="L128" s="51"/>
    </row>
    <row r="129" spans="2:12" ht="14.25" customHeight="1">
      <c r="B129" s="56"/>
      <c r="C129" s="56"/>
      <c r="D129" s="56"/>
      <c r="E129" s="56"/>
      <c r="F129" s="56"/>
      <c r="G129" s="56"/>
      <c r="H129" s="56"/>
      <c r="I129" s="56"/>
      <c r="J129" s="56"/>
      <c r="K129" s="352"/>
      <c r="L129" s="51"/>
    </row>
    <row r="130" spans="2:12" ht="14.25" customHeight="1">
      <c r="B130" s="56"/>
      <c r="C130" s="56"/>
      <c r="D130" s="56"/>
      <c r="E130" s="56"/>
      <c r="F130" s="56"/>
      <c r="G130" s="56"/>
      <c r="H130" s="56"/>
      <c r="I130" s="56"/>
      <c r="J130" s="56"/>
      <c r="K130" s="352"/>
      <c r="L130" s="51"/>
    </row>
    <row r="131" spans="2:12" ht="14.25" customHeight="1">
      <c r="B131" s="56"/>
      <c r="C131" s="56"/>
      <c r="D131" s="56"/>
      <c r="E131" s="56"/>
      <c r="F131" s="56"/>
      <c r="G131" s="56"/>
      <c r="H131" s="56"/>
      <c r="I131" s="56"/>
      <c r="J131" s="56"/>
      <c r="K131" s="352"/>
      <c r="L131" s="51"/>
    </row>
    <row r="132" spans="2:12" ht="14.25" customHeight="1">
      <c r="B132" s="56"/>
      <c r="C132" s="56"/>
      <c r="D132" s="56"/>
      <c r="E132" s="56"/>
      <c r="F132" s="56"/>
      <c r="G132" s="56"/>
      <c r="H132" s="56"/>
      <c r="I132" s="56"/>
      <c r="J132" s="56"/>
      <c r="K132" s="352"/>
      <c r="L132" s="51"/>
    </row>
    <row r="133" spans="2:12" ht="14.25" customHeight="1">
      <c r="B133" s="56"/>
      <c r="C133" s="56"/>
      <c r="D133" s="56"/>
      <c r="E133" s="56"/>
      <c r="F133" s="56"/>
      <c r="G133" s="56"/>
      <c r="H133" s="56"/>
      <c r="I133" s="56"/>
      <c r="J133" s="56"/>
      <c r="K133" s="352"/>
      <c r="L133" s="51"/>
    </row>
    <row r="134" spans="2:12" ht="14.25" customHeight="1">
      <c r="B134" s="56"/>
      <c r="C134" s="56"/>
      <c r="D134" s="56"/>
      <c r="E134" s="56"/>
      <c r="F134" s="56"/>
      <c r="G134" s="56"/>
      <c r="H134" s="56"/>
      <c r="I134" s="56"/>
      <c r="J134" s="56"/>
      <c r="K134" s="352"/>
      <c r="L134" s="51"/>
    </row>
    <row r="135" spans="2:12" ht="14.25" customHeight="1">
      <c r="B135" s="56"/>
      <c r="C135" s="56"/>
      <c r="D135" s="56"/>
      <c r="E135" s="56"/>
      <c r="F135" s="56"/>
      <c r="G135" s="56"/>
      <c r="H135" s="56"/>
      <c r="I135" s="56"/>
      <c r="J135" s="56"/>
      <c r="K135" s="352"/>
      <c r="L135" s="51"/>
    </row>
    <row r="136" spans="2:12" ht="14.25" customHeight="1">
      <c r="B136" s="56"/>
      <c r="C136" s="56"/>
      <c r="D136" s="56"/>
      <c r="E136" s="56"/>
      <c r="F136" s="56"/>
      <c r="G136" s="56"/>
      <c r="H136" s="56"/>
      <c r="I136" s="56"/>
      <c r="J136" s="56"/>
      <c r="K136" s="352"/>
      <c r="L136" s="51"/>
    </row>
    <row r="137" spans="2:12" ht="14.25" customHeight="1">
      <c r="B137" s="56"/>
      <c r="C137" s="56"/>
      <c r="D137" s="56"/>
      <c r="E137" s="56"/>
      <c r="F137" s="56"/>
      <c r="G137" s="56"/>
      <c r="H137" s="56"/>
      <c r="I137" s="56"/>
      <c r="J137" s="56"/>
      <c r="K137" s="352"/>
      <c r="L137" s="51"/>
    </row>
    <row r="138" spans="2:12" ht="14.25" customHeight="1">
      <c r="B138" s="56"/>
      <c r="C138" s="56"/>
      <c r="D138" s="56"/>
      <c r="E138" s="56"/>
      <c r="F138" s="56"/>
      <c r="G138" s="56"/>
      <c r="H138" s="56"/>
      <c r="I138" s="56"/>
      <c r="J138" s="56"/>
      <c r="K138" s="352"/>
      <c r="L138" s="51"/>
    </row>
    <row r="139" spans="2:12" ht="14.25" customHeight="1">
      <c r="B139" s="56"/>
      <c r="C139" s="56"/>
      <c r="D139" s="56"/>
      <c r="E139" s="56"/>
      <c r="F139" s="56"/>
      <c r="G139" s="56"/>
      <c r="H139" s="56"/>
      <c r="I139" s="56"/>
      <c r="J139" s="56"/>
      <c r="K139" s="352"/>
      <c r="L139" s="51"/>
    </row>
    <row r="140" spans="2:12" ht="14.25" customHeight="1">
      <c r="B140" s="56"/>
      <c r="C140" s="56"/>
      <c r="D140" s="56"/>
      <c r="E140" s="56"/>
      <c r="F140" s="56"/>
      <c r="G140" s="56"/>
      <c r="H140" s="56"/>
      <c r="I140" s="56"/>
      <c r="J140" s="56"/>
      <c r="K140" s="352"/>
      <c r="L140" s="51"/>
    </row>
    <row r="141" spans="2:12" ht="14.25" customHeight="1">
      <c r="B141" s="56"/>
      <c r="C141" s="56"/>
      <c r="D141" s="56"/>
      <c r="E141" s="56"/>
      <c r="F141" s="56"/>
      <c r="G141" s="56"/>
      <c r="H141" s="56"/>
      <c r="I141" s="56"/>
      <c r="J141" s="56"/>
      <c r="K141" s="352"/>
      <c r="L141" s="51"/>
    </row>
    <row r="142" spans="2:12" ht="14.25" customHeight="1">
      <c r="B142" s="56"/>
      <c r="C142" s="56"/>
      <c r="D142" s="56"/>
      <c r="E142" s="56"/>
      <c r="F142" s="56"/>
      <c r="G142" s="56"/>
      <c r="H142" s="56"/>
      <c r="I142" s="56"/>
      <c r="J142" s="56"/>
      <c r="K142" s="352"/>
      <c r="L142" s="51"/>
    </row>
    <row r="143" spans="2:12" ht="14.25" customHeight="1">
      <c r="B143" s="56"/>
      <c r="C143" s="56"/>
      <c r="D143" s="56"/>
      <c r="E143" s="56"/>
      <c r="F143" s="56"/>
      <c r="G143" s="56"/>
      <c r="H143" s="56"/>
      <c r="I143" s="56"/>
      <c r="J143" s="56"/>
      <c r="K143" s="352"/>
      <c r="L143" s="51"/>
    </row>
    <row r="144" spans="2:12" ht="14.25" customHeight="1">
      <c r="B144" s="56"/>
      <c r="C144" s="56"/>
      <c r="D144" s="56"/>
      <c r="E144" s="56"/>
      <c r="F144" s="56"/>
      <c r="G144" s="56"/>
      <c r="H144" s="56"/>
      <c r="I144" s="56"/>
      <c r="J144" s="56"/>
      <c r="K144" s="352"/>
      <c r="L144" s="51"/>
    </row>
    <row r="145" spans="2:12" ht="14.25" customHeight="1">
      <c r="B145" s="56"/>
      <c r="C145" s="56"/>
      <c r="D145" s="56"/>
      <c r="E145" s="56"/>
      <c r="F145" s="56"/>
      <c r="G145" s="56"/>
      <c r="H145" s="56"/>
      <c r="I145" s="56"/>
      <c r="J145" s="56"/>
      <c r="K145" s="352"/>
      <c r="L145" s="51"/>
    </row>
    <row r="146" spans="2:12" ht="14.25" customHeight="1">
      <c r="B146" s="56"/>
      <c r="C146" s="56"/>
      <c r="D146" s="56"/>
      <c r="E146" s="56"/>
      <c r="F146" s="56"/>
      <c r="G146" s="56"/>
      <c r="H146" s="56"/>
      <c r="I146" s="56"/>
      <c r="J146" s="56"/>
      <c r="K146" s="352"/>
      <c r="L146" s="51"/>
    </row>
    <row r="147" spans="2:12" ht="14.25" customHeight="1">
      <c r="B147" s="56"/>
      <c r="C147" s="56"/>
      <c r="D147" s="56"/>
      <c r="E147" s="56"/>
      <c r="F147" s="56"/>
      <c r="G147" s="56"/>
      <c r="H147" s="56"/>
      <c r="I147" s="56"/>
      <c r="J147" s="56"/>
      <c r="K147" s="352"/>
      <c r="L147" s="51"/>
    </row>
    <row r="148" spans="2:12" ht="14.25" customHeight="1">
      <c r="B148" s="56"/>
      <c r="C148" s="56"/>
      <c r="D148" s="56"/>
      <c r="E148" s="56"/>
      <c r="F148" s="56"/>
      <c r="G148" s="56"/>
      <c r="H148" s="56"/>
      <c r="I148" s="56"/>
      <c r="J148" s="56"/>
      <c r="K148" s="352"/>
      <c r="L148" s="51"/>
    </row>
    <row r="149" spans="2:12" ht="14.25" customHeight="1">
      <c r="B149" s="56"/>
      <c r="C149" s="56"/>
      <c r="D149" s="56"/>
      <c r="E149" s="56"/>
      <c r="F149" s="56"/>
      <c r="G149" s="56"/>
      <c r="H149" s="56"/>
      <c r="I149" s="56"/>
      <c r="J149" s="56"/>
      <c r="K149" s="352"/>
      <c r="L149" s="51"/>
    </row>
    <row r="150" spans="2:12" ht="14.25" customHeight="1">
      <c r="B150" s="56"/>
      <c r="C150" s="56"/>
      <c r="D150" s="56"/>
      <c r="E150" s="56"/>
      <c r="F150" s="56"/>
      <c r="G150" s="56"/>
      <c r="H150" s="56"/>
      <c r="I150" s="56"/>
      <c r="J150" s="56"/>
      <c r="K150" s="352"/>
      <c r="L150" s="51"/>
    </row>
    <row r="151" spans="2:12" ht="14.25" customHeight="1">
      <c r="B151" s="56"/>
      <c r="C151" s="56"/>
      <c r="D151" s="56"/>
      <c r="E151" s="56"/>
      <c r="F151" s="56"/>
      <c r="G151" s="56"/>
      <c r="H151" s="56"/>
      <c r="I151" s="56"/>
      <c r="J151" s="56"/>
      <c r="K151" s="352"/>
      <c r="L151" s="51"/>
    </row>
    <row r="152" spans="2:12" ht="14.25" customHeight="1">
      <c r="B152" s="56"/>
      <c r="C152" s="56"/>
      <c r="D152" s="56"/>
      <c r="E152" s="56"/>
      <c r="F152" s="56"/>
      <c r="G152" s="56"/>
      <c r="H152" s="56"/>
      <c r="I152" s="56"/>
      <c r="J152" s="56"/>
      <c r="K152" s="352"/>
      <c r="L152" s="51"/>
    </row>
    <row r="153" spans="2:12" ht="14.25" customHeight="1">
      <c r="B153" s="56"/>
      <c r="C153" s="56"/>
      <c r="D153" s="56"/>
      <c r="E153" s="56"/>
      <c r="F153" s="56"/>
      <c r="G153" s="56"/>
      <c r="H153" s="56"/>
      <c r="I153" s="56"/>
      <c r="J153" s="56"/>
      <c r="K153" s="352"/>
      <c r="L153" s="51"/>
    </row>
    <row r="154" spans="2:12" ht="14.25" customHeight="1">
      <c r="B154" s="56"/>
      <c r="C154" s="56"/>
      <c r="D154" s="56"/>
      <c r="E154" s="56"/>
      <c r="F154" s="56"/>
      <c r="G154" s="56"/>
      <c r="H154" s="56"/>
      <c r="I154" s="56"/>
      <c r="J154" s="56"/>
      <c r="K154" s="352"/>
      <c r="L154" s="51"/>
    </row>
    <row r="155" spans="2:12" ht="14.25" customHeight="1">
      <c r="B155" s="56"/>
      <c r="C155" s="56"/>
      <c r="D155" s="56"/>
      <c r="E155" s="56"/>
      <c r="F155" s="56"/>
      <c r="G155" s="56"/>
      <c r="H155" s="56"/>
      <c r="I155" s="56"/>
      <c r="J155" s="56"/>
      <c r="K155" s="352"/>
      <c r="L155" s="51"/>
    </row>
    <row r="156" spans="2:12" ht="14.25" customHeight="1">
      <c r="B156" s="56"/>
      <c r="C156" s="56"/>
      <c r="D156" s="56"/>
      <c r="E156" s="56"/>
      <c r="F156" s="56"/>
      <c r="G156" s="56"/>
      <c r="H156" s="56"/>
      <c r="I156" s="56"/>
      <c r="J156" s="56"/>
      <c r="K156" s="352"/>
      <c r="L156" s="51"/>
    </row>
    <row r="157" spans="2:12" ht="14.25" customHeight="1">
      <c r="B157" s="56"/>
      <c r="C157" s="56"/>
      <c r="D157" s="56"/>
      <c r="E157" s="56"/>
      <c r="F157" s="56"/>
      <c r="G157" s="56"/>
      <c r="H157" s="56"/>
      <c r="I157" s="56"/>
      <c r="J157" s="56"/>
      <c r="K157" s="352"/>
      <c r="L157" s="51"/>
    </row>
    <row r="158" spans="2:12" ht="14.25" customHeight="1">
      <c r="B158" s="56"/>
      <c r="C158" s="56"/>
      <c r="D158" s="56"/>
      <c r="E158" s="56"/>
      <c r="F158" s="56"/>
      <c r="G158" s="56"/>
      <c r="H158" s="56"/>
      <c r="I158" s="56"/>
      <c r="J158" s="56"/>
      <c r="K158" s="352"/>
      <c r="L158" s="51"/>
    </row>
    <row r="159" spans="2:12" ht="14.25" customHeight="1">
      <c r="B159" s="56"/>
      <c r="C159" s="56"/>
      <c r="D159" s="56"/>
      <c r="E159" s="56"/>
      <c r="F159" s="56"/>
      <c r="G159" s="56"/>
      <c r="H159" s="56"/>
      <c r="I159" s="56"/>
      <c r="J159" s="56"/>
      <c r="K159" s="352"/>
      <c r="L159" s="51"/>
    </row>
    <row r="160" spans="2:12" ht="14.25" customHeight="1">
      <c r="B160" s="56"/>
      <c r="C160" s="56"/>
      <c r="D160" s="56"/>
      <c r="E160" s="56"/>
      <c r="F160" s="56"/>
      <c r="G160" s="56"/>
      <c r="H160" s="56"/>
      <c r="I160" s="56"/>
      <c r="J160" s="56"/>
      <c r="K160" s="352"/>
      <c r="L160" s="51"/>
    </row>
    <row r="161" spans="2:12" ht="14.25" customHeight="1">
      <c r="B161" s="56"/>
      <c r="C161" s="56"/>
      <c r="D161" s="56"/>
      <c r="E161" s="56"/>
      <c r="F161" s="56"/>
      <c r="G161" s="56"/>
      <c r="H161" s="56"/>
      <c r="I161" s="56"/>
      <c r="J161" s="56"/>
      <c r="K161" s="352"/>
      <c r="L161" s="51"/>
    </row>
    <row r="162" spans="2:12" ht="14.25" customHeight="1">
      <c r="B162" s="56"/>
      <c r="C162" s="56"/>
      <c r="D162" s="56"/>
      <c r="E162" s="56"/>
      <c r="F162" s="56"/>
      <c r="G162" s="56"/>
      <c r="H162" s="56"/>
      <c r="I162" s="56"/>
      <c r="J162" s="56"/>
      <c r="K162" s="352"/>
      <c r="L162" s="51"/>
    </row>
    <row r="163" spans="2:12" ht="14.25" customHeight="1">
      <c r="B163" s="56"/>
      <c r="C163" s="56"/>
      <c r="D163" s="56"/>
      <c r="E163" s="56"/>
      <c r="F163" s="56"/>
      <c r="G163" s="56"/>
      <c r="H163" s="56"/>
      <c r="I163" s="56"/>
      <c r="J163" s="56"/>
      <c r="K163" s="352"/>
      <c r="L163" s="51"/>
    </row>
    <row r="164" spans="2:12" ht="14.25" customHeight="1">
      <c r="B164" s="56"/>
      <c r="C164" s="56"/>
      <c r="D164" s="56"/>
      <c r="E164" s="56"/>
      <c r="F164" s="56"/>
      <c r="G164" s="56"/>
      <c r="H164" s="56"/>
      <c r="I164" s="56"/>
      <c r="J164" s="56"/>
      <c r="K164" s="352"/>
      <c r="L164" s="51"/>
    </row>
    <row r="165" spans="2:12" ht="14.25" customHeight="1">
      <c r="B165" s="56"/>
      <c r="C165" s="56"/>
      <c r="D165" s="56"/>
      <c r="E165" s="56"/>
      <c r="F165" s="56"/>
      <c r="G165" s="56"/>
      <c r="H165" s="56"/>
      <c r="I165" s="56"/>
      <c r="J165" s="56"/>
      <c r="K165" s="352"/>
      <c r="L165" s="51"/>
    </row>
    <row r="166" spans="2:12" ht="14.25" customHeight="1">
      <c r="B166" s="56"/>
      <c r="C166" s="56"/>
      <c r="D166" s="56"/>
      <c r="E166" s="56"/>
      <c r="F166" s="56"/>
      <c r="G166" s="56"/>
      <c r="H166" s="56"/>
      <c r="I166" s="56"/>
      <c r="J166" s="56"/>
      <c r="K166" s="352"/>
      <c r="L166" s="51"/>
    </row>
    <row r="167" spans="2:12" ht="14.25" customHeight="1">
      <c r="B167" s="56"/>
      <c r="C167" s="56"/>
      <c r="D167" s="56"/>
      <c r="E167" s="56"/>
      <c r="F167" s="56"/>
      <c r="G167" s="56"/>
      <c r="H167" s="56"/>
      <c r="I167" s="56"/>
      <c r="J167" s="56"/>
      <c r="K167" s="352"/>
      <c r="L167" s="51"/>
    </row>
    <row r="168" spans="2:12" ht="14.25" customHeight="1">
      <c r="B168" s="56"/>
      <c r="C168" s="56"/>
      <c r="D168" s="56"/>
      <c r="E168" s="56"/>
      <c r="F168" s="56"/>
      <c r="G168" s="56"/>
      <c r="H168" s="56"/>
      <c r="I168" s="56"/>
      <c r="J168" s="56"/>
      <c r="K168" s="352"/>
      <c r="L168" s="51"/>
    </row>
    <row r="169" spans="2:12" ht="14.25" customHeight="1">
      <c r="B169" s="56"/>
      <c r="C169" s="56"/>
      <c r="D169" s="56"/>
      <c r="E169" s="56"/>
      <c r="F169" s="56"/>
      <c r="G169" s="56"/>
      <c r="H169" s="56"/>
      <c r="I169" s="56"/>
      <c r="J169" s="56"/>
      <c r="K169" s="352"/>
      <c r="L169" s="51"/>
    </row>
    <row r="170" spans="2:12" ht="14.25" customHeight="1">
      <c r="B170" s="56"/>
      <c r="C170" s="56"/>
      <c r="D170" s="56"/>
      <c r="E170" s="56"/>
      <c r="F170" s="56"/>
      <c r="G170" s="56"/>
      <c r="H170" s="56"/>
      <c r="I170" s="56"/>
      <c r="J170" s="56"/>
      <c r="K170" s="352"/>
      <c r="L170" s="51"/>
    </row>
    <row r="171" spans="2:12" ht="14.25" customHeight="1">
      <c r="B171" s="56"/>
      <c r="C171" s="56"/>
      <c r="D171" s="56"/>
      <c r="E171" s="56"/>
      <c r="F171" s="56"/>
      <c r="G171" s="56"/>
      <c r="H171" s="56"/>
      <c r="I171" s="56"/>
      <c r="J171" s="56"/>
      <c r="K171" s="352"/>
      <c r="L171" s="51"/>
    </row>
    <row r="172" spans="2:12" ht="14.25" customHeight="1">
      <c r="B172" s="56"/>
      <c r="C172" s="56"/>
      <c r="D172" s="56"/>
      <c r="E172" s="56"/>
      <c r="F172" s="56"/>
      <c r="G172" s="56"/>
      <c r="H172" s="56"/>
      <c r="I172" s="56"/>
      <c r="J172" s="56"/>
      <c r="K172" s="352"/>
      <c r="L172" s="51"/>
    </row>
    <row r="173" spans="2:12" ht="14.25" customHeight="1">
      <c r="B173" s="56"/>
      <c r="C173" s="56"/>
      <c r="D173" s="56"/>
      <c r="E173" s="56"/>
      <c r="F173" s="56"/>
      <c r="G173" s="56"/>
      <c r="H173" s="56"/>
      <c r="I173" s="56"/>
      <c r="J173" s="56"/>
      <c r="K173" s="352"/>
      <c r="L173" s="51"/>
    </row>
    <row r="174" spans="2:12" ht="14.25" customHeight="1">
      <c r="B174" s="56"/>
      <c r="C174" s="56"/>
      <c r="D174" s="56"/>
      <c r="E174" s="56"/>
      <c r="F174" s="56"/>
      <c r="G174" s="56"/>
      <c r="H174" s="56"/>
      <c r="I174" s="56"/>
      <c r="J174" s="56"/>
      <c r="K174" s="352"/>
      <c r="L174" s="51"/>
    </row>
    <row r="175" spans="2:12" ht="14.25" customHeight="1">
      <c r="B175" s="56"/>
      <c r="C175" s="56"/>
      <c r="D175" s="56"/>
      <c r="E175" s="56"/>
      <c r="F175" s="56"/>
      <c r="G175" s="56"/>
      <c r="H175" s="56"/>
      <c r="I175" s="56"/>
      <c r="J175" s="56"/>
      <c r="K175" s="352"/>
      <c r="L175" s="51"/>
    </row>
    <row r="176" spans="2:12" ht="14.25" customHeight="1">
      <c r="B176" s="56"/>
      <c r="C176" s="56"/>
      <c r="D176" s="56"/>
      <c r="E176" s="56"/>
      <c r="F176" s="56"/>
      <c r="G176" s="56"/>
      <c r="H176" s="56"/>
      <c r="I176" s="56"/>
      <c r="J176" s="56"/>
      <c r="K176" s="352"/>
      <c r="L176" s="51"/>
    </row>
    <row r="177" spans="2:12" ht="14.25" customHeight="1">
      <c r="B177" s="56"/>
      <c r="C177" s="56"/>
      <c r="D177" s="56"/>
      <c r="E177" s="56"/>
      <c r="F177" s="56"/>
      <c r="G177" s="56"/>
      <c r="H177" s="56"/>
      <c r="I177" s="56"/>
      <c r="J177" s="56"/>
      <c r="K177" s="352"/>
      <c r="L177" s="51"/>
    </row>
    <row r="178" spans="2:12" ht="14.25" customHeight="1">
      <c r="B178" s="56"/>
      <c r="C178" s="56"/>
      <c r="D178" s="56"/>
      <c r="E178" s="56"/>
      <c r="F178" s="56"/>
      <c r="G178" s="56"/>
      <c r="H178" s="56"/>
      <c r="I178" s="56"/>
      <c r="J178" s="56"/>
      <c r="K178" s="352"/>
      <c r="L178" s="51"/>
    </row>
    <row r="179" spans="2:12" ht="14.25" customHeight="1">
      <c r="B179" s="56"/>
      <c r="C179" s="56"/>
      <c r="D179" s="56"/>
      <c r="E179" s="56"/>
      <c r="F179" s="56"/>
      <c r="G179" s="56"/>
      <c r="H179" s="56"/>
      <c r="I179" s="56"/>
      <c r="J179" s="56"/>
      <c r="K179" s="352"/>
      <c r="L179" s="51"/>
    </row>
    <row r="180" spans="2:12" ht="14.25" customHeight="1">
      <c r="B180" s="56"/>
      <c r="C180" s="56"/>
      <c r="D180" s="56"/>
      <c r="E180" s="56"/>
      <c r="F180" s="56"/>
      <c r="G180" s="56"/>
      <c r="H180" s="56"/>
      <c r="I180" s="56"/>
      <c r="J180" s="56"/>
      <c r="K180" s="352"/>
      <c r="L180" s="51"/>
    </row>
    <row r="181" spans="2:12" ht="14.25" customHeight="1">
      <c r="B181" s="56"/>
      <c r="C181" s="56"/>
      <c r="D181" s="56"/>
      <c r="E181" s="56"/>
      <c r="F181" s="56"/>
      <c r="G181" s="56"/>
      <c r="H181" s="56"/>
      <c r="I181" s="56"/>
      <c r="J181" s="56"/>
      <c r="K181" s="352"/>
      <c r="L181" s="51"/>
    </row>
    <row r="182" spans="2:12" ht="14.25" customHeight="1">
      <c r="B182" s="56"/>
      <c r="C182" s="56"/>
      <c r="D182" s="56"/>
      <c r="E182" s="56"/>
      <c r="F182" s="56"/>
      <c r="G182" s="56"/>
      <c r="H182" s="56"/>
      <c r="I182" s="56"/>
      <c r="J182" s="56"/>
      <c r="K182" s="352"/>
      <c r="L182" s="51"/>
    </row>
    <row r="183" spans="2:12" ht="14.25" customHeight="1">
      <c r="B183" s="56"/>
      <c r="C183" s="56"/>
      <c r="D183" s="56"/>
      <c r="E183" s="56"/>
      <c r="F183" s="56"/>
      <c r="G183" s="56"/>
      <c r="H183" s="56"/>
      <c r="I183" s="56"/>
      <c r="J183" s="56"/>
      <c r="K183" s="352"/>
      <c r="L183" s="51"/>
    </row>
    <row r="184" spans="2:12" ht="14.25" customHeight="1">
      <c r="B184" s="56"/>
      <c r="C184" s="56"/>
      <c r="D184" s="56"/>
      <c r="E184" s="56"/>
      <c r="F184" s="56"/>
      <c r="G184" s="56"/>
      <c r="H184" s="56"/>
      <c r="I184" s="56"/>
      <c r="J184" s="56"/>
      <c r="K184" s="352"/>
      <c r="L184" s="51"/>
    </row>
    <row r="185" spans="2:12" ht="14.25" customHeight="1">
      <c r="B185" s="56"/>
      <c r="C185" s="56"/>
      <c r="D185" s="56"/>
      <c r="E185" s="56"/>
      <c r="F185" s="56"/>
      <c r="G185" s="56"/>
      <c r="H185" s="56"/>
      <c r="I185" s="56"/>
      <c r="J185" s="56"/>
      <c r="K185" s="352"/>
      <c r="L185" s="51"/>
    </row>
    <row r="186" spans="2:12" ht="14.25" customHeight="1">
      <c r="B186" s="56"/>
      <c r="C186" s="56"/>
      <c r="D186" s="56"/>
      <c r="E186" s="56"/>
      <c r="F186" s="56"/>
      <c r="G186" s="56"/>
      <c r="H186" s="56"/>
      <c r="I186" s="56"/>
      <c r="J186" s="56"/>
      <c r="K186" s="352"/>
      <c r="L186" s="51"/>
    </row>
    <row r="187" spans="2:12" ht="14.25" customHeight="1">
      <c r="B187" s="56"/>
      <c r="C187" s="56"/>
      <c r="D187" s="56"/>
      <c r="E187" s="56"/>
      <c r="F187" s="56"/>
      <c r="G187" s="56"/>
      <c r="H187" s="56"/>
      <c r="I187" s="56"/>
      <c r="J187" s="56"/>
      <c r="K187" s="352"/>
      <c r="L187" s="51"/>
    </row>
    <row r="188" spans="2:12" ht="14.25" customHeight="1">
      <c r="B188" s="56"/>
      <c r="C188" s="56"/>
      <c r="D188" s="56"/>
      <c r="E188" s="56"/>
      <c r="F188" s="56"/>
      <c r="G188" s="56"/>
      <c r="H188" s="56"/>
      <c r="I188" s="56"/>
      <c r="J188" s="56"/>
      <c r="K188" s="352"/>
      <c r="L188" s="51"/>
    </row>
    <row r="189" spans="2:12" ht="14.25" customHeight="1">
      <c r="B189" s="56"/>
      <c r="C189" s="56"/>
      <c r="D189" s="56"/>
      <c r="E189" s="56"/>
      <c r="F189" s="56"/>
      <c r="G189" s="56"/>
      <c r="H189" s="56"/>
      <c r="I189" s="56"/>
      <c r="J189" s="56"/>
      <c r="K189" s="352"/>
      <c r="L189" s="51"/>
    </row>
    <row r="190" spans="2:12" ht="14.25" customHeight="1">
      <c r="B190" s="56"/>
      <c r="C190" s="56"/>
      <c r="D190" s="56"/>
      <c r="E190" s="56"/>
      <c r="F190" s="56"/>
      <c r="G190" s="56"/>
      <c r="H190" s="56"/>
      <c r="I190" s="56"/>
      <c r="J190" s="56"/>
      <c r="K190" s="352"/>
      <c r="L190" s="51"/>
    </row>
    <row r="191" spans="2:12" ht="14.25" customHeight="1">
      <c r="B191" s="56"/>
      <c r="C191" s="56"/>
      <c r="D191" s="56"/>
      <c r="E191" s="56"/>
      <c r="F191" s="56"/>
      <c r="G191" s="56"/>
      <c r="H191" s="56"/>
      <c r="I191" s="56"/>
      <c r="J191" s="56"/>
      <c r="K191" s="352"/>
      <c r="L191" s="51"/>
    </row>
    <row r="192" spans="2:12" ht="14.25" customHeight="1">
      <c r="B192" s="56"/>
      <c r="C192" s="56"/>
      <c r="D192" s="56"/>
      <c r="E192" s="56"/>
      <c r="F192" s="56"/>
      <c r="G192" s="56"/>
      <c r="H192" s="56"/>
      <c r="I192" s="56"/>
      <c r="J192" s="56"/>
      <c r="K192" s="352"/>
      <c r="L192" s="51"/>
    </row>
    <row r="193" spans="2:12" ht="14.25" customHeight="1">
      <c r="B193" s="56"/>
      <c r="C193" s="56"/>
      <c r="D193" s="56"/>
      <c r="E193" s="56"/>
      <c r="F193" s="56"/>
      <c r="G193" s="56"/>
      <c r="H193" s="56"/>
      <c r="I193" s="56"/>
      <c r="J193" s="56"/>
      <c r="K193" s="352"/>
      <c r="L193" s="51"/>
    </row>
    <row r="194" spans="2:12" ht="14.25" customHeight="1">
      <c r="B194" s="56"/>
      <c r="C194" s="56"/>
      <c r="D194" s="56"/>
      <c r="E194" s="56"/>
      <c r="F194" s="56"/>
      <c r="G194" s="56"/>
      <c r="H194" s="56"/>
      <c r="I194" s="56"/>
      <c r="J194" s="56"/>
      <c r="K194" s="352"/>
      <c r="L194" s="51"/>
    </row>
    <row r="195" spans="2:12" ht="14.25" customHeight="1">
      <c r="B195" s="56"/>
      <c r="C195" s="56"/>
      <c r="D195" s="56"/>
      <c r="E195" s="56"/>
      <c r="F195" s="56"/>
      <c r="G195" s="56"/>
      <c r="H195" s="56"/>
      <c r="I195" s="56"/>
      <c r="J195" s="56"/>
      <c r="K195" s="352"/>
      <c r="L195" s="51"/>
    </row>
    <row r="196" spans="2:12" ht="14.25" customHeight="1">
      <c r="B196" s="56"/>
      <c r="C196" s="56"/>
      <c r="D196" s="56"/>
      <c r="E196" s="56"/>
      <c r="F196" s="56"/>
      <c r="G196" s="56"/>
      <c r="H196" s="56"/>
      <c r="I196" s="56"/>
      <c r="J196" s="56"/>
      <c r="K196" s="352"/>
      <c r="L196" s="51"/>
    </row>
    <row r="197" spans="2:12" ht="14.25" customHeight="1">
      <c r="B197" s="56"/>
      <c r="C197" s="56"/>
      <c r="D197" s="56"/>
      <c r="E197" s="56"/>
      <c r="F197" s="56"/>
      <c r="G197" s="56"/>
      <c r="H197" s="56"/>
      <c r="I197" s="56"/>
      <c r="J197" s="56"/>
      <c r="K197" s="352"/>
      <c r="L197" s="51"/>
    </row>
    <row r="198" spans="2:12" ht="14.25" customHeight="1">
      <c r="B198" s="56"/>
      <c r="C198" s="56"/>
      <c r="D198" s="56"/>
      <c r="E198" s="56"/>
      <c r="F198" s="56"/>
      <c r="G198" s="56"/>
      <c r="H198" s="56"/>
      <c r="I198" s="56"/>
      <c r="J198" s="56"/>
      <c r="K198" s="352"/>
      <c r="L198" s="51"/>
    </row>
    <row r="199" spans="2:12" ht="14.25" customHeight="1">
      <c r="B199" s="56"/>
      <c r="C199" s="56"/>
      <c r="D199" s="56"/>
      <c r="E199" s="56"/>
      <c r="F199" s="56"/>
      <c r="G199" s="56"/>
      <c r="H199" s="56"/>
      <c r="I199" s="56"/>
      <c r="J199" s="56"/>
      <c r="K199" s="352"/>
      <c r="L199" s="51"/>
    </row>
    <row r="200" spans="2:12" ht="14.25" customHeight="1">
      <c r="B200" s="56"/>
      <c r="C200" s="56"/>
      <c r="D200" s="56"/>
      <c r="E200" s="56"/>
      <c r="F200" s="56"/>
      <c r="G200" s="56"/>
      <c r="H200" s="56"/>
      <c r="I200" s="56"/>
      <c r="J200" s="56"/>
      <c r="K200" s="352"/>
      <c r="L200" s="51"/>
    </row>
    <row r="201" spans="2:12" ht="14.25" customHeight="1">
      <c r="B201" s="56"/>
      <c r="C201" s="56"/>
      <c r="D201" s="56"/>
      <c r="E201" s="56"/>
      <c r="F201" s="56"/>
      <c r="G201" s="56"/>
      <c r="H201" s="56"/>
      <c r="I201" s="56"/>
      <c r="J201" s="56"/>
      <c r="K201" s="352"/>
      <c r="L201" s="51"/>
    </row>
    <row r="202" spans="2:12" ht="14.25" customHeight="1">
      <c r="B202" s="56"/>
      <c r="C202" s="56"/>
      <c r="D202" s="56"/>
      <c r="E202" s="56"/>
      <c r="F202" s="56"/>
      <c r="G202" s="56"/>
      <c r="H202" s="56"/>
      <c r="I202" s="56"/>
      <c r="J202" s="56"/>
      <c r="K202" s="352"/>
      <c r="L202" s="51"/>
    </row>
    <row r="203" spans="2:12" ht="14.25" customHeight="1">
      <c r="B203" s="56"/>
      <c r="C203" s="56"/>
      <c r="D203" s="56"/>
      <c r="E203" s="56"/>
      <c r="F203" s="56"/>
      <c r="G203" s="56"/>
      <c r="H203" s="56"/>
      <c r="I203" s="56"/>
      <c r="J203" s="56"/>
      <c r="K203" s="352"/>
      <c r="L203" s="51"/>
    </row>
    <row r="204" spans="2:12" ht="14.25" customHeight="1">
      <c r="B204" s="56"/>
      <c r="C204" s="56"/>
      <c r="D204" s="56"/>
      <c r="E204" s="56"/>
      <c r="F204" s="56"/>
      <c r="G204" s="56"/>
      <c r="H204" s="56"/>
      <c r="I204" s="56"/>
      <c r="J204" s="56"/>
      <c r="K204" s="352"/>
      <c r="L204" s="51"/>
    </row>
    <row r="205" spans="2:12" ht="14.25" customHeight="1">
      <c r="B205" s="56"/>
      <c r="C205" s="56"/>
      <c r="D205" s="56"/>
      <c r="E205" s="56"/>
      <c r="F205" s="56"/>
      <c r="G205" s="56"/>
      <c r="H205" s="56"/>
      <c r="I205" s="56"/>
      <c r="J205" s="56"/>
      <c r="K205" s="352"/>
      <c r="L205" s="51"/>
    </row>
    <row r="206" spans="2:12" ht="14.25" customHeight="1">
      <c r="B206" s="56"/>
      <c r="C206" s="56"/>
      <c r="D206" s="56"/>
      <c r="E206" s="56"/>
      <c r="F206" s="56"/>
      <c r="G206" s="56"/>
      <c r="H206" s="56"/>
      <c r="I206" s="56"/>
      <c r="J206" s="56"/>
      <c r="K206" s="352"/>
      <c r="L206" s="51"/>
    </row>
    <row r="207" spans="2:12" ht="14.25" customHeight="1">
      <c r="B207" s="56"/>
      <c r="C207" s="56"/>
      <c r="D207" s="56"/>
      <c r="E207" s="56"/>
      <c r="F207" s="56"/>
      <c r="G207" s="56"/>
      <c r="H207" s="56"/>
      <c r="I207" s="56"/>
      <c r="J207" s="56"/>
      <c r="K207" s="352"/>
      <c r="L207" s="51"/>
    </row>
    <row r="208" spans="2:12" ht="14.25" customHeight="1">
      <c r="B208" s="56"/>
      <c r="C208" s="56"/>
      <c r="D208" s="56"/>
      <c r="E208" s="56"/>
      <c r="F208" s="56"/>
      <c r="G208" s="56"/>
      <c r="H208" s="56"/>
      <c r="I208" s="56"/>
      <c r="J208" s="56"/>
      <c r="K208" s="352"/>
      <c r="L208" s="51"/>
    </row>
    <row r="209" spans="2:12" ht="14.25" customHeight="1">
      <c r="B209" s="56"/>
      <c r="C209" s="56"/>
      <c r="D209" s="56"/>
      <c r="E209" s="56"/>
      <c r="F209" s="56"/>
      <c r="G209" s="56"/>
      <c r="H209" s="56"/>
      <c r="I209" s="56"/>
      <c r="J209" s="56"/>
      <c r="K209" s="352"/>
      <c r="L209" s="51"/>
    </row>
    <row r="210" spans="2:12" ht="14.25" customHeight="1">
      <c r="B210" s="56"/>
      <c r="C210" s="56"/>
      <c r="D210" s="56"/>
      <c r="E210" s="56"/>
      <c r="F210" s="56"/>
      <c r="G210" s="56"/>
      <c r="H210" s="56"/>
      <c r="I210" s="56"/>
      <c r="J210" s="56"/>
      <c r="K210" s="352"/>
      <c r="L210" s="51"/>
    </row>
    <row r="211" spans="2:12" ht="14.25" customHeight="1">
      <c r="B211" s="56"/>
      <c r="C211" s="56"/>
      <c r="D211" s="56"/>
      <c r="E211" s="56"/>
      <c r="F211" s="56"/>
      <c r="G211" s="56"/>
      <c r="H211" s="56"/>
      <c r="I211" s="56"/>
      <c r="J211" s="56"/>
      <c r="K211" s="352"/>
      <c r="L211" s="51"/>
    </row>
    <row r="212" spans="2:12" ht="14.25" customHeight="1">
      <c r="B212" s="56"/>
      <c r="C212" s="56"/>
      <c r="D212" s="56"/>
      <c r="E212" s="56"/>
      <c r="F212" s="56"/>
      <c r="G212" s="56"/>
      <c r="H212" s="56"/>
      <c r="I212" s="56"/>
      <c r="J212" s="56"/>
      <c r="K212" s="352"/>
      <c r="L212" s="51"/>
    </row>
    <row r="213" spans="2:12" ht="14.25" customHeight="1">
      <c r="B213" s="56"/>
      <c r="C213" s="56"/>
      <c r="D213" s="56"/>
      <c r="E213" s="56"/>
      <c r="F213" s="56"/>
      <c r="G213" s="56"/>
      <c r="H213" s="56"/>
      <c r="I213" s="56"/>
      <c r="J213" s="56"/>
      <c r="K213" s="352"/>
      <c r="L213" s="51"/>
    </row>
    <row r="214" spans="2:12" ht="14.25" customHeight="1">
      <c r="B214" s="56"/>
      <c r="C214" s="56"/>
      <c r="D214" s="56"/>
      <c r="E214" s="56"/>
      <c r="F214" s="56"/>
      <c r="G214" s="56"/>
      <c r="H214" s="56"/>
      <c r="I214" s="56"/>
      <c r="J214" s="56"/>
      <c r="K214" s="352"/>
      <c r="L214" s="51"/>
    </row>
    <row r="215" spans="2:12" ht="14.25" customHeight="1">
      <c r="B215" s="56"/>
      <c r="C215" s="56"/>
      <c r="D215" s="56"/>
      <c r="E215" s="56"/>
      <c r="F215" s="56"/>
      <c r="G215" s="56"/>
      <c r="H215" s="56"/>
      <c r="I215" s="56"/>
      <c r="J215" s="56"/>
      <c r="K215" s="352"/>
      <c r="L215" s="51"/>
    </row>
    <row r="216" spans="2:12" ht="14.25" customHeight="1">
      <c r="B216" s="56"/>
      <c r="C216" s="56"/>
      <c r="D216" s="56"/>
      <c r="E216" s="56"/>
      <c r="F216" s="56"/>
      <c r="G216" s="56"/>
      <c r="H216" s="56"/>
      <c r="I216" s="56"/>
      <c r="J216" s="56"/>
      <c r="K216" s="352"/>
      <c r="L216" s="51"/>
    </row>
    <row r="217" spans="2:12" ht="14.25" customHeight="1">
      <c r="B217" s="56"/>
      <c r="C217" s="56"/>
      <c r="D217" s="56"/>
      <c r="E217" s="56"/>
      <c r="F217" s="56"/>
      <c r="G217" s="56"/>
      <c r="H217" s="56"/>
      <c r="I217" s="56"/>
      <c r="J217" s="56"/>
      <c r="K217" s="352"/>
      <c r="L217" s="51"/>
    </row>
    <row r="218" spans="2:12" ht="14.25" customHeight="1">
      <c r="B218" s="56"/>
      <c r="C218" s="56"/>
      <c r="D218" s="56"/>
      <c r="E218" s="56"/>
      <c r="F218" s="56"/>
      <c r="G218" s="56"/>
      <c r="H218" s="56"/>
      <c r="I218" s="56"/>
      <c r="J218" s="56"/>
      <c r="K218" s="352"/>
      <c r="L218" s="51"/>
    </row>
    <row r="219" spans="2:12" ht="14.25" customHeight="1">
      <c r="B219" s="56"/>
      <c r="C219" s="56"/>
      <c r="D219" s="56"/>
      <c r="E219" s="56"/>
      <c r="F219" s="56"/>
      <c r="G219" s="56"/>
      <c r="H219" s="56"/>
      <c r="I219" s="56"/>
      <c r="J219" s="56"/>
      <c r="K219" s="352"/>
      <c r="L219" s="51"/>
    </row>
    <row r="220" spans="2:12" ht="14.25" customHeight="1">
      <c r="B220" s="56"/>
      <c r="C220" s="56"/>
      <c r="D220" s="56"/>
      <c r="E220" s="56"/>
      <c r="F220" s="56"/>
      <c r="G220" s="56"/>
      <c r="H220" s="56"/>
      <c r="I220" s="56"/>
      <c r="J220" s="56"/>
      <c r="K220" s="352"/>
      <c r="L220" s="51"/>
    </row>
    <row r="221" spans="2:12" ht="14.25" customHeight="1">
      <c r="L221" s="51"/>
    </row>
  </sheetData>
  <phoneticPr fontId="29" type="noConversion"/>
  <pageMargins left="0.39370078740157483" right="0.39370078740157483" top="0.43307086614173229" bottom="0.43307086614173229" header="0.23622047244094491" footer="0.23622047244094491"/>
  <pageSetup paperSize="9" scale="99" orientation="portrait" r:id="rId1"/>
  <headerFooter alignWithMargins="0">
    <oddFooter>&amp;C&amp;9&amp;P&amp;L&amp;9Public Library Statistics 2016/17</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V100"/>
  <sheetViews>
    <sheetView zoomScaleNormal="100" workbookViewId="0">
      <pane ySplit="3" topLeftCell="A4" activePane="bottomLeft" state="frozen"/>
      <selection activeCell="E6" sqref="E6"/>
      <selection pane="bottomLeft" activeCell="A50" sqref="A50"/>
    </sheetView>
  </sheetViews>
  <sheetFormatPr defaultColWidth="9.140625" defaultRowHeight="14.25" customHeight="1"/>
  <cols>
    <col min="1" max="1" width="18.5703125" style="20" customWidth="1"/>
    <col min="2" max="3" width="8.85546875" style="48" customWidth="1"/>
    <col min="4" max="4" width="6.7109375" style="48" customWidth="1"/>
    <col min="5" max="5" width="7.42578125" style="48" customWidth="1"/>
    <col min="6" max="6" width="7.5703125" style="48" customWidth="1"/>
    <col min="7" max="7" width="8.85546875" style="48" customWidth="1"/>
    <col min="8" max="8" width="6.85546875" style="48" bestFit="1" customWidth="1"/>
    <col min="9" max="9" width="7.42578125" style="48" customWidth="1"/>
    <col min="10" max="10" width="8.7109375" style="48" customWidth="1"/>
    <col min="11" max="11" width="9.28515625" style="191" customWidth="1"/>
    <col min="12" max="12" width="16.85546875" style="48" customWidth="1"/>
    <col min="13" max="16384" width="9.140625" style="20"/>
  </cols>
  <sheetData>
    <row r="1" spans="1:22" ht="16.5" customHeight="1">
      <c r="A1" s="37" t="s">
        <v>478</v>
      </c>
      <c r="L1" s="193"/>
      <c r="M1" s="120"/>
      <c r="N1" s="120"/>
      <c r="O1" s="120"/>
      <c r="P1" s="120"/>
      <c r="Q1" s="120"/>
      <c r="R1" s="120"/>
      <c r="S1" s="120"/>
      <c r="T1" s="120"/>
      <c r="U1" s="120"/>
      <c r="V1" s="120"/>
    </row>
    <row r="2" spans="1:22" ht="14.25" customHeight="1">
      <c r="A2" s="37"/>
      <c r="L2" s="193"/>
      <c r="M2" s="120"/>
      <c r="N2" s="120"/>
      <c r="O2" s="120"/>
      <c r="P2" s="120"/>
      <c r="Q2" s="120"/>
      <c r="R2" s="120"/>
      <c r="S2" s="120"/>
      <c r="T2" s="120"/>
      <c r="U2" s="120"/>
      <c r="V2" s="120"/>
    </row>
    <row r="3" spans="1:22" s="325" customFormat="1" ht="47.25" customHeight="1">
      <c r="A3" s="323"/>
      <c r="B3" s="539" t="s">
        <v>117</v>
      </c>
      <c r="C3" s="539" t="s">
        <v>80</v>
      </c>
      <c r="D3" s="539" t="s">
        <v>40</v>
      </c>
      <c r="E3" s="539" t="s">
        <v>41</v>
      </c>
      <c r="F3" s="539" t="s">
        <v>43</v>
      </c>
      <c r="G3" s="539" t="s">
        <v>44</v>
      </c>
      <c r="H3" s="539" t="s">
        <v>45</v>
      </c>
      <c r="I3" s="539" t="s">
        <v>42</v>
      </c>
      <c r="J3" s="539" t="s">
        <v>358</v>
      </c>
      <c r="K3" s="551" t="s">
        <v>37</v>
      </c>
      <c r="L3" s="324"/>
      <c r="N3" s="464"/>
      <c r="O3" s="464"/>
      <c r="P3" s="9"/>
      <c r="Q3" s="322"/>
      <c r="R3" s="322"/>
      <c r="S3" s="9"/>
      <c r="T3" s="9"/>
      <c r="U3" s="322"/>
    </row>
    <row r="4" spans="1:22" ht="14.25" customHeight="1">
      <c r="A4" s="4" t="s">
        <v>280</v>
      </c>
      <c r="B4" s="155">
        <v>59136</v>
      </c>
      <c r="C4" s="155">
        <v>41615</v>
      </c>
      <c r="D4" s="155">
        <v>5130</v>
      </c>
      <c r="E4" s="155">
        <v>13179</v>
      </c>
      <c r="F4" s="155">
        <v>23538</v>
      </c>
      <c r="G4" s="155">
        <v>36518</v>
      </c>
      <c r="H4" s="155">
        <v>1750</v>
      </c>
      <c r="I4" s="155">
        <v>16939</v>
      </c>
      <c r="J4" s="155">
        <v>15583</v>
      </c>
      <c r="K4" s="155">
        <v>213388</v>
      </c>
      <c r="L4" s="4"/>
    </row>
    <row r="5" spans="1:22" ht="14.25" customHeight="1">
      <c r="A5" s="4" t="s">
        <v>213</v>
      </c>
      <c r="B5" s="155">
        <v>46792</v>
      </c>
      <c r="C5" s="155">
        <v>46857</v>
      </c>
      <c r="D5" s="155">
        <v>1665</v>
      </c>
      <c r="E5" s="155">
        <v>6617</v>
      </c>
      <c r="F5" s="155">
        <v>11823</v>
      </c>
      <c r="G5" s="155">
        <v>18398</v>
      </c>
      <c r="H5" s="636"/>
      <c r="I5" s="155">
        <v>12815</v>
      </c>
      <c r="J5" s="155">
        <v>1106</v>
      </c>
      <c r="K5" s="155">
        <v>146073</v>
      </c>
      <c r="L5" s="4"/>
    </row>
    <row r="6" spans="1:22" ht="14.25" customHeight="1">
      <c r="A6" s="4" t="s">
        <v>281</v>
      </c>
      <c r="B6" s="155">
        <v>27695</v>
      </c>
      <c r="C6" s="155">
        <v>28752</v>
      </c>
      <c r="D6" s="636">
        <v>117</v>
      </c>
      <c r="E6" s="155">
        <v>3025</v>
      </c>
      <c r="F6" s="155">
        <v>5401</v>
      </c>
      <c r="G6" s="155">
        <v>10668</v>
      </c>
      <c r="H6" s="636"/>
      <c r="I6" s="155">
        <v>6903</v>
      </c>
      <c r="J6" s="155">
        <v>9381</v>
      </c>
      <c r="K6" s="155">
        <v>91942</v>
      </c>
      <c r="L6" s="4"/>
    </row>
    <row r="7" spans="1:22" ht="14.25" customHeight="1">
      <c r="A7" s="4" t="s">
        <v>438</v>
      </c>
      <c r="B7" s="155">
        <v>32972</v>
      </c>
      <c r="C7" s="155">
        <v>51988</v>
      </c>
      <c r="D7" s="155">
        <v>2714</v>
      </c>
      <c r="E7" s="155">
        <v>2673</v>
      </c>
      <c r="F7" s="155">
        <v>3172</v>
      </c>
      <c r="G7" s="155">
        <v>10379</v>
      </c>
      <c r="H7" s="636"/>
      <c r="I7" s="155">
        <v>6656</v>
      </c>
      <c r="J7" s="155">
        <v>4942</v>
      </c>
      <c r="K7" s="155">
        <v>115496</v>
      </c>
      <c r="L7" s="4"/>
    </row>
    <row r="8" spans="1:22" ht="14.25" customHeight="1">
      <c r="A8" s="4" t="s">
        <v>106</v>
      </c>
      <c r="B8" s="155">
        <v>16704</v>
      </c>
      <c r="C8" s="155">
        <v>15739</v>
      </c>
      <c r="D8" s="636"/>
      <c r="E8" s="155">
        <v>1589</v>
      </c>
      <c r="F8" s="155">
        <v>3211</v>
      </c>
      <c r="G8" s="155">
        <v>1980</v>
      </c>
      <c r="H8" s="636"/>
      <c r="I8" s="155">
        <v>3101</v>
      </c>
      <c r="J8" s="155">
        <v>2350</v>
      </c>
      <c r="K8" s="155">
        <v>44674</v>
      </c>
      <c r="L8" s="4"/>
    </row>
    <row r="9" spans="1:22" ht="14.25" customHeight="1">
      <c r="A9" s="4" t="s">
        <v>282</v>
      </c>
      <c r="B9" s="155">
        <v>32553</v>
      </c>
      <c r="C9" s="155">
        <v>18928</v>
      </c>
      <c r="D9" s="636"/>
      <c r="E9" s="155">
        <v>3146</v>
      </c>
      <c r="F9" s="155">
        <v>4738</v>
      </c>
      <c r="G9" s="155">
        <v>7927</v>
      </c>
      <c r="H9" s="636"/>
      <c r="I9" s="155">
        <v>3650</v>
      </c>
      <c r="J9" s="636">
        <v>898</v>
      </c>
      <c r="K9" s="155">
        <v>71840</v>
      </c>
      <c r="L9" s="4"/>
    </row>
    <row r="10" spans="1:22" ht="14.25" customHeight="1">
      <c r="A10" s="4" t="s">
        <v>428</v>
      </c>
      <c r="B10" s="155">
        <v>3006</v>
      </c>
      <c r="C10" s="155">
        <v>6286</v>
      </c>
      <c r="D10" s="636"/>
      <c r="E10" s="636">
        <v>725</v>
      </c>
      <c r="F10" s="636">
        <v>693</v>
      </c>
      <c r="G10" s="155">
        <v>2953</v>
      </c>
      <c r="H10" s="636"/>
      <c r="I10" s="155">
        <v>1213</v>
      </c>
      <c r="J10" s="155">
        <v>1402</v>
      </c>
      <c r="K10" s="155">
        <v>16278</v>
      </c>
      <c r="L10" s="4"/>
    </row>
    <row r="11" spans="1:22" ht="14.25" customHeight="1">
      <c r="A11" s="4" t="s">
        <v>341</v>
      </c>
      <c r="B11" s="155">
        <v>10567</v>
      </c>
      <c r="C11" s="155">
        <v>18086</v>
      </c>
      <c r="D11" s="636">
        <v>125</v>
      </c>
      <c r="E11" s="155">
        <v>1858</v>
      </c>
      <c r="F11" s="155">
        <v>2499</v>
      </c>
      <c r="G11" s="155">
        <v>2995</v>
      </c>
      <c r="H11" s="636"/>
      <c r="I11" s="155">
        <v>2764</v>
      </c>
      <c r="J11" s="155">
        <v>1306</v>
      </c>
      <c r="K11" s="155">
        <v>40200</v>
      </c>
      <c r="L11" s="4"/>
    </row>
    <row r="12" spans="1:22" ht="14.25" customHeight="1">
      <c r="A12" s="4" t="s">
        <v>283</v>
      </c>
      <c r="B12" s="155">
        <v>161282</v>
      </c>
      <c r="C12" s="155">
        <v>109018</v>
      </c>
      <c r="D12" s="636">
        <v>647</v>
      </c>
      <c r="E12" s="155">
        <v>11579</v>
      </c>
      <c r="F12" s="155">
        <v>17895</v>
      </c>
      <c r="G12" s="155">
        <v>33944</v>
      </c>
      <c r="H12" s="155">
        <v>3313</v>
      </c>
      <c r="I12" s="155">
        <v>23855</v>
      </c>
      <c r="J12" s="155">
        <v>29685</v>
      </c>
      <c r="K12" s="155">
        <v>391218</v>
      </c>
      <c r="L12" s="4"/>
    </row>
    <row r="13" spans="1:22" ht="14.25" customHeight="1">
      <c r="A13" s="4" t="s">
        <v>284</v>
      </c>
      <c r="B13" s="155">
        <v>72636</v>
      </c>
      <c r="C13" s="155">
        <v>28939</v>
      </c>
      <c r="D13" s="636"/>
      <c r="E13" s="155">
        <v>3560</v>
      </c>
      <c r="F13" s="155">
        <v>9060</v>
      </c>
      <c r="G13" s="155">
        <v>7828</v>
      </c>
      <c r="H13" s="636"/>
      <c r="I13" s="155">
        <v>5930</v>
      </c>
      <c r="J13" s="155">
        <v>3608</v>
      </c>
      <c r="K13" s="155">
        <v>131561</v>
      </c>
      <c r="L13" s="4"/>
    </row>
    <row r="14" spans="1:22" ht="14.25" customHeight="1">
      <c r="A14" s="4" t="s">
        <v>214</v>
      </c>
      <c r="B14" s="155">
        <v>9351</v>
      </c>
      <c r="C14" s="155">
        <v>21511</v>
      </c>
      <c r="D14" s="636">
        <v>3</v>
      </c>
      <c r="E14" s="155">
        <v>2128</v>
      </c>
      <c r="F14" s="155">
        <v>2416</v>
      </c>
      <c r="G14" s="155">
        <v>11953</v>
      </c>
      <c r="H14" s="636">
        <v>20</v>
      </c>
      <c r="I14" s="155">
        <v>5273</v>
      </c>
      <c r="J14" s="155">
        <v>41124</v>
      </c>
      <c r="K14" s="155">
        <v>93779</v>
      </c>
      <c r="L14" s="4"/>
    </row>
    <row r="15" spans="1:22" ht="14.25" customHeight="1">
      <c r="A15" s="4" t="s">
        <v>429</v>
      </c>
      <c r="B15" s="155">
        <v>103813</v>
      </c>
      <c r="C15" s="155">
        <v>72793</v>
      </c>
      <c r="D15" s="155">
        <v>2024</v>
      </c>
      <c r="E15" s="155">
        <v>11536</v>
      </c>
      <c r="F15" s="155">
        <v>16896</v>
      </c>
      <c r="G15" s="155">
        <v>28188</v>
      </c>
      <c r="H15" s="636">
        <v>757</v>
      </c>
      <c r="I15" s="155">
        <v>23071</v>
      </c>
      <c r="J15" s="155">
        <v>13910</v>
      </c>
      <c r="K15" s="155">
        <v>272988</v>
      </c>
      <c r="L15" s="4"/>
    </row>
    <row r="16" spans="1:22" ht="14.25" customHeight="1">
      <c r="A16" s="4" t="s">
        <v>345</v>
      </c>
      <c r="B16" s="155">
        <v>3310</v>
      </c>
      <c r="C16" s="155">
        <v>5215</v>
      </c>
      <c r="D16" s="636">
        <v>85</v>
      </c>
      <c r="E16" s="636">
        <v>478</v>
      </c>
      <c r="F16" s="636">
        <v>797</v>
      </c>
      <c r="G16" s="155">
        <v>1123</v>
      </c>
      <c r="H16" s="636"/>
      <c r="I16" s="155">
        <v>1009</v>
      </c>
      <c r="J16" s="636"/>
      <c r="K16" s="155">
        <v>12017</v>
      </c>
      <c r="L16" s="4"/>
    </row>
    <row r="17" spans="1:12" ht="14.25" customHeight="1">
      <c r="A17" s="4" t="s">
        <v>347</v>
      </c>
      <c r="B17" s="155">
        <v>8716</v>
      </c>
      <c r="C17" s="155">
        <v>14092</v>
      </c>
      <c r="D17" s="636"/>
      <c r="E17" s="155">
        <v>1449</v>
      </c>
      <c r="F17" s="155">
        <v>2534</v>
      </c>
      <c r="G17" s="155">
        <v>5811</v>
      </c>
      <c r="H17" s="636">
        <v>167</v>
      </c>
      <c r="I17" s="155">
        <v>3845</v>
      </c>
      <c r="J17" s="155">
        <v>1161</v>
      </c>
      <c r="K17" s="155">
        <v>37775</v>
      </c>
      <c r="L17" s="4"/>
    </row>
    <row r="18" spans="1:12" ht="14.25" customHeight="1">
      <c r="A18" s="4" t="s">
        <v>436</v>
      </c>
      <c r="B18" s="155">
        <v>64398</v>
      </c>
      <c r="C18" s="155">
        <v>52808</v>
      </c>
      <c r="D18" s="155">
        <v>8060</v>
      </c>
      <c r="E18" s="155">
        <v>9273</v>
      </c>
      <c r="F18" s="155">
        <v>25985</v>
      </c>
      <c r="G18" s="155">
        <v>28843</v>
      </c>
      <c r="H18" s="636"/>
      <c r="I18" s="155">
        <v>24827</v>
      </c>
      <c r="J18" s="155">
        <v>17979</v>
      </c>
      <c r="K18" s="155">
        <v>232173</v>
      </c>
      <c r="L18" s="4"/>
    </row>
    <row r="19" spans="1:12" ht="14.25" customHeight="1">
      <c r="A19" s="4" t="s">
        <v>285</v>
      </c>
      <c r="B19" s="155">
        <v>92952</v>
      </c>
      <c r="C19" s="155">
        <v>37359</v>
      </c>
      <c r="D19" s="636"/>
      <c r="E19" s="155">
        <v>7142</v>
      </c>
      <c r="F19" s="636"/>
      <c r="G19" s="155">
        <v>36972</v>
      </c>
      <c r="H19" s="636"/>
      <c r="I19" s="155">
        <v>4577</v>
      </c>
      <c r="J19" s="155">
        <v>10953</v>
      </c>
      <c r="K19" s="155">
        <v>189955</v>
      </c>
      <c r="L19" s="4"/>
    </row>
    <row r="20" spans="1:12" ht="14.25" customHeight="1">
      <c r="A20" s="4" t="s">
        <v>6</v>
      </c>
      <c r="B20" s="155">
        <v>31135</v>
      </c>
      <c r="C20" s="155">
        <v>38637</v>
      </c>
      <c r="D20" s="636">
        <v>572</v>
      </c>
      <c r="E20" s="155">
        <v>5274</v>
      </c>
      <c r="F20" s="155">
        <v>7822</v>
      </c>
      <c r="G20" s="155">
        <v>13336</v>
      </c>
      <c r="H20" s="636"/>
      <c r="I20" s="155">
        <v>5660</v>
      </c>
      <c r="J20" s="155">
        <v>2942</v>
      </c>
      <c r="K20" s="155">
        <v>105378</v>
      </c>
      <c r="L20" s="4"/>
    </row>
    <row r="21" spans="1:12" ht="14.25" customHeight="1">
      <c r="A21" s="4" t="s">
        <v>430</v>
      </c>
      <c r="B21" s="155">
        <v>17585</v>
      </c>
      <c r="C21" s="155">
        <v>25313</v>
      </c>
      <c r="D21" s="636">
        <v>173</v>
      </c>
      <c r="E21" s="155">
        <v>4786</v>
      </c>
      <c r="F21" s="155">
        <v>2664</v>
      </c>
      <c r="G21" s="155">
        <v>8620</v>
      </c>
      <c r="H21" s="636"/>
      <c r="I21" s="155">
        <v>6557</v>
      </c>
      <c r="J21" s="155">
        <v>1226</v>
      </c>
      <c r="K21" s="155">
        <v>66924</v>
      </c>
      <c r="L21" s="4"/>
    </row>
    <row r="22" spans="1:12" ht="14.25" customHeight="1">
      <c r="A22" s="4" t="s">
        <v>286</v>
      </c>
      <c r="B22" s="155">
        <v>62535</v>
      </c>
      <c r="C22" s="155">
        <v>34244</v>
      </c>
      <c r="D22" s="155">
        <v>1551</v>
      </c>
      <c r="E22" s="155">
        <v>5091</v>
      </c>
      <c r="F22" s="155">
        <v>8031</v>
      </c>
      <c r="G22" s="155">
        <v>11979</v>
      </c>
      <c r="H22" s="636">
        <v>792</v>
      </c>
      <c r="I22" s="155">
        <v>6875</v>
      </c>
      <c r="J22" s="155">
        <v>10388</v>
      </c>
      <c r="K22" s="155">
        <v>141486</v>
      </c>
      <c r="L22" s="4"/>
    </row>
    <row r="23" spans="1:12" ht="14.25" customHeight="1">
      <c r="A23" s="4" t="s">
        <v>215</v>
      </c>
      <c r="B23" s="155">
        <v>76364</v>
      </c>
      <c r="C23" s="155">
        <v>61378</v>
      </c>
      <c r="D23" s="636"/>
      <c r="E23" s="155">
        <v>12762</v>
      </c>
      <c r="F23" s="155">
        <v>18250</v>
      </c>
      <c r="G23" s="155">
        <v>31145</v>
      </c>
      <c r="H23" s="636"/>
      <c r="I23" s="155">
        <v>27828</v>
      </c>
      <c r="J23" s="155">
        <v>2818</v>
      </c>
      <c r="K23" s="155">
        <v>230545</v>
      </c>
      <c r="L23" s="4"/>
    </row>
    <row r="24" spans="1:12" ht="14.25" customHeight="1">
      <c r="A24" s="4" t="s">
        <v>216</v>
      </c>
      <c r="B24" s="155">
        <v>10367</v>
      </c>
      <c r="C24" s="155">
        <v>14969</v>
      </c>
      <c r="D24" s="636"/>
      <c r="E24" s="155">
        <v>1867</v>
      </c>
      <c r="F24" s="155">
        <v>2500</v>
      </c>
      <c r="G24" s="155">
        <v>4669</v>
      </c>
      <c r="H24" s="636"/>
      <c r="I24" s="155">
        <v>4999</v>
      </c>
      <c r="J24" s="636">
        <v>757</v>
      </c>
      <c r="K24" s="155">
        <v>40128</v>
      </c>
      <c r="L24" s="4"/>
    </row>
    <row r="25" spans="1:12" ht="14.25" customHeight="1">
      <c r="A25" s="4" t="s">
        <v>542</v>
      </c>
      <c r="B25" s="155">
        <v>53895</v>
      </c>
      <c r="C25" s="155">
        <v>53886</v>
      </c>
      <c r="D25" s="636">
        <v>331</v>
      </c>
      <c r="E25" s="155">
        <v>6951</v>
      </c>
      <c r="F25" s="155">
        <v>9222</v>
      </c>
      <c r="G25" s="155">
        <v>22090</v>
      </c>
      <c r="H25" s="636"/>
      <c r="I25" s="155">
        <v>17766</v>
      </c>
      <c r="J25" s="155">
        <v>1184</v>
      </c>
      <c r="K25" s="155">
        <v>165325</v>
      </c>
      <c r="L25" s="4"/>
    </row>
    <row r="26" spans="1:12" ht="14.25" customHeight="1">
      <c r="A26" s="4" t="s">
        <v>287</v>
      </c>
      <c r="B26" s="155">
        <v>47215</v>
      </c>
      <c r="C26" s="155">
        <v>42484</v>
      </c>
      <c r="D26" s="636"/>
      <c r="E26" s="155">
        <v>7252</v>
      </c>
      <c r="F26" s="155">
        <v>10718</v>
      </c>
      <c r="G26" s="155">
        <v>28835</v>
      </c>
      <c r="H26" s="636"/>
      <c r="I26" s="155">
        <v>10871</v>
      </c>
      <c r="J26" s="155">
        <v>17365</v>
      </c>
      <c r="K26" s="155">
        <v>164740</v>
      </c>
      <c r="L26" s="4"/>
    </row>
    <row r="27" spans="1:12" ht="14.25" customHeight="1">
      <c r="A27" s="4" t="s">
        <v>288</v>
      </c>
      <c r="B27" s="155">
        <v>35177</v>
      </c>
      <c r="C27" s="155">
        <v>44445</v>
      </c>
      <c r="D27" s="636"/>
      <c r="E27" s="155">
        <v>3452</v>
      </c>
      <c r="F27" s="636">
        <v>8</v>
      </c>
      <c r="G27" s="155">
        <v>6728</v>
      </c>
      <c r="H27" s="636"/>
      <c r="I27" s="155">
        <v>8540</v>
      </c>
      <c r="J27" s="155">
        <v>2096</v>
      </c>
      <c r="K27" s="155">
        <v>100446</v>
      </c>
      <c r="L27" s="4"/>
    </row>
    <row r="28" spans="1:12" ht="14.25" customHeight="1">
      <c r="A28" s="4" t="s">
        <v>195</v>
      </c>
      <c r="B28" s="155">
        <v>41361</v>
      </c>
      <c r="C28" s="155">
        <v>39213</v>
      </c>
      <c r="D28" s="636">
        <v>953</v>
      </c>
      <c r="E28" s="155">
        <v>4909</v>
      </c>
      <c r="F28" s="155">
        <v>7602</v>
      </c>
      <c r="G28" s="155">
        <v>12971</v>
      </c>
      <c r="H28" s="636"/>
      <c r="I28" s="155">
        <v>8935</v>
      </c>
      <c r="J28" s="155">
        <v>1019</v>
      </c>
      <c r="K28" s="155">
        <v>116963</v>
      </c>
      <c r="L28" s="4"/>
    </row>
    <row r="29" spans="1:12" ht="14.25" customHeight="1">
      <c r="A29" s="4" t="s">
        <v>196</v>
      </c>
      <c r="B29" s="155">
        <v>11630</v>
      </c>
      <c r="C29" s="155">
        <v>12028</v>
      </c>
      <c r="D29" s="636"/>
      <c r="E29" s="155">
        <v>2400</v>
      </c>
      <c r="F29" s="155">
        <v>2077</v>
      </c>
      <c r="G29" s="155">
        <v>4553</v>
      </c>
      <c r="H29" s="636">
        <v>30</v>
      </c>
      <c r="I29" s="155">
        <v>2498</v>
      </c>
      <c r="J29" s="155">
        <v>3635</v>
      </c>
      <c r="K29" s="155">
        <v>38851</v>
      </c>
      <c r="L29" s="4"/>
    </row>
    <row r="30" spans="1:12" ht="14.25" customHeight="1">
      <c r="A30" s="4" t="s">
        <v>431</v>
      </c>
      <c r="B30" s="155">
        <v>14219</v>
      </c>
      <c r="C30" s="155">
        <v>14894</v>
      </c>
      <c r="D30" s="636">
        <v>354</v>
      </c>
      <c r="E30" s="155">
        <v>2154</v>
      </c>
      <c r="F30" s="155">
        <v>2372</v>
      </c>
      <c r="G30" s="155">
        <v>4186</v>
      </c>
      <c r="H30" s="636"/>
      <c r="I30" s="155">
        <v>2834</v>
      </c>
      <c r="J30" s="155">
        <v>1306</v>
      </c>
      <c r="K30" s="155">
        <v>42319</v>
      </c>
      <c r="L30" s="4"/>
    </row>
    <row r="31" spans="1:12" ht="14.25" customHeight="1">
      <c r="A31" s="4" t="s">
        <v>289</v>
      </c>
      <c r="B31" s="155">
        <v>13006</v>
      </c>
      <c r="C31" s="155">
        <v>15940</v>
      </c>
      <c r="D31" s="155">
        <v>1265</v>
      </c>
      <c r="E31" s="155">
        <v>3350</v>
      </c>
      <c r="F31" s="155">
        <v>5018</v>
      </c>
      <c r="G31" s="155">
        <v>10467</v>
      </c>
      <c r="H31" s="636"/>
      <c r="I31" s="155">
        <v>4545</v>
      </c>
      <c r="J31" s="155">
        <v>1178</v>
      </c>
      <c r="K31" s="155">
        <v>54769</v>
      </c>
      <c r="L31" s="4"/>
    </row>
    <row r="32" spans="1:12" ht="14.25" customHeight="1">
      <c r="A32" s="4" t="s">
        <v>290</v>
      </c>
      <c r="B32" s="155">
        <v>96114</v>
      </c>
      <c r="C32" s="155">
        <v>65897</v>
      </c>
      <c r="D32" s="636">
        <v>692</v>
      </c>
      <c r="E32" s="155">
        <v>7180</v>
      </c>
      <c r="F32" s="155">
        <v>25952</v>
      </c>
      <c r="G32" s="155">
        <v>29785</v>
      </c>
      <c r="H32" s="636"/>
      <c r="I32" s="155">
        <v>21274</v>
      </c>
      <c r="J32" s="155">
        <v>11756</v>
      </c>
      <c r="K32" s="155">
        <v>258650</v>
      </c>
      <c r="L32" s="4"/>
    </row>
    <row r="33" spans="1:15" ht="14.25" customHeight="1">
      <c r="A33" s="4" t="s">
        <v>543</v>
      </c>
      <c r="B33" s="155">
        <v>129221</v>
      </c>
      <c r="C33" s="155">
        <v>84336</v>
      </c>
      <c r="D33" s="636"/>
      <c r="E33" s="636"/>
      <c r="F33" s="155">
        <v>11760</v>
      </c>
      <c r="G33" s="155">
        <v>18630</v>
      </c>
      <c r="H33" s="636"/>
      <c r="I33" s="155">
        <v>18356</v>
      </c>
      <c r="J33" s="155">
        <v>11556</v>
      </c>
      <c r="K33" s="155">
        <v>273859</v>
      </c>
      <c r="L33" s="4"/>
    </row>
    <row r="34" spans="1:15" ht="14.25" customHeight="1">
      <c r="A34" s="4" t="s">
        <v>198</v>
      </c>
      <c r="B34" s="155">
        <v>10776</v>
      </c>
      <c r="C34" s="155">
        <v>11027</v>
      </c>
      <c r="D34" s="636">
        <v>376</v>
      </c>
      <c r="E34" s="636">
        <v>878</v>
      </c>
      <c r="F34" s="155">
        <v>1785</v>
      </c>
      <c r="G34" s="155">
        <v>3148</v>
      </c>
      <c r="H34" s="636"/>
      <c r="I34" s="155">
        <v>1544</v>
      </c>
      <c r="J34" s="636">
        <v>457</v>
      </c>
      <c r="K34" s="155">
        <v>29991</v>
      </c>
      <c r="L34" s="4"/>
    </row>
    <row r="35" spans="1:15" ht="22.5">
      <c r="A35" s="405" t="s">
        <v>544</v>
      </c>
      <c r="B35" s="155">
        <v>9517</v>
      </c>
      <c r="C35" s="155">
        <v>9452</v>
      </c>
      <c r="D35" s="636">
        <v>293</v>
      </c>
      <c r="E35" s="636">
        <v>828</v>
      </c>
      <c r="F35" s="155">
        <v>1935</v>
      </c>
      <c r="G35" s="155">
        <v>2618</v>
      </c>
      <c r="H35" s="636"/>
      <c r="I35" s="155">
        <v>1855</v>
      </c>
      <c r="J35" s="155">
        <v>1012</v>
      </c>
      <c r="K35" s="155">
        <v>27510</v>
      </c>
      <c r="L35" s="4"/>
    </row>
    <row r="36" spans="1:15" ht="14.25" customHeight="1">
      <c r="A36" s="4" t="s">
        <v>387</v>
      </c>
      <c r="B36" s="155">
        <v>10419</v>
      </c>
      <c r="C36" s="155">
        <v>12120</v>
      </c>
      <c r="D36" s="636">
        <v>371</v>
      </c>
      <c r="E36" s="155">
        <v>1004</v>
      </c>
      <c r="F36" s="155">
        <v>2644</v>
      </c>
      <c r="G36" s="155">
        <v>3788</v>
      </c>
      <c r="H36" s="636"/>
      <c r="I36" s="155">
        <v>2208</v>
      </c>
      <c r="J36" s="636">
        <v>599</v>
      </c>
      <c r="K36" s="155">
        <v>33153</v>
      </c>
      <c r="L36" s="4"/>
    </row>
    <row r="37" spans="1:15" ht="14.25" customHeight="1">
      <c r="A37" s="4" t="s">
        <v>101</v>
      </c>
      <c r="B37" s="155">
        <v>5072</v>
      </c>
      <c r="C37" s="155">
        <v>7822</v>
      </c>
      <c r="D37" s="636">
        <v>285</v>
      </c>
      <c r="E37" s="636">
        <v>935</v>
      </c>
      <c r="F37" s="155">
        <v>1198</v>
      </c>
      <c r="G37" s="155">
        <v>1872</v>
      </c>
      <c r="H37" s="636"/>
      <c r="I37" s="155">
        <v>2075</v>
      </c>
      <c r="J37" s="155">
        <v>1431</v>
      </c>
      <c r="K37" s="155">
        <v>20690</v>
      </c>
      <c r="L37" s="4"/>
    </row>
    <row r="38" spans="1:15" ht="14.25" customHeight="1">
      <c r="A38" s="4" t="s">
        <v>292</v>
      </c>
      <c r="B38" s="155">
        <v>74445</v>
      </c>
      <c r="C38" s="155">
        <v>32634</v>
      </c>
      <c r="D38" s="636"/>
      <c r="E38" s="155">
        <v>5822</v>
      </c>
      <c r="F38" s="155">
        <v>11101</v>
      </c>
      <c r="G38" s="155">
        <v>12709</v>
      </c>
      <c r="H38" s="636">
        <v>53</v>
      </c>
      <c r="I38" s="155">
        <v>13534</v>
      </c>
      <c r="J38" s="155">
        <v>4447</v>
      </c>
      <c r="K38" s="155">
        <v>154745</v>
      </c>
      <c r="L38" s="4"/>
    </row>
    <row r="39" spans="1:15" ht="14.25" customHeight="1">
      <c r="A39" s="4" t="s">
        <v>206</v>
      </c>
      <c r="B39" s="155">
        <v>8274</v>
      </c>
      <c r="C39" s="155">
        <v>6607</v>
      </c>
      <c r="D39" s="636"/>
      <c r="E39" s="155">
        <v>1073</v>
      </c>
      <c r="F39" s="636"/>
      <c r="G39" s="155">
        <v>1695</v>
      </c>
      <c r="H39" s="636"/>
      <c r="I39" s="155">
        <v>1870</v>
      </c>
      <c r="J39" s="636">
        <v>820</v>
      </c>
      <c r="K39" s="155">
        <v>20339</v>
      </c>
      <c r="L39" s="4"/>
    </row>
    <row r="40" spans="1:15" ht="14.25" customHeight="1">
      <c r="A40" s="4" t="s">
        <v>218</v>
      </c>
      <c r="B40" s="155">
        <v>23001</v>
      </c>
      <c r="C40" s="155">
        <v>41190</v>
      </c>
      <c r="D40" s="636">
        <v>304</v>
      </c>
      <c r="E40" s="155">
        <v>4417</v>
      </c>
      <c r="F40" s="155">
        <v>7263</v>
      </c>
      <c r="G40" s="155">
        <v>14251</v>
      </c>
      <c r="H40" s="636"/>
      <c r="I40" s="155">
        <v>8961</v>
      </c>
      <c r="J40" s="636">
        <v>794</v>
      </c>
      <c r="K40" s="155">
        <v>100181</v>
      </c>
      <c r="L40" s="4"/>
    </row>
    <row r="41" spans="1:15" ht="14.25" customHeight="1">
      <c r="A41" s="4" t="s">
        <v>293</v>
      </c>
      <c r="B41" s="155">
        <v>81479</v>
      </c>
      <c r="C41" s="155">
        <v>56031</v>
      </c>
      <c r="D41" s="155">
        <v>1694</v>
      </c>
      <c r="E41" s="155">
        <v>6203</v>
      </c>
      <c r="F41" s="155">
        <v>14732</v>
      </c>
      <c r="G41" s="155">
        <v>21644</v>
      </c>
      <c r="H41" s="636"/>
      <c r="I41" s="155">
        <v>18389</v>
      </c>
      <c r="J41" s="636">
        <v>809</v>
      </c>
      <c r="K41" s="155">
        <v>200981</v>
      </c>
      <c r="L41" s="4"/>
    </row>
    <row r="42" spans="1:15" ht="14.25" customHeight="1">
      <c r="A42" s="4" t="s">
        <v>207</v>
      </c>
      <c r="B42" s="155">
        <v>27371</v>
      </c>
      <c r="C42" s="155">
        <v>23239</v>
      </c>
      <c r="D42" s="636">
        <v>253</v>
      </c>
      <c r="E42" s="155">
        <v>2689</v>
      </c>
      <c r="F42" s="155">
        <v>3455</v>
      </c>
      <c r="G42" s="155">
        <v>7478</v>
      </c>
      <c r="H42" s="636"/>
      <c r="I42" s="155">
        <v>4938</v>
      </c>
      <c r="J42" s="155">
        <v>1307</v>
      </c>
      <c r="K42" s="155">
        <v>70730</v>
      </c>
      <c r="L42" s="4"/>
    </row>
    <row r="43" spans="1:15" ht="14.25" customHeight="1">
      <c r="A43" s="4" t="s">
        <v>294</v>
      </c>
      <c r="B43" s="155">
        <v>8008</v>
      </c>
      <c r="C43" s="155">
        <v>7234</v>
      </c>
      <c r="D43" s="636">
        <v>351</v>
      </c>
      <c r="E43" s="155">
        <v>1265</v>
      </c>
      <c r="F43" s="155">
        <v>2221</v>
      </c>
      <c r="G43" s="155">
        <v>2400</v>
      </c>
      <c r="H43" s="636"/>
      <c r="I43" s="155">
        <v>2546</v>
      </c>
      <c r="J43" s="636">
        <v>954</v>
      </c>
      <c r="K43" s="155">
        <v>24979</v>
      </c>
      <c r="L43" s="4"/>
    </row>
    <row r="44" spans="1:15" ht="14.25" customHeight="1">
      <c r="A44" s="4" t="s">
        <v>295</v>
      </c>
      <c r="B44" s="155">
        <v>56389</v>
      </c>
      <c r="C44" s="155">
        <v>93608</v>
      </c>
      <c r="D44" s="636"/>
      <c r="E44" s="155">
        <v>5820</v>
      </c>
      <c r="F44" s="155">
        <v>16446</v>
      </c>
      <c r="G44" s="155">
        <v>20181</v>
      </c>
      <c r="H44" s="636"/>
      <c r="I44" s="155">
        <v>21245</v>
      </c>
      <c r="J44" s="155">
        <v>6767</v>
      </c>
      <c r="K44" s="155">
        <v>220456</v>
      </c>
      <c r="L44" s="4"/>
    </row>
    <row r="45" spans="1:15" ht="14.25" customHeight="1">
      <c r="A45" s="4" t="s">
        <v>296</v>
      </c>
      <c r="B45" s="155">
        <v>37518</v>
      </c>
      <c r="C45" s="155">
        <v>23479</v>
      </c>
      <c r="D45" s="636"/>
      <c r="E45" s="155">
        <v>4829</v>
      </c>
      <c r="F45" s="155">
        <v>7431</v>
      </c>
      <c r="G45" s="155">
        <v>12838</v>
      </c>
      <c r="H45" s="636"/>
      <c r="I45" s="155">
        <v>15818</v>
      </c>
      <c r="J45" s="155">
        <v>1499</v>
      </c>
      <c r="K45" s="155">
        <v>103412</v>
      </c>
      <c r="L45" s="4"/>
    </row>
    <row r="46" spans="1:15" ht="14.25" customHeight="1">
      <c r="A46" s="4" t="s">
        <v>103</v>
      </c>
      <c r="B46" s="155">
        <v>5614</v>
      </c>
      <c r="C46" s="155">
        <v>10266</v>
      </c>
      <c r="D46" s="636">
        <v>185</v>
      </c>
      <c r="E46" s="155">
        <v>1535</v>
      </c>
      <c r="F46" s="636">
        <v>938</v>
      </c>
      <c r="G46" s="155">
        <v>3116</v>
      </c>
      <c r="H46" s="636"/>
      <c r="I46" s="155">
        <v>2881</v>
      </c>
      <c r="J46" s="155">
        <v>1431</v>
      </c>
      <c r="K46" s="155">
        <v>25966</v>
      </c>
      <c r="L46" s="4"/>
    </row>
    <row r="47" spans="1:15" ht="9.75" customHeight="1">
      <c r="A47" s="4"/>
      <c r="B47" s="155"/>
      <c r="C47" s="155"/>
      <c r="D47" s="636"/>
      <c r="E47" s="155"/>
      <c r="F47" s="636"/>
      <c r="G47" s="155"/>
      <c r="H47" s="636"/>
      <c r="I47" s="155"/>
      <c r="J47" s="155"/>
      <c r="K47" s="155"/>
      <c r="L47" s="4"/>
    </row>
    <row r="48" spans="1:15" ht="14.25" customHeight="1">
      <c r="A48" s="538" t="s">
        <v>479</v>
      </c>
      <c r="B48" s="155"/>
      <c r="C48" s="155"/>
      <c r="D48" s="4"/>
      <c r="E48" s="155"/>
      <c r="F48" s="155"/>
      <c r="G48" s="155"/>
      <c r="H48" s="4"/>
      <c r="I48" s="155"/>
      <c r="J48" s="155"/>
      <c r="K48" s="155"/>
      <c r="L48" s="193"/>
      <c r="N48"/>
      <c r="O48" s="142"/>
    </row>
    <row r="49" spans="1:15" ht="14.25" customHeight="1">
      <c r="A49" s="677" t="s">
        <v>571</v>
      </c>
      <c r="K49" s="119"/>
      <c r="L49" s="193"/>
      <c r="N49"/>
      <c r="O49" s="142"/>
    </row>
    <row r="50" spans="1:15" ht="9.75" customHeight="1">
      <c r="A50" s="677"/>
      <c r="K50" s="119"/>
      <c r="L50" s="193"/>
      <c r="N50"/>
      <c r="O50" s="142"/>
    </row>
    <row r="51" spans="1:15" ht="14.25" customHeight="1">
      <c r="A51" s="26" t="s">
        <v>249</v>
      </c>
      <c r="B51" s="525">
        <f>MEDIAN(B4:B46,'Total Bookstock A-L'!B4:B50)</f>
        <v>27748.5</v>
      </c>
      <c r="C51" s="525">
        <f>MEDIAN(C4:C46,'Total Bookstock A-L'!C4:C50)</f>
        <v>24328</v>
      </c>
      <c r="D51" s="525">
        <f>MEDIAN(D4:D46,'Total Bookstock A-L'!D4:D50)</f>
        <v>376</v>
      </c>
      <c r="E51" s="525">
        <f>MEDIAN(E4:E46,'Total Bookstock A-L'!E4:E50)</f>
        <v>3089</v>
      </c>
      <c r="F51" s="525">
        <f>MEDIAN(F4:F46,'Total Bookstock A-L'!F4:F50)</f>
        <v>4552</v>
      </c>
      <c r="G51" s="525">
        <f>MEDIAN(G4:G46,'Total Bookstock A-L'!G4:G50)</f>
        <v>8287</v>
      </c>
      <c r="H51" s="525">
        <f>MEDIAN(H4:H46,'Total Bookstock A-L'!H4:H50)</f>
        <v>756.5</v>
      </c>
      <c r="I51" s="525">
        <f>MEDIAN(I4:I46,'Total Bookstock A-L'!I4:I50)</f>
        <v>5290.5</v>
      </c>
      <c r="J51" s="525">
        <f>MEDIAN(J4:J46,'Total Bookstock A-L'!J4:J50)</f>
        <v>2438</v>
      </c>
      <c r="K51" s="525">
        <f>MEDIAN(K4:K46,'Total Bookstock A-L'!K4:K50)</f>
        <v>77474</v>
      </c>
      <c r="L51" s="193"/>
      <c r="N51"/>
      <c r="O51" s="142"/>
    </row>
    <row r="52" spans="1:15" ht="14.25" customHeight="1">
      <c r="A52" s="26" t="s">
        <v>248</v>
      </c>
      <c r="B52" s="525">
        <f>AVERAGE(B4:B46,'Total Bookstock A-L'!B4:B50)</f>
        <v>36020.355555555558</v>
      </c>
      <c r="C52" s="525">
        <f>AVERAGE(C4:C46,'Total Bookstock A-L'!C4:C50)</f>
        <v>31033.055555555555</v>
      </c>
      <c r="D52" s="525">
        <f>AVERAGE(D4:D46,'Total Bookstock A-L'!D4:D50)</f>
        <v>954.27118644067798</v>
      </c>
      <c r="E52" s="525">
        <f>AVERAGE(E4:E46,'Total Bookstock A-L'!E4:E50)</f>
        <v>4111.659090909091</v>
      </c>
      <c r="F52" s="525">
        <f>AVERAGE(F4:F46,'Total Bookstock A-L'!F4:F50)</f>
        <v>7217.704545454545</v>
      </c>
      <c r="G52" s="525">
        <f>AVERAGE(G4:G46,'Total Bookstock A-L'!G4:G50)</f>
        <v>11563.977528089888</v>
      </c>
      <c r="H52" s="525">
        <f>AVERAGE(H4:H46,'Total Bookstock A-L'!H4:H50)</f>
        <v>1839.7222222222222</v>
      </c>
      <c r="I52" s="525">
        <f>AVERAGE(I4:I46,'Total Bookstock A-L'!I4:I50)</f>
        <v>8512.2111111111117</v>
      </c>
      <c r="J52" s="525">
        <f>AVERAGE(J4:J46,'Total Bookstock A-L'!J4:J50)</f>
        <v>7300.4883720930229</v>
      </c>
      <c r="K52" s="525">
        <f>AVERAGE(K4:K46,'Total Bookstock A-L'!K4:K50)</f>
        <v>106048.25555555556</v>
      </c>
      <c r="L52" s="193"/>
      <c r="N52"/>
      <c r="O52" s="142"/>
    </row>
    <row r="53" spans="1:15" ht="14.25" customHeight="1">
      <c r="A53" s="26" t="s">
        <v>222</v>
      </c>
      <c r="B53" s="525">
        <f>SUM(B4:B46,'Total Bookstock A-L'!B4:B50)</f>
        <v>3241832</v>
      </c>
      <c r="C53" s="525">
        <f>SUM(C4:C46,'Total Bookstock A-L'!C4:C50)</f>
        <v>2792975</v>
      </c>
      <c r="D53" s="525">
        <f>SUM(D4:D46,'Total Bookstock A-L'!D4:D50)</f>
        <v>56302</v>
      </c>
      <c r="E53" s="525">
        <f>SUM(E4:E46,'Total Bookstock A-L'!E4:E50)</f>
        <v>361826</v>
      </c>
      <c r="F53" s="525">
        <f>SUM(F4:F46,'Total Bookstock A-L'!F4:F50)</f>
        <v>635158</v>
      </c>
      <c r="G53" s="525">
        <f>SUM(G4:G46,'Total Bookstock A-L'!G4:G50)</f>
        <v>1029194</v>
      </c>
      <c r="H53" s="525">
        <f>SUM(H4:H46,'Total Bookstock A-L'!H4:H50)</f>
        <v>33115</v>
      </c>
      <c r="I53" s="525">
        <f>SUM(I4:I46,'Total Bookstock A-L'!I4:I50)</f>
        <v>766099</v>
      </c>
      <c r="J53" s="525">
        <f>SUM(J4:J46,'Total Bookstock A-L'!J4:J50)</f>
        <v>627842</v>
      </c>
      <c r="K53" s="525">
        <f>SUM(K4:K46,'Total Bookstock A-L'!K4:K50)</f>
        <v>9544343</v>
      </c>
      <c r="L53" s="595"/>
      <c r="N53"/>
      <c r="O53" s="142"/>
    </row>
    <row r="54" spans="1:15" ht="14.25" customHeight="1">
      <c r="N54"/>
      <c r="O54" s="142"/>
    </row>
    <row r="55" spans="1:15" ht="14.25" customHeight="1">
      <c r="N55"/>
      <c r="O55" s="142"/>
    </row>
    <row r="56" spans="1:15" ht="14.25" customHeight="1">
      <c r="N56"/>
      <c r="O56" s="142"/>
    </row>
    <row r="57" spans="1:15" ht="14.25" customHeight="1">
      <c r="N57"/>
      <c r="O57" s="142"/>
    </row>
    <row r="58" spans="1:15" ht="14.25" customHeight="1">
      <c r="N58"/>
      <c r="O58" s="142"/>
    </row>
    <row r="59" spans="1:15" ht="14.25" customHeight="1">
      <c r="N59"/>
      <c r="O59" s="142"/>
    </row>
    <row r="60" spans="1:15" ht="14.25" customHeight="1">
      <c r="N60"/>
      <c r="O60" s="142"/>
    </row>
    <row r="61" spans="1:15" ht="14.25" customHeight="1">
      <c r="N61"/>
      <c r="O61" s="142"/>
    </row>
    <row r="62" spans="1:15" ht="14.25" customHeight="1">
      <c r="N62"/>
      <c r="O62" s="142"/>
    </row>
    <row r="63" spans="1:15" ht="14.25" customHeight="1">
      <c r="N63"/>
      <c r="O63" s="142"/>
    </row>
    <row r="64" spans="1:15" ht="14.25" customHeight="1">
      <c r="N64"/>
      <c r="O64" s="142"/>
    </row>
    <row r="65" spans="14:15" ht="14.25" customHeight="1">
      <c r="N65"/>
      <c r="O65" s="142"/>
    </row>
    <row r="66" spans="14:15" ht="14.25" customHeight="1">
      <c r="N66"/>
      <c r="O66" s="142"/>
    </row>
    <row r="67" spans="14:15" ht="14.25" customHeight="1">
      <c r="N67"/>
      <c r="O67" s="142"/>
    </row>
    <row r="68" spans="14:15" ht="14.25" customHeight="1">
      <c r="N68"/>
      <c r="O68" s="142"/>
    </row>
    <row r="69" spans="14:15" ht="14.25" customHeight="1">
      <c r="N69"/>
      <c r="O69" s="142"/>
    </row>
    <row r="70" spans="14:15" ht="14.25" customHeight="1">
      <c r="N70"/>
      <c r="O70" s="142"/>
    </row>
    <row r="71" spans="14:15" ht="14.25" customHeight="1">
      <c r="N71"/>
      <c r="O71" s="142"/>
    </row>
    <row r="72" spans="14:15" ht="14.25" customHeight="1">
      <c r="N72"/>
      <c r="O72" s="142"/>
    </row>
    <row r="73" spans="14:15" ht="14.25" customHeight="1">
      <c r="N73"/>
      <c r="O73" s="142"/>
    </row>
    <row r="74" spans="14:15" ht="14.25" customHeight="1">
      <c r="N74"/>
      <c r="O74" s="142"/>
    </row>
    <row r="75" spans="14:15" ht="14.25" customHeight="1">
      <c r="N75"/>
      <c r="O75" s="142"/>
    </row>
    <row r="76" spans="14:15" ht="14.25" customHeight="1">
      <c r="N76"/>
      <c r="O76" s="142"/>
    </row>
    <row r="77" spans="14:15" ht="14.25" customHeight="1">
      <c r="N77"/>
      <c r="O77" s="142"/>
    </row>
    <row r="78" spans="14:15" ht="14.25" customHeight="1">
      <c r="N78"/>
      <c r="O78" s="142"/>
    </row>
    <row r="79" spans="14:15" ht="14.25" customHeight="1">
      <c r="N79"/>
      <c r="O79" s="142"/>
    </row>
    <row r="80" spans="14:15" ht="14.25" customHeight="1">
      <c r="N80"/>
      <c r="O80" s="142"/>
    </row>
    <row r="81" spans="14:15" ht="14.25" customHeight="1">
      <c r="N81"/>
      <c r="O81" s="142"/>
    </row>
    <row r="82" spans="14:15" ht="14.25" customHeight="1">
      <c r="N82"/>
      <c r="O82" s="142"/>
    </row>
    <row r="83" spans="14:15" ht="14.25" customHeight="1">
      <c r="N83"/>
      <c r="O83" s="142"/>
    </row>
    <row r="84" spans="14:15" ht="14.25" customHeight="1">
      <c r="N84"/>
      <c r="O84" s="142"/>
    </row>
    <row r="85" spans="14:15" ht="14.25" customHeight="1">
      <c r="N85"/>
      <c r="O85" s="142"/>
    </row>
    <row r="86" spans="14:15" ht="14.25" customHeight="1">
      <c r="N86"/>
      <c r="O86" s="142"/>
    </row>
    <row r="87" spans="14:15" ht="14.25" customHeight="1">
      <c r="N87"/>
      <c r="O87" s="142"/>
    </row>
    <row r="88" spans="14:15" ht="14.25" customHeight="1">
      <c r="N88"/>
      <c r="O88" s="142"/>
    </row>
    <row r="89" spans="14:15" ht="14.25" customHeight="1">
      <c r="N89"/>
      <c r="O89" s="142"/>
    </row>
    <row r="90" spans="14:15" ht="14.25" customHeight="1">
      <c r="N90"/>
      <c r="O90" s="142"/>
    </row>
    <row r="91" spans="14:15" ht="14.25" customHeight="1">
      <c r="N91"/>
      <c r="O91" s="142"/>
    </row>
    <row r="92" spans="14:15" ht="14.25" customHeight="1">
      <c r="N92"/>
      <c r="O92" s="142"/>
    </row>
    <row r="93" spans="14:15" ht="14.25" customHeight="1">
      <c r="N93"/>
      <c r="O93" s="142"/>
    </row>
    <row r="94" spans="14:15" ht="14.25" customHeight="1">
      <c r="N94"/>
      <c r="O94" s="142"/>
    </row>
    <row r="95" spans="14:15" ht="14.25" customHeight="1">
      <c r="N95"/>
      <c r="O95" s="142"/>
    </row>
    <row r="96" spans="14:15" ht="14.25" customHeight="1">
      <c r="N96"/>
      <c r="O96" s="142"/>
    </row>
    <row r="97" spans="14:15" ht="14.25" customHeight="1">
      <c r="N97"/>
      <c r="O97" s="142"/>
    </row>
    <row r="98" spans="14:15" ht="14.25" customHeight="1">
      <c r="N98"/>
      <c r="O98" s="142"/>
    </row>
    <row r="99" spans="14:15" ht="14.25" customHeight="1">
      <c r="N99"/>
      <c r="O99" s="142"/>
    </row>
    <row r="100" spans="14:15" ht="14.25" customHeight="1">
      <c r="N100"/>
      <c r="O100" s="142"/>
    </row>
  </sheetData>
  <phoneticPr fontId="29" type="noConversion"/>
  <pageMargins left="0.39370078740157483" right="0.39370078740157483" top="0.47244094488188981" bottom="0.47244094488188981" header="0.31496062992125984" footer="0.31496062992125984"/>
  <pageSetup paperSize="9" scale="98" fitToHeight="0" orientation="portrait" r:id="rId1"/>
  <headerFooter>
    <oddFooter>&amp;C&amp;9&amp;P&amp;L&amp;9Public Library Statistics 2016/17</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V609"/>
  <sheetViews>
    <sheetView zoomScaleNormal="100" workbookViewId="0">
      <pane ySplit="3" topLeftCell="A4" activePane="bottomLeft" state="frozen"/>
      <selection activeCell="E6" sqref="E6"/>
      <selection pane="bottomLeft" activeCell="G63" sqref="G63"/>
    </sheetView>
  </sheetViews>
  <sheetFormatPr defaultColWidth="9.140625" defaultRowHeight="14.25" customHeight="1"/>
  <cols>
    <col min="1" max="1" width="17.28515625" style="20" customWidth="1"/>
    <col min="2" max="2" width="16.85546875" style="20" customWidth="1"/>
    <col min="3" max="3" width="12.42578125" style="20" bestFit="1" customWidth="1"/>
    <col min="4" max="4" width="11.7109375" style="20" customWidth="1"/>
    <col min="5" max="5" width="13.28515625" style="20" customWidth="1"/>
    <col min="6" max="6" width="11.85546875" style="20" customWidth="1"/>
    <col min="7" max="7" width="10.7109375" style="20" customWidth="1"/>
    <col min="8" max="8" width="18.85546875" customWidth="1"/>
    <col min="9" max="9" width="25.28515625" style="20" bestFit="1" customWidth="1"/>
    <col min="10" max="10" width="14.85546875" bestFit="1" customWidth="1"/>
    <col min="11" max="11" width="13.140625" customWidth="1"/>
    <col min="12" max="12" width="14.140625" customWidth="1"/>
    <col min="13" max="13" width="12.7109375" customWidth="1"/>
    <col min="14" max="14" width="12" customWidth="1"/>
    <col min="15" max="16" width="8.7109375"/>
    <col min="17" max="17" width="10.140625" customWidth="1"/>
    <col min="18" max="21" width="8.7109375"/>
    <col min="22" max="22" width="10.5703125" bestFit="1" customWidth="1"/>
    <col min="23" max="16384" width="9.140625" style="20"/>
  </cols>
  <sheetData>
    <row r="1" spans="1:22" ht="16.5" customHeight="1">
      <c r="A1" s="37" t="s">
        <v>480</v>
      </c>
      <c r="B1" s="48"/>
      <c r="C1" s="48"/>
    </row>
    <row r="2" spans="1:22" ht="14.25" customHeight="1">
      <c r="A2" s="37"/>
      <c r="B2" s="48"/>
      <c r="C2" s="48"/>
    </row>
    <row r="3" spans="1:22" s="327" customFormat="1" ht="36">
      <c r="A3" s="326"/>
      <c r="B3" s="552" t="s">
        <v>539</v>
      </c>
      <c r="C3" s="552" t="s">
        <v>371</v>
      </c>
      <c r="D3" s="340" t="s">
        <v>46</v>
      </c>
      <c r="E3" s="340" t="s">
        <v>47</v>
      </c>
      <c r="F3" s="340" t="s">
        <v>48</v>
      </c>
      <c r="G3" s="340" t="s">
        <v>49</v>
      </c>
      <c r="V3"/>
    </row>
    <row r="4" spans="1:22" ht="14.25" customHeight="1">
      <c r="A4" s="632" t="s">
        <v>546</v>
      </c>
      <c r="B4" s="634">
        <v>2528</v>
      </c>
      <c r="C4" s="634">
        <v>1487</v>
      </c>
      <c r="D4" s="633">
        <v>183</v>
      </c>
      <c r="E4" s="634">
        <v>9009</v>
      </c>
      <c r="F4" s="633">
        <v>324</v>
      </c>
      <c r="G4" s="633">
        <v>7</v>
      </c>
      <c r="H4" s="4"/>
    </row>
    <row r="5" spans="1:22" ht="14.25" customHeight="1">
      <c r="A5" s="632" t="s">
        <v>418</v>
      </c>
      <c r="B5" s="634">
        <v>3299</v>
      </c>
      <c r="C5" s="633">
        <v>741</v>
      </c>
      <c r="D5" s="633">
        <v>82</v>
      </c>
      <c r="E5" s="633"/>
      <c r="F5" s="634">
        <v>4083</v>
      </c>
      <c r="G5" s="633">
        <v>10</v>
      </c>
      <c r="H5" s="4"/>
    </row>
    <row r="6" spans="1:22" ht="14.25" customHeight="1">
      <c r="A6" s="632" t="s">
        <v>300</v>
      </c>
      <c r="B6" s="633">
        <v>186</v>
      </c>
      <c r="C6" s="633">
        <v>338</v>
      </c>
      <c r="D6" s="633"/>
      <c r="E6" s="633"/>
      <c r="F6" s="633"/>
      <c r="G6" s="633"/>
      <c r="H6" s="4"/>
    </row>
    <row r="7" spans="1:22" ht="14.25" customHeight="1">
      <c r="A7" s="632" t="s">
        <v>301</v>
      </c>
      <c r="B7" s="634">
        <v>3427</v>
      </c>
      <c r="C7" s="634">
        <v>1159</v>
      </c>
      <c r="D7" s="633">
        <v>331</v>
      </c>
      <c r="E7" s="634">
        <v>3201</v>
      </c>
      <c r="F7" s="634">
        <v>1576</v>
      </c>
      <c r="G7" s="633">
        <v>37</v>
      </c>
      <c r="H7" s="4"/>
    </row>
    <row r="8" spans="1:22" ht="14.25" customHeight="1">
      <c r="A8" s="632" t="s">
        <v>437</v>
      </c>
      <c r="B8" s="634">
        <v>4454</v>
      </c>
      <c r="C8" s="634">
        <v>1645</v>
      </c>
      <c r="D8" s="633">
        <v>759</v>
      </c>
      <c r="E8" s="634">
        <v>1255</v>
      </c>
      <c r="F8" s="634">
        <v>1226</v>
      </c>
      <c r="G8" s="633">
        <v>102</v>
      </c>
      <c r="H8" s="4"/>
    </row>
    <row r="9" spans="1:22" ht="14.25" customHeight="1">
      <c r="A9" s="632" t="s">
        <v>302</v>
      </c>
      <c r="B9" s="634">
        <v>3032</v>
      </c>
      <c r="C9" s="633">
        <v>233</v>
      </c>
      <c r="D9" s="633"/>
      <c r="E9" s="633">
        <v>104</v>
      </c>
      <c r="F9" s="633">
        <v>272</v>
      </c>
      <c r="G9" s="633">
        <v>67</v>
      </c>
      <c r="H9" s="4"/>
    </row>
    <row r="10" spans="1:22" ht="14.25" customHeight="1">
      <c r="A10" s="632" t="s">
        <v>305</v>
      </c>
      <c r="B10" s="634">
        <v>1100</v>
      </c>
      <c r="C10" s="633">
        <v>265</v>
      </c>
      <c r="D10" s="633">
        <v>6</v>
      </c>
      <c r="E10" s="633"/>
      <c r="F10" s="633"/>
      <c r="G10" s="633"/>
      <c r="H10" s="4"/>
    </row>
    <row r="11" spans="1:22" ht="14.25" customHeight="1">
      <c r="A11" s="632" t="s">
        <v>400</v>
      </c>
      <c r="B11" s="634">
        <v>2066</v>
      </c>
      <c r="C11" s="633">
        <v>224</v>
      </c>
      <c r="D11" s="633"/>
      <c r="E11" s="633"/>
      <c r="F11" s="633"/>
      <c r="G11" s="633"/>
      <c r="H11" s="4"/>
    </row>
    <row r="12" spans="1:22" ht="14.25" customHeight="1">
      <c r="A12" s="632" t="s">
        <v>259</v>
      </c>
      <c r="B12" s="634">
        <v>4076</v>
      </c>
      <c r="C12" s="634">
        <v>1062</v>
      </c>
      <c r="D12" s="634">
        <v>3870</v>
      </c>
      <c r="E12" s="634">
        <v>1568</v>
      </c>
      <c r="F12" s="634">
        <v>14709</v>
      </c>
      <c r="G12" s="633"/>
      <c r="H12" s="4"/>
    </row>
    <row r="13" spans="1:22" ht="14.25" customHeight="1">
      <c r="A13" s="632" t="s">
        <v>261</v>
      </c>
      <c r="B13" s="634">
        <v>3520</v>
      </c>
      <c r="C13" s="633">
        <v>556</v>
      </c>
      <c r="D13" s="633">
        <v>103</v>
      </c>
      <c r="E13" s="633"/>
      <c r="F13" s="634">
        <v>5661</v>
      </c>
      <c r="G13" s="633">
        <v>29</v>
      </c>
      <c r="H13" s="4"/>
    </row>
    <row r="14" spans="1:22" ht="14.25" customHeight="1">
      <c r="A14" s="632" t="s">
        <v>308</v>
      </c>
      <c r="B14" s="633">
        <v>714</v>
      </c>
      <c r="C14" s="633"/>
      <c r="D14" s="633">
        <v>13</v>
      </c>
      <c r="E14" s="633"/>
      <c r="F14" s="633">
        <v>192</v>
      </c>
      <c r="G14" s="633">
        <v>11</v>
      </c>
      <c r="H14" s="4"/>
    </row>
    <row r="15" spans="1:22" ht="14.25" customHeight="1">
      <c r="A15" s="632" t="s">
        <v>310</v>
      </c>
      <c r="B15" s="633">
        <v>853</v>
      </c>
      <c r="C15" s="633"/>
      <c r="D15" s="633"/>
      <c r="E15" s="634">
        <v>300000</v>
      </c>
      <c r="F15" s="634">
        <v>1323</v>
      </c>
      <c r="G15" s="633"/>
      <c r="H15" s="4"/>
    </row>
    <row r="16" spans="1:22" ht="14.25" customHeight="1">
      <c r="A16" s="632" t="s">
        <v>263</v>
      </c>
      <c r="B16" s="633">
        <v>747</v>
      </c>
      <c r="C16" s="633">
        <v>215</v>
      </c>
      <c r="D16" s="633">
        <v>34</v>
      </c>
      <c r="E16" s="634">
        <v>1149</v>
      </c>
      <c r="F16" s="634">
        <v>1436</v>
      </c>
      <c r="G16" s="633">
        <v>92</v>
      </c>
      <c r="H16" s="4"/>
    </row>
    <row r="17" spans="1:8" ht="14.25" customHeight="1">
      <c r="A17" s="632" t="s">
        <v>264</v>
      </c>
      <c r="B17" s="634">
        <v>1860</v>
      </c>
      <c r="C17" s="634">
        <v>1361</v>
      </c>
      <c r="D17" s="633">
        <v>141</v>
      </c>
      <c r="E17" s="634">
        <v>4321</v>
      </c>
      <c r="F17" s="634">
        <v>1197</v>
      </c>
      <c r="G17" s="633">
        <v>7</v>
      </c>
      <c r="H17" s="4"/>
    </row>
    <row r="18" spans="1:8" ht="14.25" customHeight="1">
      <c r="A18" s="632" t="s">
        <v>265</v>
      </c>
      <c r="B18" s="634">
        <v>3487</v>
      </c>
      <c r="C18" s="634">
        <v>1562</v>
      </c>
      <c r="D18" s="633"/>
      <c r="E18" s="634">
        <v>9952</v>
      </c>
      <c r="F18" s="634">
        <v>2664</v>
      </c>
      <c r="G18" s="633">
        <v>362</v>
      </c>
      <c r="H18" s="4"/>
    </row>
    <row r="19" spans="1:8" ht="14.25" customHeight="1">
      <c r="A19" s="632" t="s">
        <v>130</v>
      </c>
      <c r="B19" s="634">
        <v>2650</v>
      </c>
      <c r="C19" s="633">
        <v>450</v>
      </c>
      <c r="D19" s="633"/>
      <c r="E19" s="634">
        <v>9116</v>
      </c>
      <c r="F19" s="634">
        <v>3606</v>
      </c>
      <c r="G19" s="633">
        <v>28</v>
      </c>
      <c r="H19" s="4"/>
    </row>
    <row r="20" spans="1:8" ht="14.25" customHeight="1">
      <c r="A20" s="632" t="s">
        <v>419</v>
      </c>
      <c r="B20" s="634">
        <v>3892</v>
      </c>
      <c r="C20" s="634">
        <v>5846</v>
      </c>
      <c r="D20" s="633">
        <v>805</v>
      </c>
      <c r="E20" s="634">
        <v>5780</v>
      </c>
      <c r="F20" s="634">
        <v>6599</v>
      </c>
      <c r="G20" s="633">
        <v>259</v>
      </c>
      <c r="H20" s="4"/>
    </row>
    <row r="21" spans="1:8" ht="14.25" customHeight="1">
      <c r="A21" s="632" t="s">
        <v>420</v>
      </c>
      <c r="B21" s="634">
        <v>11721</v>
      </c>
      <c r="C21" s="634">
        <v>3694</v>
      </c>
      <c r="D21" s="633">
        <v>753</v>
      </c>
      <c r="E21" s="633"/>
      <c r="F21" s="634">
        <v>6555</v>
      </c>
      <c r="G21" s="633"/>
      <c r="H21" s="4"/>
    </row>
    <row r="22" spans="1:8" ht="14.25" customHeight="1">
      <c r="A22" s="632" t="s">
        <v>212</v>
      </c>
      <c r="B22" s="634">
        <v>1158</v>
      </c>
      <c r="C22" s="633">
        <v>226</v>
      </c>
      <c r="D22" s="633"/>
      <c r="E22" s="633">
        <v>15</v>
      </c>
      <c r="F22" s="633">
        <v>229</v>
      </c>
      <c r="G22" s="633"/>
      <c r="H22" s="4"/>
    </row>
    <row r="23" spans="1:8" ht="14.25" customHeight="1">
      <c r="A23" s="632" t="s">
        <v>540</v>
      </c>
      <c r="B23" s="634">
        <v>2210</v>
      </c>
      <c r="C23" s="634">
        <v>2134</v>
      </c>
      <c r="D23" s="633">
        <v>381</v>
      </c>
      <c r="E23" s="633">
        <v>45</v>
      </c>
      <c r="F23" s="634">
        <v>4314</v>
      </c>
      <c r="G23" s="633">
        <v>35</v>
      </c>
      <c r="H23" s="4"/>
    </row>
    <row r="24" spans="1:8" ht="14.25" customHeight="1">
      <c r="A24" s="632" t="s">
        <v>131</v>
      </c>
      <c r="B24" s="634">
        <v>4736</v>
      </c>
      <c r="C24" s="634">
        <v>2575</v>
      </c>
      <c r="D24" s="633"/>
      <c r="E24" s="634">
        <v>2378</v>
      </c>
      <c r="F24" s="634">
        <v>1142</v>
      </c>
      <c r="G24" s="633">
        <v>78</v>
      </c>
      <c r="H24" s="4"/>
    </row>
    <row r="25" spans="1:8" ht="14.25" customHeight="1">
      <c r="A25" s="632" t="s">
        <v>267</v>
      </c>
      <c r="B25" s="634">
        <v>2067</v>
      </c>
      <c r="C25" s="634">
        <v>1080</v>
      </c>
      <c r="D25" s="633"/>
      <c r="E25" s="634">
        <v>1417</v>
      </c>
      <c r="F25" s="634">
        <v>1745</v>
      </c>
      <c r="G25" s="633">
        <v>47</v>
      </c>
      <c r="H25" s="4"/>
    </row>
    <row r="26" spans="1:8" ht="14.25" customHeight="1">
      <c r="A26" s="632" t="s">
        <v>541</v>
      </c>
      <c r="B26" s="634">
        <v>4636</v>
      </c>
      <c r="C26" s="634">
        <v>1798</v>
      </c>
      <c r="D26" s="633">
        <v>50</v>
      </c>
      <c r="E26" s="633">
        <v>4</v>
      </c>
      <c r="F26" s="633">
        <v>7</v>
      </c>
      <c r="G26" s="633">
        <v>18</v>
      </c>
      <c r="H26" s="4"/>
    </row>
    <row r="27" spans="1:8" ht="14.25" customHeight="1">
      <c r="A27" s="632" t="s">
        <v>316</v>
      </c>
      <c r="B27" s="633">
        <v>616</v>
      </c>
      <c r="C27" s="633"/>
      <c r="D27" s="633"/>
      <c r="E27" s="633"/>
      <c r="F27" s="633">
        <v>461</v>
      </c>
      <c r="G27" s="633">
        <v>1</v>
      </c>
      <c r="H27" s="4"/>
    </row>
    <row r="28" spans="1:8" ht="14.25" customHeight="1">
      <c r="A28" s="632" t="s">
        <v>317</v>
      </c>
      <c r="B28" s="634">
        <v>3092</v>
      </c>
      <c r="C28" s="634">
        <v>1192</v>
      </c>
      <c r="D28" s="633">
        <v>330</v>
      </c>
      <c r="E28" s="634">
        <v>5762</v>
      </c>
      <c r="F28" s="634">
        <v>2921</v>
      </c>
      <c r="G28" s="633">
        <v>88</v>
      </c>
      <c r="H28" s="4"/>
    </row>
    <row r="29" spans="1:8" ht="14.25" customHeight="1">
      <c r="A29" s="632" t="s">
        <v>421</v>
      </c>
      <c r="B29" s="634">
        <v>3688</v>
      </c>
      <c r="C29" s="633">
        <v>250</v>
      </c>
      <c r="D29" s="634">
        <v>4451</v>
      </c>
      <c r="E29" s="634">
        <v>14408</v>
      </c>
      <c r="F29" s="634">
        <v>7276</v>
      </c>
      <c r="G29" s="633">
        <v>305</v>
      </c>
      <c r="H29" s="4"/>
    </row>
    <row r="30" spans="1:8" ht="14.25" customHeight="1">
      <c r="A30" s="632" t="s">
        <v>323</v>
      </c>
      <c r="B30" s="634">
        <v>2159</v>
      </c>
      <c r="C30" s="633">
        <v>547</v>
      </c>
      <c r="D30" s="633"/>
      <c r="E30" s="633">
        <v>2</v>
      </c>
      <c r="F30" s="633"/>
      <c r="G30" s="633"/>
      <c r="H30" s="4"/>
    </row>
    <row r="31" spans="1:8" ht="14.25" customHeight="1">
      <c r="A31" s="632" t="s">
        <v>268</v>
      </c>
      <c r="B31" s="634">
        <v>1672</v>
      </c>
      <c r="C31" s="634">
        <v>17712</v>
      </c>
      <c r="D31" s="633"/>
      <c r="E31" s="634">
        <v>5759</v>
      </c>
      <c r="F31" s="633"/>
      <c r="G31" s="633"/>
      <c r="H31" s="4"/>
    </row>
    <row r="32" spans="1:8" ht="14.25" customHeight="1">
      <c r="A32" s="632" t="s">
        <v>424</v>
      </c>
      <c r="B32" s="634">
        <v>3622</v>
      </c>
      <c r="C32" s="634">
        <v>1491</v>
      </c>
      <c r="D32" s="634">
        <v>5262</v>
      </c>
      <c r="E32" s="634">
        <v>5123</v>
      </c>
      <c r="F32" s="634">
        <v>4644</v>
      </c>
      <c r="G32" s="633">
        <v>104</v>
      </c>
      <c r="H32" s="4"/>
    </row>
    <row r="33" spans="1:9" ht="14.25" customHeight="1">
      <c r="A33" s="632" t="s">
        <v>104</v>
      </c>
      <c r="B33" s="634">
        <v>1933</v>
      </c>
      <c r="C33" s="633">
        <v>741</v>
      </c>
      <c r="D33" s="633">
        <v>48</v>
      </c>
      <c r="E33" s="633"/>
      <c r="F33" s="634">
        <v>1177</v>
      </c>
      <c r="G33" s="633"/>
      <c r="H33" s="4"/>
    </row>
    <row r="34" spans="1:9" ht="14.25" customHeight="1">
      <c r="A34" s="632" t="s">
        <v>108</v>
      </c>
      <c r="B34" s="634">
        <v>2128</v>
      </c>
      <c r="C34" s="633">
        <v>115</v>
      </c>
      <c r="D34" s="633">
        <v>154</v>
      </c>
      <c r="E34" s="633">
        <v>204</v>
      </c>
      <c r="F34" s="634">
        <v>1291</v>
      </c>
      <c r="G34" s="633"/>
      <c r="H34" s="4"/>
    </row>
    <row r="35" spans="1:9" ht="14.25" customHeight="1">
      <c r="A35" s="632" t="s">
        <v>116</v>
      </c>
      <c r="B35" s="633">
        <v>717</v>
      </c>
      <c r="C35" s="633"/>
      <c r="D35" s="633"/>
      <c r="E35" s="633"/>
      <c r="F35" s="633">
        <v>303</v>
      </c>
      <c r="G35" s="633">
        <v>8</v>
      </c>
      <c r="H35" s="4"/>
    </row>
    <row r="36" spans="1:9" ht="14.25" customHeight="1">
      <c r="A36" s="632" t="s">
        <v>327</v>
      </c>
      <c r="B36" s="634">
        <v>1230</v>
      </c>
      <c r="C36" s="633"/>
      <c r="D36" s="633">
        <v>29</v>
      </c>
      <c r="E36" s="633"/>
      <c r="F36" s="633">
        <v>217</v>
      </c>
      <c r="G36" s="633"/>
      <c r="H36" s="4"/>
    </row>
    <row r="37" spans="1:9" ht="14.25" customHeight="1">
      <c r="A37" s="632" t="s">
        <v>270</v>
      </c>
      <c r="B37" s="634">
        <v>2849</v>
      </c>
      <c r="C37" s="633">
        <v>325</v>
      </c>
      <c r="D37" s="633">
        <v>62</v>
      </c>
      <c r="E37" s="634">
        <v>52281</v>
      </c>
      <c r="F37" s="634">
        <v>2469</v>
      </c>
      <c r="G37" s="633"/>
      <c r="H37" s="4"/>
    </row>
    <row r="38" spans="1:9" ht="14.25" customHeight="1">
      <c r="A38" s="632" t="s">
        <v>352</v>
      </c>
      <c r="B38" s="634">
        <v>3782</v>
      </c>
      <c r="C38" s="634">
        <v>2871</v>
      </c>
      <c r="D38" s="633">
        <v>668</v>
      </c>
      <c r="E38" s="633"/>
      <c r="F38" s="634">
        <v>5876</v>
      </c>
      <c r="G38" s="633"/>
      <c r="H38" s="4"/>
    </row>
    <row r="39" spans="1:9" ht="14.25" customHeight="1">
      <c r="A39" s="632" t="s">
        <v>425</v>
      </c>
      <c r="B39" s="633">
        <v>985</v>
      </c>
      <c r="C39" s="633">
        <v>338</v>
      </c>
      <c r="D39" s="633">
        <v>20</v>
      </c>
      <c r="E39" s="633"/>
      <c r="F39" s="634">
        <v>1186</v>
      </c>
      <c r="G39" s="633">
        <v>4</v>
      </c>
      <c r="H39" s="4"/>
    </row>
    <row r="40" spans="1:9" ht="14.25" customHeight="1">
      <c r="A40" s="632" t="s">
        <v>272</v>
      </c>
      <c r="B40" s="634">
        <v>3688</v>
      </c>
      <c r="C40" s="634">
        <v>3664</v>
      </c>
      <c r="D40" s="633">
        <v>75</v>
      </c>
      <c r="E40" s="634">
        <v>2033</v>
      </c>
      <c r="F40" s="634">
        <v>4118</v>
      </c>
      <c r="G40" s="633">
        <v>190</v>
      </c>
      <c r="H40" s="4"/>
    </row>
    <row r="41" spans="1:9" ht="14.25" customHeight="1">
      <c r="A41" s="632" t="s">
        <v>426</v>
      </c>
      <c r="B41" s="634">
        <v>7825</v>
      </c>
      <c r="C41" s="634">
        <v>1833</v>
      </c>
      <c r="D41" s="634">
        <v>2430</v>
      </c>
      <c r="E41" s="634">
        <v>7203</v>
      </c>
      <c r="F41" s="634">
        <v>8610</v>
      </c>
      <c r="G41" s="633"/>
      <c r="H41" s="4"/>
    </row>
    <row r="42" spans="1:9" ht="14.25" customHeight="1">
      <c r="A42" s="632" t="s">
        <v>329</v>
      </c>
      <c r="B42" s="634">
        <v>1532</v>
      </c>
      <c r="C42" s="633">
        <v>733</v>
      </c>
      <c r="D42" s="633"/>
      <c r="E42" s="633"/>
      <c r="F42" s="634">
        <v>1140</v>
      </c>
      <c r="G42" s="633">
        <v>2</v>
      </c>
      <c r="H42" s="4"/>
    </row>
    <row r="43" spans="1:9" ht="14.25" customHeight="1">
      <c r="A43" s="632" t="s">
        <v>331</v>
      </c>
      <c r="B43" s="634">
        <v>1282</v>
      </c>
      <c r="C43" s="633">
        <v>784</v>
      </c>
      <c r="D43" s="633">
        <v>10</v>
      </c>
      <c r="E43" s="633"/>
      <c r="F43" s="634">
        <v>1483</v>
      </c>
      <c r="G43" s="633">
        <v>7</v>
      </c>
      <c r="H43" s="4"/>
    </row>
    <row r="44" spans="1:9" ht="14.25" customHeight="1">
      <c r="A44" s="632" t="s">
        <v>275</v>
      </c>
      <c r="B44" s="634">
        <v>1375</v>
      </c>
      <c r="C44" s="633">
        <v>902</v>
      </c>
      <c r="D44" s="633">
        <v>155</v>
      </c>
      <c r="E44" s="633">
        <v>1</v>
      </c>
      <c r="F44" s="634">
        <v>1527</v>
      </c>
      <c r="G44" s="633">
        <v>16</v>
      </c>
      <c r="H44" s="4"/>
    </row>
    <row r="45" spans="1:9" ht="14.25" customHeight="1">
      <c r="A45" s="632" t="s">
        <v>135</v>
      </c>
      <c r="B45" s="634">
        <v>6658</v>
      </c>
      <c r="C45" s="634">
        <v>1930</v>
      </c>
      <c r="D45" s="633">
        <v>446</v>
      </c>
      <c r="E45" s="634">
        <v>6767</v>
      </c>
      <c r="F45" s="634">
        <v>3009</v>
      </c>
      <c r="G45" s="633"/>
      <c r="H45" s="4"/>
    </row>
    <row r="46" spans="1:9" ht="14.25" customHeight="1">
      <c r="A46" s="632" t="s">
        <v>333</v>
      </c>
      <c r="B46" s="633">
        <v>437</v>
      </c>
      <c r="C46" s="633"/>
      <c r="D46" s="633">
        <v>4</v>
      </c>
      <c r="E46" s="633">
        <v>950</v>
      </c>
      <c r="F46" s="633"/>
      <c r="G46" s="633"/>
      <c r="H46" s="4"/>
    </row>
    <row r="47" spans="1:9" ht="14.25" customHeight="1">
      <c r="A47" s="632" t="s">
        <v>278</v>
      </c>
      <c r="B47" s="634">
        <v>5616</v>
      </c>
      <c r="C47" s="634">
        <v>2786</v>
      </c>
      <c r="D47" s="633"/>
      <c r="E47" s="633"/>
      <c r="F47" s="634">
        <v>7070</v>
      </c>
      <c r="G47" s="633">
        <v>617</v>
      </c>
      <c r="H47" s="4"/>
      <c r="I47" s="24"/>
    </row>
    <row r="48" spans="1:9" ht="14.25" customHeight="1">
      <c r="A48" s="632" t="s">
        <v>279</v>
      </c>
      <c r="B48" s="634">
        <v>4358</v>
      </c>
      <c r="C48" s="633">
        <v>236</v>
      </c>
      <c r="D48" s="633">
        <v>443</v>
      </c>
      <c r="E48" s="634">
        <v>25218</v>
      </c>
      <c r="F48" s="634">
        <v>7152</v>
      </c>
      <c r="G48" s="633">
        <v>267</v>
      </c>
      <c r="H48" s="4"/>
      <c r="I48" s="24"/>
    </row>
    <row r="49" spans="1:9" ht="14.25" customHeight="1">
      <c r="A49" s="632" t="s">
        <v>334</v>
      </c>
      <c r="B49" s="633">
        <v>981</v>
      </c>
      <c r="C49" s="633">
        <v>164</v>
      </c>
      <c r="D49" s="633">
        <v>185</v>
      </c>
      <c r="E49" s="633">
        <v>173</v>
      </c>
      <c r="F49" s="633">
        <v>72</v>
      </c>
      <c r="G49" s="633">
        <v>6</v>
      </c>
      <c r="H49" s="4"/>
      <c r="I49" s="24"/>
    </row>
    <row r="50" spans="1:9" ht="14.25" customHeight="1">
      <c r="A50" s="632" t="s">
        <v>336</v>
      </c>
      <c r="B50" s="634">
        <v>1434</v>
      </c>
      <c r="C50" s="633">
        <v>72</v>
      </c>
      <c r="D50" s="633">
        <v>64</v>
      </c>
      <c r="E50" s="634">
        <v>1023</v>
      </c>
      <c r="F50" s="633">
        <v>633</v>
      </c>
      <c r="G50" s="633">
        <v>20</v>
      </c>
      <c r="H50" s="4"/>
      <c r="I50" s="24"/>
    </row>
    <row r="51" spans="1:9" ht="14.25" customHeight="1">
      <c r="A51" s="24"/>
      <c r="B51" s="514"/>
      <c r="C51" s="573"/>
      <c r="D51" s="573"/>
      <c r="E51" s="573"/>
      <c r="F51" s="573"/>
      <c r="G51" s="573"/>
      <c r="H51" s="188"/>
      <c r="I51" s="24"/>
    </row>
    <row r="52" spans="1:9" ht="14.25" customHeight="1">
      <c r="A52" s="24"/>
      <c r="B52" s="514"/>
      <c r="C52" s="573"/>
      <c r="D52" s="573"/>
      <c r="E52" s="573"/>
      <c r="F52" s="573"/>
      <c r="G52" s="573"/>
      <c r="H52" s="188"/>
      <c r="I52" s="24"/>
    </row>
    <row r="53" spans="1:9" ht="14.25" customHeight="1">
      <c r="A53" s="24"/>
      <c r="B53" s="514"/>
      <c r="C53" s="573"/>
      <c r="D53" s="573"/>
      <c r="E53" s="573"/>
      <c r="F53" s="573"/>
      <c r="G53" s="573"/>
      <c r="H53" s="188"/>
      <c r="I53" s="24"/>
    </row>
    <row r="54" spans="1:9" ht="14.25" customHeight="1">
      <c r="A54" s="24"/>
      <c r="B54" s="514"/>
      <c r="C54" s="573"/>
      <c r="D54" s="573"/>
      <c r="E54" s="573"/>
      <c r="F54" s="573"/>
      <c r="G54" s="573"/>
      <c r="H54" s="188"/>
      <c r="I54" s="24"/>
    </row>
    <row r="55" spans="1:9" ht="14.25" customHeight="1">
      <c r="A55" s="24"/>
      <c r="B55" s="4"/>
      <c r="C55" s="155"/>
      <c r="D55" s="155"/>
      <c r="E55" s="155"/>
      <c r="F55" s="155"/>
      <c r="G55" s="155"/>
      <c r="H55" s="188"/>
      <c r="I55" s="24"/>
    </row>
    <row r="56" spans="1:9" ht="14.25" customHeight="1">
      <c r="A56" s="24"/>
      <c r="B56" s="4"/>
      <c r="C56" s="155"/>
      <c r="D56" s="155"/>
      <c r="E56" s="155"/>
      <c r="F56" s="155"/>
      <c r="G56" s="155"/>
      <c r="H56" s="188"/>
      <c r="I56" s="24"/>
    </row>
    <row r="57" spans="1:9" ht="14.25" customHeight="1">
      <c r="A57" s="4"/>
      <c r="B57" s="155"/>
      <c r="C57" s="155"/>
      <c r="D57" s="155"/>
      <c r="E57" s="155"/>
      <c r="F57" s="155"/>
      <c r="G57" s="4"/>
      <c r="H57" s="188"/>
      <c r="I57" s="24"/>
    </row>
    <row r="58" spans="1:9" ht="14.25" customHeight="1">
      <c r="A58" s="52"/>
      <c r="B58" s="121"/>
      <c r="C58" s="121"/>
      <c r="D58" s="121"/>
      <c r="E58" s="121"/>
      <c r="F58" s="121"/>
      <c r="G58" s="121"/>
      <c r="H58" s="188"/>
      <c r="I58" s="24"/>
    </row>
    <row r="59" spans="1:9" ht="14.25" customHeight="1">
      <c r="B59" s="121"/>
      <c r="C59" s="121"/>
      <c r="D59" s="121"/>
      <c r="E59" s="121"/>
      <c r="F59" s="121"/>
      <c r="G59" s="121"/>
      <c r="H59" s="188"/>
      <c r="I59" s="24"/>
    </row>
    <row r="60" spans="1:9" ht="14.25" customHeight="1">
      <c r="A60" s="52"/>
      <c r="B60" s="121"/>
      <c r="C60" s="121"/>
      <c r="D60" s="121"/>
      <c r="E60" s="121"/>
      <c r="F60" s="121"/>
      <c r="G60" s="121"/>
      <c r="H60" s="188"/>
      <c r="I60" s="24"/>
    </row>
    <row r="61" spans="1:9" ht="14.25" customHeight="1">
      <c r="A61" s="52"/>
      <c r="B61" s="121"/>
      <c r="C61" s="121"/>
      <c r="D61" s="121"/>
      <c r="E61" s="121"/>
      <c r="F61" s="121"/>
      <c r="G61" s="121"/>
      <c r="H61" s="188"/>
      <c r="I61" s="24"/>
    </row>
    <row r="62" spans="1:9" ht="14.25" customHeight="1">
      <c r="A62" s="52"/>
      <c r="B62" s="121"/>
      <c r="C62" s="121"/>
      <c r="D62" s="121"/>
      <c r="E62" s="121"/>
      <c r="F62" s="121"/>
      <c r="G62" s="121"/>
      <c r="H62" s="188"/>
      <c r="I62" s="24"/>
    </row>
    <row r="63" spans="1:9" ht="14.25" customHeight="1">
      <c r="A63" s="52"/>
      <c r="B63" s="121"/>
      <c r="C63" s="121"/>
      <c r="D63" s="121"/>
      <c r="E63" s="121"/>
      <c r="F63" s="121"/>
      <c r="G63" s="121"/>
      <c r="H63" s="188"/>
      <c r="I63" s="24"/>
    </row>
    <row r="64" spans="1:9" ht="14.25" customHeight="1">
      <c r="A64" s="52"/>
      <c r="B64" s="121"/>
      <c r="C64" s="121"/>
      <c r="D64" s="121"/>
      <c r="E64" s="121"/>
      <c r="F64" s="121"/>
      <c r="G64" s="121"/>
      <c r="H64" s="188"/>
      <c r="I64" s="24"/>
    </row>
    <row r="65" spans="1:9" ht="14.25" customHeight="1">
      <c r="A65" s="52"/>
      <c r="B65" s="121"/>
      <c r="C65" s="121"/>
      <c r="D65" s="121"/>
      <c r="E65" s="121"/>
      <c r="F65" s="121"/>
      <c r="G65" s="121"/>
      <c r="H65" s="188"/>
      <c r="I65" s="24"/>
    </row>
    <row r="66" spans="1:9" ht="14.25" customHeight="1">
      <c r="A66" s="52"/>
      <c r="B66" s="121"/>
      <c r="C66" s="121"/>
      <c r="D66" s="121"/>
      <c r="E66" s="121"/>
      <c r="F66" s="121"/>
      <c r="G66" s="121"/>
      <c r="H66" s="188"/>
      <c r="I66" s="24"/>
    </row>
    <row r="67" spans="1:9" ht="14.25" customHeight="1">
      <c r="A67" s="52"/>
      <c r="B67" s="121"/>
      <c r="C67" s="121"/>
      <c r="D67" s="121"/>
      <c r="E67" s="121"/>
      <c r="F67" s="121"/>
      <c r="G67" s="121"/>
      <c r="H67" s="188"/>
      <c r="I67" s="24"/>
    </row>
    <row r="68" spans="1:9" ht="14.25" customHeight="1">
      <c r="A68" s="52"/>
      <c r="B68" s="121"/>
      <c r="C68" s="121"/>
      <c r="D68" s="121"/>
      <c r="E68" s="121"/>
      <c r="F68" s="121"/>
      <c r="G68" s="121"/>
      <c r="H68" s="188"/>
      <c r="I68" s="24"/>
    </row>
    <row r="69" spans="1:9" ht="14.25" customHeight="1">
      <c r="A69" s="52"/>
      <c r="B69" s="121"/>
      <c r="C69" s="121"/>
      <c r="D69" s="121"/>
      <c r="E69" s="121"/>
      <c r="F69" s="121"/>
      <c r="G69" s="121"/>
      <c r="H69" s="188"/>
      <c r="I69" s="24"/>
    </row>
    <row r="70" spans="1:9" ht="14.25" customHeight="1">
      <c r="A70" s="52"/>
      <c r="B70" s="121"/>
      <c r="C70" s="121"/>
      <c r="D70" s="121"/>
      <c r="E70" s="121"/>
      <c r="F70" s="121"/>
      <c r="G70" s="121"/>
      <c r="H70" s="188"/>
      <c r="I70" s="24"/>
    </row>
    <row r="71" spans="1:9" ht="14.25" customHeight="1">
      <c r="A71" s="52"/>
      <c r="B71" s="121"/>
      <c r="C71" s="121"/>
      <c r="D71" s="121"/>
      <c r="E71" s="121"/>
      <c r="F71" s="121"/>
      <c r="G71" s="121"/>
      <c r="H71" s="188"/>
      <c r="I71" s="24"/>
    </row>
    <row r="72" spans="1:9" ht="14.25" customHeight="1">
      <c r="A72" s="52"/>
      <c r="B72" s="121"/>
      <c r="C72" s="121"/>
      <c r="D72" s="121"/>
      <c r="E72" s="121"/>
      <c r="F72" s="121"/>
      <c r="G72" s="121"/>
      <c r="H72" s="188"/>
      <c r="I72" s="24"/>
    </row>
    <row r="73" spans="1:9" ht="14.25" customHeight="1">
      <c r="A73" s="52"/>
      <c r="B73" s="121"/>
      <c r="C73" s="121"/>
      <c r="D73" s="121"/>
      <c r="E73" s="121"/>
      <c r="F73" s="121"/>
      <c r="G73" s="121"/>
      <c r="H73" s="188"/>
      <c r="I73" s="24"/>
    </row>
    <row r="74" spans="1:9" ht="14.25" customHeight="1">
      <c r="A74" s="52"/>
      <c r="B74" s="121"/>
      <c r="C74" s="121"/>
      <c r="D74" s="121"/>
      <c r="E74" s="121"/>
      <c r="F74" s="121"/>
      <c r="G74" s="121"/>
      <c r="H74" s="188"/>
      <c r="I74" s="24"/>
    </row>
    <row r="75" spans="1:9" ht="14.25" customHeight="1">
      <c r="A75" s="52"/>
      <c r="B75" s="121"/>
      <c r="C75" s="121"/>
      <c r="D75" s="121"/>
      <c r="E75" s="121"/>
      <c r="F75" s="121"/>
      <c r="G75" s="121"/>
      <c r="H75" s="188"/>
      <c r="I75" s="24"/>
    </row>
    <row r="76" spans="1:9" ht="14.25" customHeight="1">
      <c r="A76" s="52"/>
      <c r="B76" s="121"/>
      <c r="C76" s="121"/>
      <c r="D76" s="121"/>
      <c r="E76" s="121"/>
      <c r="F76" s="121"/>
      <c r="G76" s="121"/>
      <c r="H76" s="188"/>
      <c r="I76" s="24"/>
    </row>
    <row r="77" spans="1:9" ht="14.25" customHeight="1">
      <c r="A77" s="52"/>
      <c r="B77" s="121"/>
      <c r="C77" s="121"/>
      <c r="D77" s="121"/>
      <c r="E77" s="121"/>
      <c r="F77" s="121"/>
      <c r="G77" s="121"/>
      <c r="H77" s="188"/>
      <c r="I77" s="24"/>
    </row>
    <row r="78" spans="1:9" ht="14.25" customHeight="1">
      <c r="A78" s="52"/>
      <c r="B78" s="121"/>
      <c r="C78" s="121"/>
      <c r="D78" s="121"/>
      <c r="E78" s="121"/>
      <c r="F78" s="121"/>
      <c r="G78" s="121"/>
      <c r="H78" s="188"/>
      <c r="I78" s="24"/>
    </row>
    <row r="79" spans="1:9" ht="14.25" customHeight="1">
      <c r="A79" s="52"/>
      <c r="B79" s="121"/>
      <c r="C79" s="121"/>
      <c r="D79" s="121"/>
      <c r="E79" s="121"/>
      <c r="F79" s="121"/>
      <c r="G79" s="121"/>
      <c r="H79" s="188"/>
      <c r="I79" s="24"/>
    </row>
    <row r="80" spans="1:9" ht="14.25" customHeight="1">
      <c r="A80" s="52"/>
      <c r="B80" s="121"/>
      <c r="C80" s="121"/>
      <c r="D80" s="121"/>
      <c r="E80" s="121"/>
      <c r="F80" s="121"/>
      <c r="G80" s="121"/>
      <c r="H80" s="188"/>
      <c r="I80" s="24"/>
    </row>
    <row r="81" spans="1:9" ht="14.25" customHeight="1">
      <c r="A81" s="52"/>
      <c r="B81" s="121"/>
      <c r="C81" s="121"/>
      <c r="D81" s="121"/>
      <c r="E81" s="121"/>
      <c r="F81" s="121"/>
      <c r="G81" s="121"/>
      <c r="H81" s="188"/>
      <c r="I81" s="24"/>
    </row>
    <row r="82" spans="1:9" ht="14.25" customHeight="1">
      <c r="A82" s="52"/>
      <c r="B82" s="121"/>
      <c r="C82" s="121"/>
      <c r="D82" s="121"/>
      <c r="E82" s="121"/>
      <c r="F82" s="121"/>
      <c r="G82" s="121"/>
      <c r="H82" s="188"/>
      <c r="I82" s="24"/>
    </row>
    <row r="83" spans="1:9" ht="14.25" customHeight="1">
      <c r="A83" s="52"/>
      <c r="B83" s="121"/>
      <c r="C83" s="121"/>
      <c r="D83" s="121"/>
      <c r="E83" s="121"/>
      <c r="F83" s="121"/>
      <c r="G83" s="121"/>
      <c r="H83" s="188"/>
      <c r="I83" s="24"/>
    </row>
    <row r="84" spans="1:9" ht="14.25" customHeight="1">
      <c r="A84" s="52"/>
      <c r="B84" s="121"/>
      <c r="C84" s="121"/>
      <c r="D84" s="121"/>
      <c r="E84" s="121"/>
      <c r="F84" s="121"/>
      <c r="G84" s="121"/>
      <c r="H84" s="188"/>
      <c r="I84" s="24"/>
    </row>
    <row r="85" spans="1:9" ht="14.25" customHeight="1">
      <c r="A85" s="52"/>
      <c r="B85" s="121"/>
      <c r="C85" s="121"/>
      <c r="D85" s="121"/>
      <c r="E85" s="121"/>
      <c r="F85" s="121"/>
      <c r="G85" s="121"/>
      <c r="H85" s="188"/>
      <c r="I85" s="24"/>
    </row>
    <row r="86" spans="1:9" ht="14.25" customHeight="1">
      <c r="A86" s="52"/>
      <c r="B86" s="121"/>
      <c r="C86" s="121"/>
      <c r="D86" s="121"/>
      <c r="E86" s="121"/>
      <c r="F86" s="121"/>
      <c r="G86" s="121"/>
      <c r="H86" s="188"/>
      <c r="I86" s="24"/>
    </row>
    <row r="87" spans="1:9" ht="14.25" customHeight="1">
      <c r="A87" s="52"/>
      <c r="B87" s="121"/>
      <c r="C87" s="121"/>
      <c r="D87" s="121"/>
      <c r="E87" s="121"/>
      <c r="F87" s="121"/>
      <c r="G87" s="121"/>
      <c r="H87" s="188"/>
      <c r="I87" s="24"/>
    </row>
    <row r="88" spans="1:9" ht="14.25" customHeight="1">
      <c r="A88" s="52"/>
      <c r="B88" s="121"/>
      <c r="C88" s="121"/>
      <c r="D88" s="121"/>
      <c r="E88" s="121"/>
      <c r="F88" s="121"/>
      <c r="G88" s="121"/>
      <c r="H88" s="188"/>
      <c r="I88" s="24"/>
    </row>
    <row r="89" spans="1:9" ht="14.25" customHeight="1">
      <c r="A89" s="52"/>
      <c r="B89" s="121"/>
      <c r="C89" s="121"/>
      <c r="D89" s="121"/>
      <c r="E89" s="121"/>
      <c r="F89" s="121"/>
      <c r="G89" s="121"/>
      <c r="H89" s="188"/>
      <c r="I89" s="24"/>
    </row>
    <row r="90" spans="1:9" ht="14.25" customHeight="1">
      <c r="A90" s="52"/>
      <c r="B90" s="42"/>
      <c r="C90" s="42"/>
      <c r="D90" s="121"/>
      <c r="E90" s="121"/>
      <c r="F90" s="121"/>
      <c r="G90" s="121"/>
      <c r="H90" s="188"/>
      <c r="I90" s="24"/>
    </row>
    <row r="91" spans="1:9" ht="14.25" customHeight="1">
      <c r="A91" s="52"/>
      <c r="B91" s="121"/>
      <c r="C91" s="121"/>
      <c r="D91" s="121"/>
      <c r="E91" s="121"/>
      <c r="F91" s="121"/>
      <c r="G91" s="121"/>
      <c r="H91" s="188"/>
      <c r="I91" s="24"/>
    </row>
    <row r="92" spans="1:9" ht="14.25" customHeight="1">
      <c r="A92" s="52"/>
      <c r="B92" s="121"/>
      <c r="C92" s="121"/>
      <c r="D92" s="121"/>
      <c r="E92" s="121"/>
      <c r="F92" s="121"/>
      <c r="G92" s="121"/>
      <c r="H92" s="188"/>
      <c r="I92" s="24"/>
    </row>
    <row r="93" spans="1:9" ht="14.25" customHeight="1">
      <c r="A93" s="52"/>
      <c r="B93" s="121"/>
      <c r="C93" s="121"/>
      <c r="D93" s="121"/>
      <c r="E93" s="121"/>
      <c r="F93" s="121"/>
      <c r="G93" s="121"/>
      <c r="H93" s="188"/>
      <c r="I93" s="24"/>
    </row>
    <row r="94" spans="1:9" ht="14.25" customHeight="1">
      <c r="A94" s="52"/>
      <c r="B94" s="121"/>
      <c r="C94" s="121"/>
      <c r="D94" s="121"/>
      <c r="E94" s="121"/>
      <c r="F94" s="121"/>
      <c r="G94" s="121"/>
      <c r="I94" s="24"/>
    </row>
    <row r="95" spans="1:9" ht="14.25" customHeight="1">
      <c r="A95" s="52"/>
      <c r="B95" s="121"/>
      <c r="C95" s="121"/>
      <c r="D95" s="121"/>
      <c r="E95" s="121"/>
      <c r="F95" s="121"/>
      <c r="G95" s="121"/>
      <c r="I95" s="24"/>
    </row>
    <row r="96" spans="1:9" ht="14.25" customHeight="1">
      <c r="A96" s="52"/>
      <c r="B96" s="121"/>
      <c r="C96" s="121"/>
      <c r="D96" s="121"/>
      <c r="E96" s="121"/>
      <c r="F96" s="121"/>
      <c r="G96" s="121"/>
      <c r="I96" s="24"/>
    </row>
    <row r="97" spans="1:9" ht="14.25" customHeight="1">
      <c r="A97" s="52"/>
      <c r="B97" s="121"/>
      <c r="C97" s="121"/>
      <c r="D97" s="121"/>
      <c r="E97" s="121"/>
      <c r="F97" s="121"/>
      <c r="G97" s="121"/>
      <c r="I97" s="24"/>
    </row>
    <row r="98" spans="1:9" ht="14.25" customHeight="1">
      <c r="A98" s="52"/>
      <c r="B98" s="121"/>
      <c r="C98" s="121"/>
      <c r="D98" s="121"/>
      <c r="E98" s="121"/>
      <c r="F98" s="121"/>
      <c r="G98" s="121"/>
      <c r="I98" s="24"/>
    </row>
    <row r="99" spans="1:9" ht="14.25" customHeight="1">
      <c r="A99" s="24"/>
      <c r="B99" s="121"/>
      <c r="C99" s="121"/>
      <c r="D99" s="121"/>
      <c r="E99" s="121"/>
      <c r="F99" s="121"/>
      <c r="G99" s="121"/>
      <c r="I99" s="24"/>
    </row>
    <row r="100" spans="1:9" ht="14.25" customHeight="1">
      <c r="A100" s="26"/>
      <c r="B100" s="121"/>
      <c r="C100" s="121"/>
      <c r="D100" s="121"/>
      <c r="E100" s="121"/>
      <c r="F100" s="121"/>
      <c r="G100" s="121"/>
      <c r="I100" s="24"/>
    </row>
    <row r="101" spans="1:9" ht="14.25" customHeight="1">
      <c r="A101" s="26"/>
      <c r="B101" s="39"/>
      <c r="C101" s="39"/>
      <c r="D101" s="39"/>
      <c r="E101" s="39"/>
      <c r="F101" s="39"/>
      <c r="G101" s="39"/>
      <c r="I101" s="24"/>
    </row>
    <row r="102" spans="1:9" ht="14.25" customHeight="1">
      <c r="A102" s="26"/>
      <c r="B102" s="39"/>
      <c r="C102" s="39"/>
      <c r="D102" s="39"/>
      <c r="E102" s="39"/>
      <c r="F102" s="39"/>
      <c r="G102" s="39"/>
      <c r="I102" s="24"/>
    </row>
    <row r="103" spans="1:9" ht="14.25" customHeight="1">
      <c r="A103" s="24"/>
      <c r="B103" s="39"/>
      <c r="C103" s="39"/>
      <c r="D103" s="39"/>
      <c r="E103" s="39"/>
      <c r="F103" s="39"/>
      <c r="G103" s="39"/>
      <c r="I103" s="24"/>
    </row>
    <row r="104" spans="1:9" ht="14.25" customHeight="1">
      <c r="A104" s="24"/>
      <c r="B104" s="23"/>
      <c r="C104" s="23"/>
      <c r="D104" s="23"/>
      <c r="E104" s="23"/>
      <c r="F104" s="23"/>
      <c r="G104" s="23"/>
      <c r="I104" s="24"/>
    </row>
    <row r="105" spans="1:9" ht="14.25" customHeight="1">
      <c r="A105" s="24"/>
      <c r="B105" s="23"/>
      <c r="C105" s="23"/>
      <c r="D105" s="23"/>
      <c r="E105" s="23"/>
      <c r="F105" s="23"/>
      <c r="G105" s="23"/>
      <c r="I105" s="24"/>
    </row>
    <row r="106" spans="1:9" ht="14.25" customHeight="1">
      <c r="A106" s="24"/>
      <c r="B106" s="23"/>
      <c r="C106" s="23"/>
      <c r="D106" s="23"/>
      <c r="E106" s="23"/>
      <c r="F106" s="23"/>
      <c r="G106" s="23"/>
      <c r="I106" s="24"/>
    </row>
    <row r="107" spans="1:9" ht="14.25" customHeight="1">
      <c r="A107" s="24"/>
      <c r="B107" s="23"/>
      <c r="C107" s="23"/>
      <c r="D107" s="23"/>
      <c r="E107" s="23"/>
      <c r="F107" s="23"/>
      <c r="G107" s="23"/>
      <c r="I107" s="24"/>
    </row>
    <row r="108" spans="1:9" ht="14.25" customHeight="1">
      <c r="A108" s="24"/>
      <c r="B108" s="24"/>
      <c r="C108" s="24"/>
      <c r="D108" s="24"/>
      <c r="E108" s="24"/>
      <c r="F108" s="24"/>
      <c r="G108" s="24"/>
      <c r="I108" s="24"/>
    </row>
    <row r="109" spans="1:9" ht="14.25" customHeight="1">
      <c r="A109" s="24"/>
      <c r="B109" s="24"/>
      <c r="C109" s="24"/>
      <c r="D109" s="24"/>
      <c r="E109" s="24"/>
      <c r="F109" s="24"/>
      <c r="G109" s="24"/>
      <c r="I109" s="24"/>
    </row>
    <row r="110" spans="1:9" ht="14.25" customHeight="1">
      <c r="A110" s="24"/>
      <c r="B110" s="24"/>
      <c r="C110" s="24"/>
      <c r="D110" s="24"/>
      <c r="E110" s="24"/>
      <c r="F110" s="24"/>
      <c r="G110" s="24"/>
      <c r="I110" s="24"/>
    </row>
    <row r="111" spans="1:9" ht="14.25" customHeight="1">
      <c r="A111" s="24"/>
      <c r="B111" s="24"/>
      <c r="C111" s="24"/>
      <c r="D111" s="24"/>
      <c r="E111" s="24"/>
      <c r="F111" s="24"/>
      <c r="G111" s="24"/>
      <c r="I111" s="24"/>
    </row>
    <row r="112" spans="1:9" ht="14.25" customHeight="1">
      <c r="A112" s="24"/>
      <c r="B112" s="24"/>
      <c r="C112" s="24"/>
      <c r="D112" s="24"/>
      <c r="E112" s="24"/>
      <c r="F112" s="24"/>
      <c r="G112" s="24"/>
      <c r="I112" s="24"/>
    </row>
    <row r="113" spans="1:9" ht="14.25" customHeight="1">
      <c r="A113" s="24"/>
      <c r="B113" s="24"/>
      <c r="C113" s="24"/>
      <c r="D113" s="24"/>
      <c r="E113" s="24"/>
      <c r="F113" s="24"/>
      <c r="G113" s="24"/>
      <c r="I113" s="24"/>
    </row>
    <row r="114" spans="1:9" ht="14.25" customHeight="1">
      <c r="A114" s="24"/>
      <c r="B114" s="24"/>
      <c r="C114" s="24"/>
      <c r="D114" s="24"/>
      <c r="E114" s="24"/>
      <c r="F114" s="24"/>
      <c r="G114" s="24"/>
      <c r="I114" s="24"/>
    </row>
    <row r="115" spans="1:9" ht="14.25" customHeight="1">
      <c r="A115" s="24"/>
      <c r="B115" s="24"/>
      <c r="C115" s="24"/>
      <c r="D115" s="24"/>
      <c r="E115" s="24"/>
      <c r="F115" s="24"/>
      <c r="G115" s="24"/>
      <c r="I115" s="24"/>
    </row>
    <row r="116" spans="1:9" ht="14.25" customHeight="1">
      <c r="A116" s="24"/>
      <c r="B116" s="24"/>
      <c r="C116" s="24"/>
      <c r="D116" s="24"/>
      <c r="E116" s="24"/>
      <c r="F116" s="24"/>
      <c r="G116" s="24"/>
      <c r="I116" s="24"/>
    </row>
    <row r="117" spans="1:9" ht="14.25" customHeight="1">
      <c r="A117" s="24"/>
      <c r="B117" s="24"/>
      <c r="C117" s="24"/>
      <c r="D117" s="24"/>
      <c r="E117" s="24"/>
      <c r="F117" s="24"/>
      <c r="G117" s="24"/>
      <c r="I117" s="24"/>
    </row>
    <row r="118" spans="1:9" ht="14.25" customHeight="1">
      <c r="A118" s="24"/>
      <c r="B118" s="24"/>
      <c r="C118" s="24"/>
      <c r="D118" s="24"/>
      <c r="E118" s="24"/>
      <c r="F118" s="24"/>
      <c r="G118" s="24"/>
      <c r="I118" s="24"/>
    </row>
    <row r="119" spans="1:9" ht="14.25" customHeight="1">
      <c r="A119" s="24"/>
      <c r="B119" s="24"/>
      <c r="C119" s="24"/>
      <c r="D119" s="24"/>
      <c r="E119" s="24"/>
      <c r="F119" s="24"/>
      <c r="G119" s="24"/>
      <c r="I119" s="24"/>
    </row>
    <row r="120" spans="1:9" ht="14.25" customHeight="1">
      <c r="A120" s="24"/>
      <c r="B120" s="24"/>
      <c r="C120" s="24"/>
      <c r="D120" s="24"/>
      <c r="E120" s="24"/>
      <c r="F120" s="24"/>
      <c r="G120" s="24"/>
      <c r="I120" s="24"/>
    </row>
    <row r="121" spans="1:9" ht="14.25" customHeight="1">
      <c r="A121" s="24"/>
      <c r="B121" s="24"/>
      <c r="C121" s="24"/>
      <c r="D121" s="24"/>
      <c r="E121" s="24"/>
      <c r="F121" s="24"/>
      <c r="G121" s="24"/>
      <c r="I121" s="24"/>
    </row>
    <row r="122" spans="1:9" ht="14.25" customHeight="1">
      <c r="A122" s="24"/>
      <c r="B122" s="24"/>
      <c r="C122" s="24"/>
      <c r="D122" s="24"/>
      <c r="E122" s="24"/>
      <c r="F122" s="24"/>
      <c r="G122" s="24"/>
      <c r="I122" s="24"/>
    </row>
    <row r="123" spans="1:9" ht="14.25" customHeight="1">
      <c r="A123" s="24"/>
      <c r="B123" s="24"/>
      <c r="C123" s="24"/>
      <c r="D123" s="24"/>
      <c r="E123" s="24"/>
      <c r="F123" s="24"/>
      <c r="G123" s="24"/>
      <c r="I123" s="24"/>
    </row>
    <row r="124" spans="1:9" ht="14.25" customHeight="1">
      <c r="A124" s="24"/>
      <c r="B124" s="24"/>
      <c r="C124" s="24"/>
      <c r="D124" s="24"/>
      <c r="E124" s="24"/>
      <c r="F124" s="24"/>
      <c r="G124" s="24"/>
      <c r="I124" s="24"/>
    </row>
    <row r="125" spans="1:9" ht="14.25" customHeight="1">
      <c r="A125" s="24"/>
      <c r="B125" s="24"/>
      <c r="C125" s="24"/>
      <c r="D125" s="24"/>
      <c r="E125" s="24"/>
      <c r="F125" s="24"/>
      <c r="G125" s="24"/>
      <c r="I125" s="24"/>
    </row>
    <row r="126" spans="1:9" ht="14.25" customHeight="1">
      <c r="A126" s="24"/>
      <c r="B126" s="24"/>
      <c r="C126" s="24"/>
      <c r="D126" s="24"/>
      <c r="E126" s="24"/>
      <c r="F126" s="24"/>
      <c r="G126" s="24"/>
      <c r="I126" s="24"/>
    </row>
    <row r="127" spans="1:9" ht="14.25" customHeight="1">
      <c r="A127" s="24"/>
      <c r="B127" s="24"/>
      <c r="C127" s="24"/>
      <c r="D127" s="24"/>
      <c r="E127" s="24"/>
      <c r="F127" s="24"/>
      <c r="G127" s="24"/>
      <c r="I127" s="24"/>
    </row>
    <row r="128" spans="1:9" ht="14.25" customHeight="1">
      <c r="A128" s="24"/>
      <c r="B128" s="24"/>
      <c r="C128" s="24"/>
      <c r="D128" s="24"/>
      <c r="E128" s="24"/>
      <c r="F128" s="24"/>
      <c r="G128" s="24"/>
      <c r="I128" s="24"/>
    </row>
    <row r="129" spans="1:9" ht="14.25" customHeight="1">
      <c r="A129" s="24"/>
      <c r="B129" s="24"/>
      <c r="C129" s="24"/>
      <c r="D129" s="24"/>
      <c r="E129" s="24"/>
      <c r="F129" s="24"/>
      <c r="G129" s="24"/>
      <c r="I129" s="24"/>
    </row>
    <row r="130" spans="1:9" ht="14.25" customHeight="1">
      <c r="A130" s="24"/>
      <c r="B130" s="24"/>
      <c r="C130" s="24"/>
      <c r="D130" s="24"/>
      <c r="E130" s="24"/>
      <c r="F130" s="24"/>
      <c r="G130" s="24"/>
      <c r="I130" s="24"/>
    </row>
    <row r="131" spans="1:9" ht="14.25" customHeight="1">
      <c r="A131" s="24"/>
      <c r="B131" s="24"/>
      <c r="C131" s="24"/>
      <c r="D131" s="24"/>
      <c r="E131" s="24"/>
      <c r="F131" s="24"/>
      <c r="G131" s="24"/>
      <c r="I131" s="24"/>
    </row>
    <row r="132" spans="1:9" ht="14.25" customHeight="1">
      <c r="A132" s="24"/>
      <c r="B132" s="24"/>
      <c r="C132" s="24"/>
      <c r="D132" s="24"/>
      <c r="E132" s="24"/>
      <c r="F132" s="24"/>
      <c r="G132" s="24"/>
      <c r="I132" s="24"/>
    </row>
    <row r="133" spans="1:9" ht="14.25" customHeight="1">
      <c r="A133" s="24"/>
      <c r="B133" s="24"/>
      <c r="C133" s="24"/>
      <c r="D133" s="24"/>
      <c r="E133" s="24"/>
      <c r="F133" s="24"/>
      <c r="G133" s="24"/>
      <c r="I133" s="24"/>
    </row>
    <row r="134" spans="1:9" ht="14.25" customHeight="1">
      <c r="A134" s="24"/>
      <c r="B134" s="24"/>
      <c r="C134" s="24"/>
      <c r="D134" s="24"/>
      <c r="E134" s="24"/>
      <c r="F134" s="24"/>
      <c r="G134" s="24"/>
      <c r="I134" s="24"/>
    </row>
    <row r="135" spans="1:9" ht="14.25" customHeight="1">
      <c r="A135" s="24"/>
      <c r="B135" s="24"/>
      <c r="C135" s="24"/>
      <c r="D135" s="24"/>
      <c r="E135" s="24"/>
      <c r="F135" s="24"/>
      <c r="G135" s="24"/>
      <c r="I135" s="24"/>
    </row>
    <row r="136" spans="1:9" ht="14.25" customHeight="1">
      <c r="A136" s="24"/>
      <c r="B136" s="24"/>
      <c r="C136" s="24"/>
      <c r="D136" s="24"/>
      <c r="E136" s="24"/>
      <c r="F136" s="24"/>
      <c r="G136" s="24"/>
      <c r="I136" s="24"/>
    </row>
    <row r="137" spans="1:9" ht="14.25" customHeight="1">
      <c r="A137" s="24"/>
      <c r="B137" s="24"/>
      <c r="C137" s="24"/>
      <c r="D137" s="24"/>
      <c r="E137" s="24"/>
      <c r="F137" s="24"/>
      <c r="G137" s="24"/>
      <c r="I137" s="24"/>
    </row>
    <row r="138" spans="1:9" ht="14.25" customHeight="1">
      <c r="A138" s="24"/>
      <c r="B138" s="24"/>
      <c r="C138" s="24"/>
      <c r="D138" s="24"/>
      <c r="E138" s="24"/>
      <c r="F138" s="24"/>
      <c r="G138" s="24"/>
      <c r="I138" s="24"/>
    </row>
    <row r="139" spans="1:9" ht="14.25" customHeight="1">
      <c r="A139" s="24"/>
      <c r="B139" s="24"/>
      <c r="C139" s="24"/>
      <c r="D139" s="24"/>
      <c r="E139" s="24"/>
      <c r="F139" s="24"/>
      <c r="G139" s="24"/>
      <c r="I139" s="24"/>
    </row>
    <row r="140" spans="1:9" ht="14.25" customHeight="1">
      <c r="A140" s="24"/>
      <c r="B140" s="24"/>
      <c r="C140" s="24"/>
      <c r="D140" s="24"/>
      <c r="E140" s="24"/>
      <c r="F140" s="24"/>
      <c r="G140" s="24"/>
      <c r="I140" s="24"/>
    </row>
    <row r="141" spans="1:9" ht="14.25" customHeight="1">
      <c r="A141" s="24"/>
      <c r="B141" s="24"/>
      <c r="C141" s="24"/>
      <c r="D141" s="24"/>
      <c r="E141" s="24"/>
      <c r="F141" s="24"/>
      <c r="G141" s="24"/>
      <c r="I141" s="24"/>
    </row>
    <row r="142" spans="1:9" ht="14.25" customHeight="1">
      <c r="A142" s="24"/>
      <c r="B142" s="24"/>
      <c r="C142" s="24"/>
      <c r="D142" s="24"/>
      <c r="E142" s="24"/>
      <c r="F142" s="24"/>
      <c r="G142" s="24"/>
      <c r="I142" s="24"/>
    </row>
    <row r="143" spans="1:9" ht="14.25" customHeight="1">
      <c r="A143" s="24"/>
      <c r="B143" s="24"/>
      <c r="C143" s="24"/>
      <c r="D143" s="24"/>
      <c r="E143" s="24"/>
      <c r="F143" s="24"/>
      <c r="G143" s="24"/>
      <c r="I143" s="24"/>
    </row>
    <row r="144" spans="1:9" ht="14.25" customHeight="1">
      <c r="A144" s="24"/>
      <c r="B144" s="24"/>
      <c r="C144" s="24"/>
      <c r="D144" s="24"/>
      <c r="E144" s="24"/>
      <c r="F144" s="24"/>
      <c r="G144" s="24"/>
      <c r="I144" s="24"/>
    </row>
    <row r="145" spans="1:9" ht="14.25" customHeight="1">
      <c r="A145" s="24"/>
      <c r="B145" s="24"/>
      <c r="C145" s="24"/>
      <c r="D145" s="24"/>
      <c r="E145" s="24"/>
      <c r="F145" s="24"/>
      <c r="G145" s="24"/>
      <c r="I145" s="24"/>
    </row>
    <row r="146" spans="1:9" ht="14.25" customHeight="1">
      <c r="A146" s="24"/>
      <c r="B146" s="24"/>
      <c r="C146" s="24"/>
      <c r="D146" s="24"/>
      <c r="E146" s="24"/>
      <c r="F146" s="24"/>
      <c r="G146" s="24"/>
      <c r="I146" s="24"/>
    </row>
    <row r="147" spans="1:9" ht="14.25" customHeight="1">
      <c r="A147" s="24"/>
      <c r="B147" s="24"/>
      <c r="C147" s="24"/>
      <c r="D147" s="24"/>
      <c r="E147" s="24"/>
      <c r="F147" s="24"/>
      <c r="G147" s="24"/>
      <c r="I147" s="24"/>
    </row>
    <row r="148" spans="1:9" ht="14.25" customHeight="1">
      <c r="A148" s="24"/>
      <c r="B148" s="24"/>
      <c r="C148" s="24"/>
      <c r="D148" s="24"/>
      <c r="E148" s="24"/>
      <c r="F148" s="24"/>
      <c r="G148" s="24"/>
      <c r="I148" s="24"/>
    </row>
    <row r="149" spans="1:9" ht="14.25" customHeight="1">
      <c r="A149" s="24"/>
      <c r="B149" s="24"/>
      <c r="C149" s="24"/>
      <c r="D149" s="24"/>
      <c r="E149" s="24"/>
      <c r="F149" s="24"/>
      <c r="G149" s="24"/>
      <c r="I149" s="24"/>
    </row>
    <row r="150" spans="1:9" ht="14.25" customHeight="1">
      <c r="A150" s="24"/>
      <c r="B150" s="24"/>
      <c r="C150" s="24"/>
      <c r="D150" s="24"/>
      <c r="E150" s="24"/>
      <c r="F150" s="24"/>
      <c r="G150" s="24"/>
      <c r="I150" s="24"/>
    </row>
    <row r="151" spans="1:9" ht="14.25" customHeight="1">
      <c r="A151" s="24"/>
      <c r="B151" s="24"/>
      <c r="C151" s="24"/>
      <c r="D151" s="24"/>
      <c r="E151" s="24"/>
      <c r="F151" s="24"/>
      <c r="G151" s="24"/>
      <c r="I151" s="24"/>
    </row>
    <row r="152" spans="1:9" ht="14.25" customHeight="1">
      <c r="A152" s="24"/>
      <c r="B152" s="24"/>
      <c r="C152" s="24"/>
      <c r="D152" s="24"/>
      <c r="E152" s="24"/>
      <c r="F152" s="24"/>
      <c r="G152" s="24"/>
      <c r="I152" s="24"/>
    </row>
    <row r="153" spans="1:9" ht="14.25" customHeight="1">
      <c r="A153" s="24"/>
      <c r="B153" s="24"/>
      <c r="C153" s="24"/>
      <c r="D153" s="24"/>
      <c r="E153" s="24"/>
      <c r="F153" s="24"/>
      <c r="G153" s="24"/>
      <c r="I153" s="24"/>
    </row>
    <row r="154" spans="1:9" ht="14.25" customHeight="1">
      <c r="A154" s="24"/>
      <c r="B154" s="24"/>
      <c r="C154" s="24"/>
      <c r="D154" s="24"/>
      <c r="E154" s="24"/>
      <c r="F154" s="24"/>
      <c r="G154" s="24"/>
      <c r="I154" s="24"/>
    </row>
    <row r="155" spans="1:9" ht="14.25" customHeight="1">
      <c r="A155" s="24"/>
      <c r="B155" s="24"/>
      <c r="C155" s="24"/>
      <c r="D155" s="24"/>
      <c r="E155" s="24"/>
      <c r="F155" s="24"/>
      <c r="G155" s="24"/>
      <c r="I155" s="24"/>
    </row>
    <row r="156" spans="1:9" ht="14.25" customHeight="1">
      <c r="A156" s="24"/>
      <c r="B156" s="24"/>
      <c r="C156" s="24"/>
      <c r="D156" s="24"/>
      <c r="E156" s="24"/>
      <c r="F156" s="24"/>
      <c r="G156" s="24"/>
      <c r="I156" s="24"/>
    </row>
    <row r="157" spans="1:9" ht="14.25" customHeight="1">
      <c r="A157" s="24"/>
      <c r="B157" s="24"/>
      <c r="C157" s="24"/>
      <c r="D157" s="24"/>
      <c r="E157" s="24"/>
      <c r="F157" s="24"/>
      <c r="G157" s="24"/>
      <c r="I157" s="24"/>
    </row>
    <row r="158" spans="1:9" ht="14.25" customHeight="1">
      <c r="A158" s="24"/>
      <c r="B158" s="24"/>
      <c r="C158" s="24"/>
      <c r="D158" s="24"/>
      <c r="E158" s="24"/>
      <c r="F158" s="24"/>
      <c r="G158" s="24"/>
      <c r="I158" s="24"/>
    </row>
    <row r="159" spans="1:9" ht="14.25" customHeight="1">
      <c r="A159" s="24"/>
      <c r="B159" s="24"/>
      <c r="C159" s="24"/>
      <c r="D159" s="24"/>
      <c r="E159" s="24"/>
      <c r="F159" s="24"/>
      <c r="G159" s="24"/>
      <c r="I159" s="24"/>
    </row>
    <row r="160" spans="1:9" ht="14.25" customHeight="1">
      <c r="A160" s="24"/>
      <c r="B160" s="24"/>
      <c r="C160" s="24"/>
      <c r="D160" s="24"/>
      <c r="E160" s="24"/>
      <c r="F160" s="24"/>
      <c r="G160" s="24"/>
      <c r="I160" s="24"/>
    </row>
    <row r="161" spans="1:9" ht="14.25" customHeight="1">
      <c r="A161" s="24"/>
      <c r="B161" s="24"/>
      <c r="C161" s="24"/>
      <c r="D161" s="24"/>
      <c r="E161" s="24"/>
      <c r="F161" s="24"/>
      <c r="G161" s="24"/>
      <c r="I161" s="24"/>
    </row>
    <row r="162" spans="1:9" ht="14.25" customHeight="1">
      <c r="A162" s="24"/>
      <c r="B162" s="24"/>
      <c r="C162" s="24"/>
      <c r="D162" s="24"/>
      <c r="E162" s="24"/>
      <c r="F162" s="24"/>
      <c r="G162" s="24"/>
      <c r="I162" s="24"/>
    </row>
    <row r="163" spans="1:9" ht="14.25" customHeight="1">
      <c r="A163" s="24"/>
      <c r="B163" s="24"/>
      <c r="C163" s="24"/>
      <c r="D163" s="24"/>
      <c r="E163" s="24"/>
      <c r="F163" s="24"/>
      <c r="G163" s="24"/>
      <c r="I163" s="24"/>
    </row>
    <row r="164" spans="1:9" ht="14.25" customHeight="1">
      <c r="A164" s="24"/>
      <c r="B164" s="24"/>
      <c r="C164" s="24"/>
      <c r="D164" s="24"/>
      <c r="E164" s="24"/>
      <c r="F164" s="24"/>
      <c r="G164" s="24"/>
      <c r="I164" s="24"/>
    </row>
    <row r="165" spans="1:9" ht="14.25" customHeight="1">
      <c r="A165" s="24"/>
      <c r="B165" s="24"/>
      <c r="C165" s="24"/>
      <c r="D165" s="24"/>
      <c r="E165" s="24"/>
      <c r="F165" s="24"/>
      <c r="G165" s="24"/>
      <c r="I165" s="24"/>
    </row>
    <row r="166" spans="1:9" ht="14.25" customHeight="1">
      <c r="A166" s="24"/>
      <c r="B166" s="24"/>
      <c r="C166" s="24"/>
      <c r="D166" s="24"/>
      <c r="E166" s="24"/>
      <c r="F166" s="24"/>
      <c r="G166" s="24"/>
      <c r="I166" s="24"/>
    </row>
    <row r="167" spans="1:9" ht="14.25" customHeight="1">
      <c r="A167" s="24"/>
      <c r="B167" s="24"/>
      <c r="C167" s="24"/>
      <c r="D167" s="24"/>
      <c r="E167" s="24"/>
      <c r="F167" s="24"/>
      <c r="G167" s="24"/>
      <c r="I167" s="24"/>
    </row>
    <row r="168" spans="1:9" ht="14.25" customHeight="1">
      <c r="A168" s="24"/>
      <c r="B168" s="24"/>
      <c r="C168" s="24"/>
      <c r="D168" s="24"/>
      <c r="E168" s="24"/>
      <c r="F168" s="24"/>
      <c r="G168" s="24"/>
      <c r="I168" s="24"/>
    </row>
    <row r="169" spans="1:9" ht="14.25" customHeight="1">
      <c r="A169" s="24"/>
      <c r="B169" s="24"/>
      <c r="C169" s="24"/>
      <c r="D169" s="24"/>
      <c r="E169" s="24"/>
      <c r="F169" s="24"/>
      <c r="G169" s="24"/>
      <c r="I169" s="24"/>
    </row>
    <row r="170" spans="1:9" ht="14.25" customHeight="1">
      <c r="A170" s="24"/>
      <c r="B170" s="24"/>
      <c r="C170" s="24"/>
      <c r="D170" s="24"/>
      <c r="E170" s="24"/>
      <c r="F170" s="24"/>
      <c r="G170" s="24"/>
      <c r="I170" s="24"/>
    </row>
    <row r="171" spans="1:9" ht="14.25" customHeight="1">
      <c r="A171" s="24"/>
      <c r="B171" s="24"/>
      <c r="C171" s="24"/>
      <c r="D171" s="24"/>
      <c r="E171" s="24"/>
      <c r="F171" s="24"/>
      <c r="G171" s="24"/>
      <c r="I171" s="24"/>
    </row>
    <row r="172" spans="1:9" ht="14.25" customHeight="1">
      <c r="A172" s="24"/>
      <c r="B172" s="24"/>
      <c r="C172" s="24"/>
      <c r="D172" s="24"/>
      <c r="E172" s="24"/>
      <c r="F172" s="24"/>
      <c r="G172" s="24"/>
      <c r="I172" s="24"/>
    </row>
    <row r="173" spans="1:9" ht="14.25" customHeight="1">
      <c r="A173" s="24"/>
      <c r="B173" s="24"/>
      <c r="C173" s="24"/>
      <c r="D173" s="24"/>
      <c r="E173" s="24"/>
      <c r="F173" s="24"/>
      <c r="G173" s="24"/>
      <c r="I173" s="24"/>
    </row>
    <row r="174" spans="1:9" ht="14.25" customHeight="1">
      <c r="A174" s="24"/>
      <c r="B174" s="24"/>
      <c r="C174" s="24"/>
      <c r="D174" s="24"/>
      <c r="E174" s="24"/>
      <c r="F174" s="24"/>
      <c r="G174" s="24"/>
      <c r="I174" s="24"/>
    </row>
    <row r="175" spans="1:9" ht="14.25" customHeight="1">
      <c r="A175" s="24"/>
      <c r="B175" s="24"/>
      <c r="C175" s="24"/>
      <c r="D175" s="24"/>
      <c r="E175" s="24"/>
      <c r="F175" s="24"/>
      <c r="G175" s="24"/>
      <c r="I175" s="24"/>
    </row>
    <row r="176" spans="1:9" ht="14.25" customHeight="1">
      <c r="A176" s="24"/>
      <c r="B176" s="24"/>
      <c r="C176" s="24"/>
      <c r="D176" s="24"/>
      <c r="E176" s="24"/>
      <c r="F176" s="24"/>
      <c r="G176" s="24"/>
      <c r="I176" s="24"/>
    </row>
    <row r="177" spans="1:9" ht="14.25" customHeight="1">
      <c r="A177" s="24"/>
      <c r="B177" s="24"/>
      <c r="C177" s="24"/>
      <c r="D177" s="24"/>
      <c r="E177" s="24"/>
      <c r="F177" s="24"/>
      <c r="G177" s="24"/>
      <c r="I177" s="24"/>
    </row>
    <row r="178" spans="1:9" ht="14.25" customHeight="1">
      <c r="A178" s="24"/>
      <c r="B178" s="24"/>
      <c r="C178" s="24"/>
      <c r="D178" s="24"/>
      <c r="E178" s="24"/>
      <c r="F178" s="24"/>
      <c r="G178" s="24"/>
      <c r="I178" s="24"/>
    </row>
    <row r="179" spans="1:9" ht="14.25" customHeight="1">
      <c r="A179" s="24"/>
      <c r="B179" s="24"/>
      <c r="C179" s="24"/>
      <c r="D179" s="24"/>
      <c r="E179" s="24"/>
      <c r="F179" s="24"/>
      <c r="G179" s="24"/>
      <c r="I179" s="24"/>
    </row>
    <row r="180" spans="1:9" ht="14.25" customHeight="1">
      <c r="A180" s="24"/>
      <c r="B180" s="24"/>
      <c r="C180" s="24"/>
      <c r="D180" s="24"/>
      <c r="E180" s="24"/>
      <c r="F180" s="24"/>
      <c r="G180" s="24"/>
      <c r="I180" s="24"/>
    </row>
    <row r="181" spans="1:9" ht="14.25" customHeight="1">
      <c r="A181" s="24"/>
      <c r="B181" s="24"/>
      <c r="C181" s="24"/>
      <c r="D181" s="24"/>
      <c r="E181" s="24"/>
      <c r="F181" s="24"/>
      <c r="G181" s="24"/>
      <c r="I181" s="24"/>
    </row>
    <row r="182" spans="1:9" ht="14.25" customHeight="1">
      <c r="A182" s="24"/>
      <c r="B182" s="24"/>
      <c r="C182" s="24"/>
      <c r="D182" s="24"/>
      <c r="E182" s="24"/>
      <c r="F182" s="24"/>
      <c r="G182" s="24"/>
      <c r="I182" s="24"/>
    </row>
    <row r="183" spans="1:9" ht="14.25" customHeight="1">
      <c r="A183" s="24"/>
      <c r="B183" s="24"/>
      <c r="C183" s="24"/>
      <c r="D183" s="24"/>
      <c r="E183" s="24"/>
      <c r="F183" s="24"/>
      <c r="G183" s="24"/>
      <c r="I183" s="24"/>
    </row>
    <row r="184" spans="1:9" ht="14.25" customHeight="1">
      <c r="A184" s="24"/>
      <c r="B184" s="24"/>
      <c r="C184" s="24"/>
      <c r="D184" s="24"/>
      <c r="E184" s="24"/>
      <c r="F184" s="24"/>
      <c r="G184" s="24"/>
      <c r="I184" s="24"/>
    </row>
    <row r="185" spans="1:9" ht="14.25" customHeight="1">
      <c r="A185" s="24"/>
      <c r="B185" s="24"/>
      <c r="C185" s="24"/>
      <c r="D185" s="24"/>
      <c r="E185" s="24"/>
      <c r="F185" s="24"/>
      <c r="G185" s="24"/>
      <c r="I185" s="24"/>
    </row>
    <row r="186" spans="1:9" ht="14.25" customHeight="1">
      <c r="A186" s="24"/>
      <c r="B186" s="24"/>
      <c r="C186" s="24"/>
      <c r="D186" s="24"/>
      <c r="E186" s="24"/>
      <c r="F186" s="24"/>
      <c r="G186" s="24"/>
      <c r="I186" s="24"/>
    </row>
    <row r="187" spans="1:9" ht="14.25" customHeight="1">
      <c r="A187" s="24"/>
      <c r="B187" s="24"/>
      <c r="C187" s="24"/>
      <c r="D187" s="24"/>
      <c r="E187" s="24"/>
      <c r="F187" s="24"/>
      <c r="G187" s="24"/>
      <c r="I187" s="24"/>
    </row>
    <row r="188" spans="1:9" ht="14.25" customHeight="1">
      <c r="A188" s="24"/>
      <c r="B188" s="24"/>
      <c r="C188" s="24"/>
      <c r="D188" s="24"/>
      <c r="E188" s="24"/>
      <c r="F188" s="24"/>
      <c r="G188" s="24"/>
      <c r="I188" s="24"/>
    </row>
    <row r="189" spans="1:9" ht="14.25" customHeight="1">
      <c r="A189" s="24"/>
      <c r="B189" s="24"/>
      <c r="C189" s="24"/>
      <c r="D189" s="24"/>
      <c r="E189" s="24"/>
      <c r="F189" s="24"/>
      <c r="G189" s="24"/>
      <c r="I189" s="24"/>
    </row>
    <row r="190" spans="1:9" ht="14.25" customHeight="1">
      <c r="A190" s="24"/>
      <c r="B190" s="24"/>
      <c r="C190" s="24"/>
      <c r="D190" s="24"/>
      <c r="E190" s="24"/>
      <c r="F190" s="24"/>
      <c r="G190" s="24"/>
      <c r="I190" s="24"/>
    </row>
    <row r="191" spans="1:9" ht="14.25" customHeight="1">
      <c r="A191" s="24"/>
      <c r="B191" s="24"/>
      <c r="C191" s="24"/>
      <c r="D191" s="24"/>
      <c r="E191" s="24"/>
      <c r="F191" s="24"/>
      <c r="G191" s="24"/>
      <c r="I191" s="24"/>
    </row>
    <row r="192" spans="1:9" ht="14.25" customHeight="1">
      <c r="A192" s="24"/>
      <c r="B192" s="24"/>
      <c r="C192" s="24"/>
      <c r="D192" s="24"/>
      <c r="E192" s="24"/>
      <c r="F192" s="24"/>
      <c r="G192" s="24"/>
      <c r="I192" s="24"/>
    </row>
    <row r="193" spans="1:9" ht="14.25" customHeight="1">
      <c r="A193" s="24"/>
      <c r="B193" s="24"/>
      <c r="C193" s="24"/>
      <c r="D193" s="24"/>
      <c r="E193" s="24"/>
      <c r="F193" s="24"/>
      <c r="G193" s="24"/>
      <c r="I193" s="24"/>
    </row>
    <row r="194" spans="1:9" ht="14.25" customHeight="1">
      <c r="A194" s="24"/>
      <c r="B194" s="24"/>
      <c r="C194" s="24"/>
      <c r="D194" s="24"/>
      <c r="E194" s="24"/>
      <c r="F194" s="24"/>
      <c r="G194" s="24"/>
      <c r="I194" s="24"/>
    </row>
    <row r="195" spans="1:9" ht="14.25" customHeight="1">
      <c r="A195" s="24"/>
      <c r="B195" s="24"/>
      <c r="C195" s="24"/>
      <c r="D195" s="24"/>
      <c r="E195" s="24"/>
      <c r="F195" s="24"/>
      <c r="G195" s="24"/>
      <c r="I195" s="24"/>
    </row>
    <row r="196" spans="1:9" ht="14.25" customHeight="1">
      <c r="A196" s="24"/>
      <c r="B196" s="24"/>
      <c r="C196" s="24"/>
      <c r="D196" s="24"/>
      <c r="E196" s="24"/>
      <c r="F196" s="24"/>
      <c r="G196" s="24"/>
      <c r="I196" s="24"/>
    </row>
    <row r="197" spans="1:9" ht="14.25" customHeight="1">
      <c r="A197" s="24"/>
      <c r="B197" s="24"/>
      <c r="C197" s="24"/>
      <c r="D197" s="24"/>
      <c r="E197" s="24"/>
      <c r="F197" s="24"/>
      <c r="G197" s="24"/>
      <c r="I197" s="24"/>
    </row>
    <row r="198" spans="1:9" ht="14.25" customHeight="1">
      <c r="A198" s="24"/>
      <c r="B198" s="24"/>
      <c r="C198" s="24"/>
      <c r="D198" s="24"/>
      <c r="E198" s="24"/>
      <c r="F198" s="24"/>
      <c r="G198" s="24"/>
      <c r="I198" s="24"/>
    </row>
    <row r="199" spans="1:9" ht="14.25" customHeight="1">
      <c r="A199" s="24"/>
      <c r="B199" s="24"/>
      <c r="C199" s="24"/>
      <c r="D199" s="24"/>
      <c r="E199" s="24"/>
      <c r="F199" s="24"/>
      <c r="G199" s="24"/>
      <c r="I199" s="24"/>
    </row>
    <row r="200" spans="1:9" ht="14.25" customHeight="1">
      <c r="A200" s="24"/>
      <c r="B200" s="24"/>
      <c r="C200" s="24"/>
      <c r="D200" s="24"/>
      <c r="E200" s="24"/>
      <c r="F200" s="24"/>
      <c r="G200" s="24"/>
      <c r="I200" s="24"/>
    </row>
    <row r="201" spans="1:9" ht="14.25" customHeight="1">
      <c r="A201" s="24"/>
      <c r="B201" s="24"/>
      <c r="C201" s="24"/>
      <c r="D201" s="24"/>
      <c r="E201" s="24"/>
      <c r="F201" s="24"/>
      <c r="G201" s="24"/>
      <c r="I201" s="24"/>
    </row>
    <row r="202" spans="1:9" ht="14.25" customHeight="1">
      <c r="A202" s="24"/>
      <c r="B202" s="24"/>
      <c r="C202" s="24"/>
      <c r="D202" s="24"/>
      <c r="E202" s="24"/>
      <c r="F202" s="24"/>
      <c r="G202" s="24"/>
      <c r="I202" s="24"/>
    </row>
    <row r="203" spans="1:9" ht="14.25" customHeight="1">
      <c r="A203" s="24"/>
      <c r="B203" s="24"/>
      <c r="C203" s="24"/>
      <c r="D203" s="24"/>
      <c r="E203" s="24"/>
      <c r="F203" s="24"/>
      <c r="G203" s="24"/>
      <c r="I203" s="24"/>
    </row>
    <row r="204" spans="1:9" ht="14.25" customHeight="1">
      <c r="A204" s="24"/>
      <c r="B204" s="24"/>
      <c r="C204" s="24"/>
      <c r="D204" s="24"/>
      <c r="E204" s="24"/>
      <c r="F204" s="24"/>
      <c r="G204" s="24"/>
      <c r="I204" s="24"/>
    </row>
    <row r="205" spans="1:9" ht="14.25" customHeight="1">
      <c r="A205" s="24"/>
      <c r="B205" s="24"/>
      <c r="C205" s="24"/>
      <c r="D205" s="24"/>
      <c r="E205" s="24"/>
      <c r="F205" s="24"/>
      <c r="G205" s="24"/>
      <c r="I205" s="24"/>
    </row>
    <row r="206" spans="1:9" ht="14.25" customHeight="1">
      <c r="A206" s="24"/>
      <c r="B206" s="24"/>
      <c r="C206" s="24"/>
      <c r="D206" s="24"/>
      <c r="E206" s="24"/>
      <c r="F206" s="24"/>
      <c r="G206" s="24"/>
      <c r="I206" s="24"/>
    </row>
    <row r="207" spans="1:9" ht="14.25" customHeight="1">
      <c r="A207" s="24"/>
      <c r="B207" s="24"/>
      <c r="C207" s="24"/>
      <c r="D207" s="24"/>
      <c r="E207" s="24"/>
      <c r="F207" s="24"/>
      <c r="G207" s="24"/>
      <c r="I207" s="24"/>
    </row>
    <row r="208" spans="1:9" ht="14.25" customHeight="1">
      <c r="A208" s="24"/>
      <c r="B208" s="24"/>
      <c r="C208" s="24"/>
      <c r="D208" s="24"/>
      <c r="E208" s="24"/>
      <c r="F208" s="24"/>
      <c r="G208" s="24"/>
      <c r="I208" s="24"/>
    </row>
    <row r="209" spans="1:9" ht="14.25" customHeight="1">
      <c r="A209" s="24"/>
      <c r="B209" s="24"/>
      <c r="C209" s="24"/>
      <c r="D209" s="24"/>
      <c r="E209" s="24"/>
      <c r="F209" s="24"/>
      <c r="G209" s="24"/>
      <c r="I209" s="24"/>
    </row>
    <row r="210" spans="1:9" ht="14.25" customHeight="1">
      <c r="A210" s="24"/>
      <c r="B210" s="24"/>
      <c r="C210" s="24"/>
      <c r="D210" s="24"/>
      <c r="E210" s="24"/>
      <c r="F210" s="24"/>
      <c r="G210" s="24"/>
      <c r="I210" s="24"/>
    </row>
    <row r="211" spans="1:9" ht="14.25" customHeight="1">
      <c r="A211" s="24"/>
      <c r="B211" s="24"/>
      <c r="C211" s="24"/>
      <c r="D211" s="24"/>
      <c r="E211" s="24"/>
      <c r="F211" s="24"/>
      <c r="G211" s="24"/>
      <c r="I211" s="24"/>
    </row>
    <row r="212" spans="1:9" ht="14.25" customHeight="1">
      <c r="A212" s="24"/>
      <c r="B212" s="24"/>
      <c r="C212" s="24"/>
      <c r="D212" s="24"/>
      <c r="E212" s="24"/>
      <c r="F212" s="24"/>
      <c r="G212" s="24"/>
      <c r="I212" s="24"/>
    </row>
    <row r="213" spans="1:9" ht="14.25" customHeight="1">
      <c r="A213" s="24"/>
      <c r="B213" s="24"/>
      <c r="C213" s="24"/>
      <c r="D213" s="24"/>
      <c r="E213" s="24"/>
      <c r="F213" s="24"/>
      <c r="G213" s="24"/>
      <c r="I213" s="24"/>
    </row>
    <row r="214" spans="1:9" ht="14.25" customHeight="1">
      <c r="A214" s="24"/>
      <c r="B214" s="24"/>
      <c r="C214" s="24"/>
      <c r="D214" s="24"/>
      <c r="E214" s="24"/>
      <c r="F214" s="24"/>
      <c r="G214" s="24"/>
      <c r="I214" s="24"/>
    </row>
    <row r="215" spans="1:9" ht="14.25" customHeight="1">
      <c r="A215" s="24"/>
      <c r="B215" s="24"/>
      <c r="C215" s="24"/>
      <c r="D215" s="24"/>
      <c r="E215" s="24"/>
      <c r="F215" s="24"/>
      <c r="G215" s="24"/>
      <c r="I215" s="24"/>
    </row>
    <row r="216" spans="1:9" ht="14.25" customHeight="1">
      <c r="A216" s="24"/>
      <c r="B216" s="24"/>
      <c r="C216" s="24"/>
      <c r="D216" s="24"/>
      <c r="E216" s="24"/>
      <c r="F216" s="24"/>
      <c r="G216" s="24"/>
      <c r="I216" s="24"/>
    </row>
    <row r="217" spans="1:9" ht="14.25" customHeight="1">
      <c r="A217" s="24"/>
      <c r="B217" s="24"/>
      <c r="C217" s="24"/>
      <c r="D217" s="24"/>
      <c r="E217" s="24"/>
      <c r="F217" s="24"/>
      <c r="G217" s="24"/>
      <c r="I217" s="24"/>
    </row>
    <row r="218" spans="1:9" ht="14.25" customHeight="1">
      <c r="A218" s="24"/>
      <c r="B218" s="24"/>
      <c r="C218" s="24"/>
      <c r="D218" s="24"/>
      <c r="E218" s="24"/>
      <c r="F218" s="24"/>
      <c r="G218" s="24"/>
      <c r="I218" s="24"/>
    </row>
    <row r="219" spans="1:9" ht="14.25" customHeight="1">
      <c r="A219" s="24"/>
      <c r="B219" s="24"/>
      <c r="C219" s="24"/>
      <c r="D219" s="24"/>
      <c r="E219" s="24"/>
      <c r="F219" s="24"/>
      <c r="G219" s="24"/>
      <c r="I219" s="24"/>
    </row>
    <row r="220" spans="1:9" ht="14.25" customHeight="1">
      <c r="A220" s="24"/>
      <c r="B220" s="24"/>
      <c r="C220" s="24"/>
      <c r="D220" s="24"/>
      <c r="E220" s="24"/>
      <c r="F220" s="24"/>
      <c r="G220" s="24"/>
      <c r="I220" s="24"/>
    </row>
    <row r="221" spans="1:9" ht="14.25" customHeight="1">
      <c r="A221" s="24"/>
      <c r="B221" s="24"/>
      <c r="C221" s="24"/>
      <c r="D221" s="24"/>
      <c r="E221" s="24"/>
      <c r="F221" s="24"/>
      <c r="G221" s="24"/>
      <c r="I221" s="24"/>
    </row>
    <row r="222" spans="1:9" ht="14.25" customHeight="1">
      <c r="A222" s="24"/>
      <c r="B222" s="24"/>
      <c r="C222" s="24"/>
      <c r="D222" s="24"/>
      <c r="E222" s="24"/>
      <c r="F222" s="24"/>
      <c r="G222" s="24"/>
      <c r="I222" s="24"/>
    </row>
    <row r="223" spans="1:9" ht="14.25" customHeight="1">
      <c r="A223" s="24"/>
      <c r="B223" s="24"/>
      <c r="C223" s="24"/>
      <c r="D223" s="24"/>
      <c r="E223" s="24"/>
      <c r="F223" s="24"/>
      <c r="G223" s="24"/>
      <c r="I223" s="24"/>
    </row>
    <row r="224" spans="1:9" ht="14.25" customHeight="1">
      <c r="A224" s="24"/>
      <c r="B224" s="24"/>
      <c r="C224" s="24"/>
      <c r="D224" s="24"/>
      <c r="E224" s="24"/>
      <c r="F224" s="24"/>
      <c r="G224" s="24"/>
      <c r="I224" s="24"/>
    </row>
    <row r="225" spans="1:9" ht="14.25" customHeight="1">
      <c r="A225" s="24"/>
      <c r="B225" s="24"/>
      <c r="C225" s="24"/>
      <c r="D225" s="24"/>
      <c r="E225" s="24"/>
      <c r="F225" s="24"/>
      <c r="G225" s="24"/>
      <c r="I225" s="24"/>
    </row>
    <row r="226" spans="1:9" ht="14.25" customHeight="1">
      <c r="A226" s="24"/>
      <c r="B226" s="24"/>
      <c r="C226" s="24"/>
      <c r="D226" s="24"/>
      <c r="E226" s="24"/>
      <c r="F226" s="24"/>
      <c r="G226" s="24"/>
      <c r="I226" s="24"/>
    </row>
    <row r="227" spans="1:9" ht="14.25" customHeight="1">
      <c r="A227" s="24"/>
      <c r="B227" s="24"/>
      <c r="C227" s="24"/>
      <c r="D227" s="24"/>
      <c r="E227" s="24"/>
      <c r="F227" s="24"/>
      <c r="G227" s="24"/>
      <c r="I227" s="24"/>
    </row>
    <row r="228" spans="1:9" ht="14.25" customHeight="1">
      <c r="A228" s="24"/>
      <c r="B228" s="24"/>
      <c r="C228" s="24"/>
      <c r="D228" s="24"/>
      <c r="E228" s="24"/>
      <c r="F228" s="24"/>
      <c r="G228" s="24"/>
      <c r="I228" s="24"/>
    </row>
    <row r="229" spans="1:9" ht="14.25" customHeight="1">
      <c r="A229" s="24"/>
      <c r="B229" s="24"/>
      <c r="C229" s="24"/>
      <c r="D229" s="24"/>
      <c r="E229" s="24"/>
      <c r="F229" s="24"/>
      <c r="G229" s="24"/>
      <c r="I229" s="24"/>
    </row>
    <row r="230" spans="1:9" ht="14.25" customHeight="1">
      <c r="A230" s="24"/>
      <c r="B230" s="24"/>
      <c r="C230" s="24"/>
      <c r="D230" s="24"/>
      <c r="E230" s="24"/>
      <c r="F230" s="24"/>
      <c r="G230" s="24"/>
      <c r="I230" s="24"/>
    </row>
    <row r="231" spans="1:9" ht="14.25" customHeight="1">
      <c r="A231" s="24"/>
      <c r="B231" s="24"/>
      <c r="C231" s="24"/>
      <c r="D231" s="24"/>
      <c r="E231" s="24"/>
      <c r="F231" s="24"/>
      <c r="G231" s="24"/>
      <c r="I231" s="24"/>
    </row>
    <row r="232" spans="1:9" ht="14.25" customHeight="1">
      <c r="A232" s="24"/>
      <c r="B232" s="24"/>
      <c r="C232" s="24"/>
      <c r="D232" s="24"/>
      <c r="E232" s="24"/>
      <c r="F232" s="24"/>
      <c r="G232" s="24"/>
      <c r="I232" s="24"/>
    </row>
    <row r="233" spans="1:9" ht="14.25" customHeight="1">
      <c r="A233" s="24"/>
      <c r="B233" s="24"/>
      <c r="C233" s="24"/>
      <c r="D233" s="24"/>
      <c r="E233" s="24"/>
      <c r="F233" s="24"/>
      <c r="G233" s="24"/>
      <c r="I233" s="24"/>
    </row>
    <row r="234" spans="1:9" ht="14.25" customHeight="1">
      <c r="A234" s="24"/>
      <c r="B234" s="24"/>
      <c r="C234" s="24"/>
      <c r="D234" s="24"/>
      <c r="E234" s="24"/>
      <c r="F234" s="24"/>
      <c r="G234" s="24"/>
      <c r="I234" s="24"/>
    </row>
    <row r="235" spans="1:9" ht="14.25" customHeight="1">
      <c r="A235" s="24"/>
      <c r="B235" s="24"/>
      <c r="C235" s="24"/>
      <c r="D235" s="24"/>
      <c r="E235" s="24"/>
      <c r="F235" s="24"/>
      <c r="G235" s="24"/>
      <c r="I235" s="24"/>
    </row>
    <row r="236" spans="1:9" ht="14.25" customHeight="1">
      <c r="A236" s="24"/>
      <c r="B236" s="24"/>
      <c r="C236" s="24"/>
      <c r="D236" s="24"/>
      <c r="E236" s="24"/>
      <c r="F236" s="24"/>
      <c r="G236" s="24"/>
      <c r="I236" s="24"/>
    </row>
    <row r="237" spans="1:9" ht="14.25" customHeight="1">
      <c r="A237" s="24"/>
      <c r="B237" s="24"/>
      <c r="C237" s="24"/>
      <c r="D237" s="24"/>
      <c r="E237" s="24"/>
      <c r="F237" s="24"/>
      <c r="G237" s="24"/>
      <c r="I237" s="24"/>
    </row>
    <row r="238" spans="1:9" ht="14.25" customHeight="1">
      <c r="A238" s="24"/>
      <c r="B238" s="24"/>
      <c r="C238" s="24"/>
      <c r="D238" s="24"/>
      <c r="E238" s="24"/>
      <c r="F238" s="24"/>
      <c r="G238" s="24"/>
      <c r="I238" s="24"/>
    </row>
    <row r="239" spans="1:9" ht="14.25" customHeight="1">
      <c r="A239" s="24"/>
      <c r="B239" s="24"/>
      <c r="C239" s="24"/>
      <c r="D239" s="24"/>
      <c r="E239" s="24"/>
      <c r="F239" s="24"/>
      <c r="G239" s="24"/>
      <c r="I239" s="24"/>
    </row>
    <row r="240" spans="1:9" ht="14.25" customHeight="1">
      <c r="A240" s="24"/>
      <c r="B240" s="24"/>
      <c r="C240" s="24"/>
      <c r="D240" s="24"/>
      <c r="E240" s="24"/>
      <c r="F240" s="24"/>
      <c r="G240" s="24"/>
      <c r="I240" s="24"/>
    </row>
    <row r="241" spans="1:9" ht="14.25" customHeight="1">
      <c r="A241" s="24"/>
      <c r="B241" s="24"/>
      <c r="C241" s="24"/>
      <c r="D241" s="24"/>
      <c r="E241" s="24"/>
      <c r="F241" s="24"/>
      <c r="G241" s="24"/>
      <c r="I241" s="24"/>
    </row>
    <row r="242" spans="1:9" ht="14.25" customHeight="1">
      <c r="A242" s="24"/>
      <c r="B242" s="24"/>
      <c r="C242" s="24"/>
      <c r="D242" s="24"/>
      <c r="E242" s="24"/>
      <c r="F242" s="24"/>
      <c r="G242" s="24"/>
      <c r="I242" s="24"/>
    </row>
    <row r="243" spans="1:9" ht="14.25" customHeight="1">
      <c r="A243" s="24"/>
      <c r="B243" s="24"/>
      <c r="C243" s="24"/>
      <c r="D243" s="24"/>
      <c r="E243" s="24"/>
      <c r="F243" s="24"/>
      <c r="G243" s="24"/>
      <c r="I243" s="24"/>
    </row>
    <row r="244" spans="1:9" ht="14.25" customHeight="1">
      <c r="A244" s="24"/>
      <c r="B244" s="24"/>
      <c r="C244" s="24"/>
      <c r="D244" s="24"/>
      <c r="E244" s="24"/>
      <c r="F244" s="24"/>
      <c r="G244" s="24"/>
      <c r="I244" s="24"/>
    </row>
    <row r="245" spans="1:9" ht="14.25" customHeight="1">
      <c r="A245" s="24"/>
      <c r="B245" s="24"/>
      <c r="C245" s="24"/>
      <c r="D245" s="24"/>
      <c r="E245" s="24"/>
      <c r="F245" s="24"/>
      <c r="G245" s="24"/>
      <c r="I245" s="24"/>
    </row>
    <row r="246" spans="1:9" ht="14.25" customHeight="1">
      <c r="A246" s="24"/>
      <c r="B246" s="24"/>
      <c r="C246" s="24"/>
      <c r="D246" s="24"/>
      <c r="E246" s="24"/>
      <c r="F246" s="24"/>
      <c r="G246" s="24"/>
      <c r="I246" s="24"/>
    </row>
    <row r="247" spans="1:9" ht="14.25" customHeight="1">
      <c r="A247" s="24"/>
      <c r="B247" s="24"/>
      <c r="C247" s="24"/>
      <c r="D247" s="24"/>
      <c r="E247" s="24"/>
      <c r="F247" s="24"/>
      <c r="G247" s="24"/>
      <c r="I247" s="24"/>
    </row>
    <row r="248" spans="1:9" ht="14.25" customHeight="1">
      <c r="A248" s="24"/>
      <c r="B248" s="24"/>
      <c r="C248" s="24"/>
      <c r="D248" s="24"/>
      <c r="E248" s="24"/>
      <c r="F248" s="24"/>
      <c r="G248" s="24"/>
      <c r="I248" s="24"/>
    </row>
    <row r="249" spans="1:9" ht="14.25" customHeight="1">
      <c r="A249" s="24"/>
      <c r="B249" s="24"/>
      <c r="C249" s="24"/>
      <c r="D249" s="24"/>
      <c r="E249" s="24"/>
      <c r="F249" s="24"/>
      <c r="G249" s="24"/>
      <c r="I249" s="24"/>
    </row>
    <row r="250" spans="1:9" ht="14.25" customHeight="1">
      <c r="A250" s="24"/>
      <c r="B250" s="24"/>
      <c r="C250" s="24"/>
      <c r="D250" s="24"/>
      <c r="E250" s="24"/>
      <c r="F250" s="24"/>
      <c r="G250" s="24"/>
      <c r="I250" s="24"/>
    </row>
    <row r="251" spans="1:9" ht="14.25" customHeight="1">
      <c r="A251" s="24"/>
      <c r="B251" s="24"/>
      <c r="C251" s="24"/>
      <c r="D251" s="24"/>
      <c r="E251" s="24"/>
      <c r="F251" s="24"/>
      <c r="G251" s="24"/>
      <c r="I251" s="24"/>
    </row>
    <row r="252" spans="1:9" ht="14.25" customHeight="1">
      <c r="A252" s="24"/>
      <c r="B252" s="24"/>
      <c r="C252" s="24"/>
      <c r="D252" s="24"/>
      <c r="E252" s="24"/>
      <c r="F252" s="24"/>
      <c r="G252" s="24"/>
      <c r="I252" s="24"/>
    </row>
    <row r="253" spans="1:9" ht="14.25" customHeight="1">
      <c r="A253" s="24"/>
      <c r="B253" s="24"/>
      <c r="C253" s="24"/>
      <c r="D253" s="24"/>
      <c r="E253" s="24"/>
      <c r="F253" s="24"/>
      <c r="G253" s="24"/>
      <c r="I253" s="24"/>
    </row>
    <row r="254" spans="1:9" ht="14.25" customHeight="1">
      <c r="A254" s="24"/>
      <c r="B254" s="24"/>
      <c r="C254" s="24"/>
      <c r="D254" s="24"/>
      <c r="E254" s="24"/>
      <c r="F254" s="24"/>
      <c r="G254" s="24"/>
      <c r="I254" s="24"/>
    </row>
    <row r="255" spans="1:9" ht="14.25" customHeight="1">
      <c r="A255" s="24"/>
      <c r="B255" s="24"/>
      <c r="C255" s="24"/>
      <c r="D255" s="24"/>
      <c r="E255" s="24"/>
      <c r="F255" s="24"/>
      <c r="G255" s="24"/>
      <c r="I255" s="24"/>
    </row>
    <row r="256" spans="1:9" ht="14.25" customHeight="1">
      <c r="A256" s="24"/>
      <c r="B256" s="24"/>
      <c r="C256" s="24"/>
      <c r="D256" s="24"/>
      <c r="E256" s="24"/>
      <c r="F256" s="24"/>
      <c r="G256" s="24"/>
      <c r="I256" s="24"/>
    </row>
    <row r="257" spans="1:9" ht="14.25" customHeight="1">
      <c r="A257" s="24"/>
      <c r="B257" s="24"/>
      <c r="C257" s="24"/>
      <c r="D257" s="24"/>
      <c r="E257" s="24"/>
      <c r="F257" s="24"/>
      <c r="G257" s="24"/>
      <c r="I257" s="24"/>
    </row>
    <row r="258" spans="1:9" ht="14.25" customHeight="1">
      <c r="A258" s="24"/>
      <c r="B258" s="24"/>
      <c r="C258" s="24"/>
      <c r="D258" s="24"/>
      <c r="E258" s="24"/>
      <c r="F258" s="24"/>
      <c r="G258" s="24"/>
      <c r="I258" s="24"/>
    </row>
    <row r="259" spans="1:9" ht="14.25" customHeight="1">
      <c r="A259" s="24"/>
      <c r="B259" s="24"/>
      <c r="C259" s="24"/>
      <c r="D259" s="24"/>
      <c r="E259" s="24"/>
      <c r="F259" s="24"/>
      <c r="G259" s="24"/>
      <c r="I259" s="24"/>
    </row>
    <row r="260" spans="1:9" ht="14.25" customHeight="1">
      <c r="A260" s="24"/>
      <c r="B260" s="24"/>
      <c r="C260" s="24"/>
      <c r="D260" s="24"/>
      <c r="E260" s="24"/>
      <c r="F260" s="24"/>
      <c r="G260" s="24"/>
      <c r="I260" s="24"/>
    </row>
    <row r="261" spans="1:9" ht="14.25" customHeight="1">
      <c r="A261" s="24"/>
      <c r="B261" s="24"/>
      <c r="C261" s="24"/>
      <c r="D261" s="24"/>
      <c r="E261" s="24"/>
      <c r="F261" s="24"/>
      <c r="G261" s="24"/>
      <c r="I261" s="24"/>
    </row>
    <row r="262" spans="1:9" ht="14.25" customHeight="1">
      <c r="A262" s="24"/>
      <c r="B262" s="24"/>
      <c r="C262" s="24"/>
      <c r="D262" s="24"/>
      <c r="E262" s="24"/>
      <c r="F262" s="24"/>
      <c r="G262" s="24"/>
      <c r="I262" s="24"/>
    </row>
    <row r="263" spans="1:9" ht="14.25" customHeight="1">
      <c r="A263" s="24"/>
      <c r="B263" s="24"/>
      <c r="C263" s="24"/>
      <c r="D263" s="24"/>
      <c r="E263" s="24"/>
      <c r="F263" s="24"/>
      <c r="G263" s="24"/>
      <c r="I263" s="24"/>
    </row>
    <row r="264" spans="1:9" ht="14.25" customHeight="1">
      <c r="A264" s="24"/>
      <c r="B264" s="24"/>
      <c r="C264" s="24"/>
      <c r="D264" s="24"/>
      <c r="E264" s="24"/>
      <c r="F264" s="24"/>
      <c r="G264" s="24"/>
      <c r="I264" s="24"/>
    </row>
    <row r="265" spans="1:9" ht="14.25" customHeight="1">
      <c r="A265" s="24"/>
      <c r="B265" s="24"/>
      <c r="C265" s="24"/>
      <c r="D265" s="24"/>
      <c r="E265" s="24"/>
      <c r="F265" s="24"/>
      <c r="G265" s="24"/>
      <c r="I265" s="24"/>
    </row>
    <row r="266" spans="1:9" ht="14.25" customHeight="1">
      <c r="A266" s="24"/>
      <c r="B266" s="24"/>
      <c r="C266" s="24"/>
      <c r="D266" s="24"/>
      <c r="E266" s="24"/>
      <c r="F266" s="24"/>
      <c r="G266" s="24"/>
      <c r="I266" s="24"/>
    </row>
    <row r="267" spans="1:9" ht="14.25" customHeight="1">
      <c r="A267" s="24"/>
      <c r="B267" s="24"/>
      <c r="C267" s="24"/>
      <c r="D267" s="24"/>
      <c r="E267" s="24"/>
      <c r="F267" s="24"/>
      <c r="G267" s="24"/>
      <c r="I267" s="24"/>
    </row>
    <row r="268" spans="1:9" ht="14.25" customHeight="1">
      <c r="A268" s="24"/>
      <c r="B268" s="24"/>
      <c r="C268" s="24"/>
      <c r="D268" s="24"/>
      <c r="E268" s="24"/>
      <c r="F268" s="24"/>
      <c r="G268" s="24"/>
      <c r="I268" s="24"/>
    </row>
    <row r="269" spans="1:9" ht="14.25" customHeight="1">
      <c r="A269" s="24"/>
      <c r="B269" s="24"/>
      <c r="C269" s="24"/>
      <c r="D269" s="24"/>
      <c r="E269" s="24"/>
      <c r="F269" s="24"/>
      <c r="G269" s="24"/>
      <c r="I269" s="24"/>
    </row>
    <row r="270" spans="1:9" ht="14.25" customHeight="1">
      <c r="A270" s="24"/>
      <c r="B270" s="24"/>
      <c r="C270" s="24"/>
      <c r="D270" s="24"/>
      <c r="E270" s="24"/>
      <c r="F270" s="24"/>
      <c r="G270" s="24"/>
      <c r="I270" s="24"/>
    </row>
    <row r="271" spans="1:9" ht="14.25" customHeight="1">
      <c r="A271" s="24"/>
      <c r="B271" s="24"/>
      <c r="C271" s="24"/>
      <c r="D271" s="24"/>
      <c r="E271" s="24"/>
      <c r="F271" s="24"/>
      <c r="G271" s="24"/>
      <c r="I271" s="24"/>
    </row>
    <row r="272" spans="1:9" ht="14.25" customHeight="1">
      <c r="A272" s="24"/>
      <c r="B272" s="24"/>
      <c r="C272" s="24"/>
      <c r="D272" s="24"/>
      <c r="E272" s="24"/>
      <c r="F272" s="24"/>
      <c r="G272" s="24"/>
      <c r="I272" s="24"/>
    </row>
    <row r="273" spans="1:9" ht="14.25" customHeight="1">
      <c r="A273" s="24"/>
      <c r="B273" s="24"/>
      <c r="C273" s="24"/>
      <c r="D273" s="24"/>
      <c r="E273" s="24"/>
      <c r="F273" s="24"/>
      <c r="G273" s="24"/>
      <c r="I273" s="24"/>
    </row>
    <row r="274" spans="1:9" ht="14.25" customHeight="1">
      <c r="A274" s="24"/>
      <c r="B274" s="24"/>
      <c r="C274" s="24"/>
      <c r="D274" s="24"/>
      <c r="E274" s="24"/>
      <c r="F274" s="24"/>
      <c r="G274" s="24"/>
      <c r="I274" s="24"/>
    </row>
    <row r="275" spans="1:9" ht="14.25" customHeight="1">
      <c r="A275" s="24"/>
      <c r="B275" s="24"/>
      <c r="C275" s="24"/>
      <c r="D275" s="24"/>
      <c r="E275" s="24"/>
      <c r="F275" s="24"/>
      <c r="G275" s="24"/>
      <c r="I275" s="24"/>
    </row>
    <row r="276" spans="1:9" ht="14.25" customHeight="1">
      <c r="A276" s="24"/>
      <c r="B276" s="24"/>
      <c r="C276" s="24"/>
      <c r="D276" s="24"/>
      <c r="E276" s="24"/>
      <c r="F276" s="24"/>
      <c r="G276" s="24"/>
      <c r="I276" s="24"/>
    </row>
    <row r="277" spans="1:9" ht="14.25" customHeight="1">
      <c r="A277" s="24"/>
      <c r="B277" s="24"/>
      <c r="C277" s="24"/>
      <c r="D277" s="24"/>
      <c r="E277" s="24"/>
      <c r="F277" s="24"/>
      <c r="G277" s="24"/>
      <c r="I277" s="24"/>
    </row>
    <row r="278" spans="1:9" ht="14.25" customHeight="1">
      <c r="A278" s="24"/>
      <c r="B278" s="24"/>
      <c r="C278" s="24"/>
      <c r="D278" s="24"/>
      <c r="E278" s="24"/>
      <c r="F278" s="24"/>
      <c r="G278" s="24"/>
      <c r="I278" s="24"/>
    </row>
    <row r="279" spans="1:9" ht="14.25" customHeight="1">
      <c r="A279" s="24"/>
      <c r="B279" s="24"/>
      <c r="C279" s="24"/>
      <c r="D279" s="24"/>
      <c r="E279" s="24"/>
      <c r="F279" s="24"/>
      <c r="G279" s="24"/>
      <c r="I279" s="24"/>
    </row>
    <row r="280" spans="1:9" ht="14.25" customHeight="1">
      <c r="A280" s="24"/>
      <c r="B280" s="24"/>
      <c r="C280" s="24"/>
      <c r="D280" s="24"/>
      <c r="E280" s="24"/>
      <c r="F280" s="24"/>
      <c r="G280" s="24"/>
      <c r="I280" s="24"/>
    </row>
    <row r="281" spans="1:9" ht="14.25" customHeight="1">
      <c r="A281" s="24"/>
      <c r="B281" s="24"/>
      <c r="C281" s="24"/>
      <c r="D281" s="24"/>
      <c r="E281" s="24"/>
      <c r="F281" s="24"/>
      <c r="G281" s="24"/>
      <c r="I281" s="24"/>
    </row>
    <row r="282" spans="1:9" ht="14.25" customHeight="1">
      <c r="A282" s="24"/>
      <c r="B282" s="24"/>
      <c r="C282" s="24"/>
      <c r="D282" s="24"/>
      <c r="E282" s="24"/>
      <c r="F282" s="24"/>
      <c r="G282" s="24"/>
      <c r="I282" s="24"/>
    </row>
    <row r="283" spans="1:9" ht="14.25" customHeight="1">
      <c r="A283" s="24"/>
      <c r="B283" s="24"/>
      <c r="C283" s="24"/>
      <c r="D283" s="24"/>
      <c r="E283" s="24"/>
      <c r="F283" s="24"/>
      <c r="G283" s="24"/>
      <c r="I283" s="24"/>
    </row>
    <row r="284" spans="1:9" ht="14.25" customHeight="1">
      <c r="A284" s="24"/>
      <c r="B284" s="24"/>
      <c r="C284" s="24"/>
      <c r="D284" s="24"/>
      <c r="E284" s="24"/>
      <c r="F284" s="24"/>
      <c r="G284" s="24"/>
      <c r="I284" s="24"/>
    </row>
    <row r="285" spans="1:9" ht="14.25" customHeight="1">
      <c r="A285" s="24"/>
      <c r="B285" s="24"/>
      <c r="C285" s="24"/>
      <c r="D285" s="24"/>
      <c r="E285" s="24"/>
      <c r="F285" s="24"/>
      <c r="G285" s="24"/>
      <c r="I285" s="24"/>
    </row>
    <row r="286" spans="1:9" ht="14.25" customHeight="1">
      <c r="A286" s="24"/>
      <c r="B286" s="24"/>
      <c r="C286" s="24"/>
      <c r="D286" s="24"/>
      <c r="E286" s="24"/>
      <c r="F286" s="24"/>
      <c r="G286" s="24"/>
      <c r="I286" s="24"/>
    </row>
    <row r="287" spans="1:9" ht="14.25" customHeight="1">
      <c r="A287" s="24"/>
      <c r="B287" s="24"/>
      <c r="C287" s="24"/>
      <c r="D287" s="24"/>
      <c r="E287" s="24"/>
      <c r="F287" s="24"/>
      <c r="G287" s="24"/>
      <c r="I287" s="24"/>
    </row>
    <row r="288" spans="1:9" ht="14.25" customHeight="1">
      <c r="A288" s="24"/>
      <c r="B288" s="24"/>
      <c r="C288" s="24"/>
      <c r="D288" s="24"/>
      <c r="E288" s="24"/>
      <c r="F288" s="24"/>
      <c r="G288" s="24"/>
      <c r="I288" s="24"/>
    </row>
    <row r="289" spans="1:9" ht="14.25" customHeight="1">
      <c r="A289" s="24"/>
      <c r="B289" s="24"/>
      <c r="C289" s="24"/>
      <c r="D289" s="24"/>
      <c r="E289" s="24"/>
      <c r="F289" s="24"/>
      <c r="G289" s="24"/>
      <c r="I289" s="24"/>
    </row>
    <row r="290" spans="1:9" ht="14.25" customHeight="1">
      <c r="A290" s="24"/>
      <c r="B290" s="24"/>
      <c r="C290" s="24"/>
      <c r="D290" s="24"/>
      <c r="E290" s="24"/>
      <c r="F290" s="24"/>
      <c r="G290" s="24"/>
      <c r="I290" s="24"/>
    </row>
    <row r="291" spans="1:9" ht="14.25" customHeight="1">
      <c r="A291" s="24"/>
      <c r="B291" s="24"/>
      <c r="C291" s="24"/>
      <c r="D291" s="24"/>
      <c r="E291" s="24"/>
      <c r="F291" s="24"/>
      <c r="G291" s="24"/>
      <c r="I291" s="24"/>
    </row>
    <row r="292" spans="1:9" ht="14.25" customHeight="1">
      <c r="A292" s="24"/>
      <c r="B292" s="24"/>
      <c r="C292" s="24"/>
      <c r="D292" s="24"/>
      <c r="E292" s="24"/>
      <c r="F292" s="24"/>
      <c r="G292" s="24"/>
      <c r="I292" s="24"/>
    </row>
    <row r="293" spans="1:9" ht="14.25" customHeight="1">
      <c r="A293" s="24"/>
      <c r="B293" s="24"/>
      <c r="C293" s="24"/>
      <c r="D293" s="24"/>
      <c r="E293" s="24"/>
      <c r="F293" s="24"/>
      <c r="G293" s="24"/>
      <c r="I293" s="24"/>
    </row>
    <row r="294" spans="1:9" ht="14.25" customHeight="1">
      <c r="A294" s="24"/>
      <c r="B294" s="24"/>
      <c r="C294" s="24"/>
      <c r="D294" s="24"/>
      <c r="E294" s="24"/>
      <c r="F294" s="24"/>
      <c r="G294" s="24"/>
      <c r="I294" s="24"/>
    </row>
    <row r="295" spans="1:9" ht="14.25" customHeight="1">
      <c r="A295" s="24"/>
      <c r="B295" s="24"/>
      <c r="C295" s="24"/>
      <c r="D295" s="24"/>
      <c r="E295" s="24"/>
      <c r="F295" s="24"/>
      <c r="G295" s="24"/>
      <c r="I295" s="24"/>
    </row>
    <row r="296" spans="1:9" ht="14.25" customHeight="1">
      <c r="A296" s="24"/>
      <c r="B296" s="24"/>
      <c r="C296" s="24"/>
      <c r="D296" s="24"/>
      <c r="E296" s="24"/>
      <c r="F296" s="24"/>
      <c r="G296" s="24"/>
      <c r="I296" s="24"/>
    </row>
    <row r="297" spans="1:9" ht="14.25" customHeight="1">
      <c r="A297" s="24"/>
      <c r="B297" s="24"/>
      <c r="C297" s="24"/>
      <c r="D297" s="24"/>
      <c r="E297" s="24"/>
      <c r="F297" s="24"/>
      <c r="G297" s="24"/>
      <c r="I297" s="24"/>
    </row>
    <row r="298" spans="1:9" ht="14.25" customHeight="1">
      <c r="A298" s="24"/>
      <c r="B298" s="24"/>
      <c r="C298" s="24"/>
      <c r="D298" s="24"/>
      <c r="E298" s="24"/>
      <c r="F298" s="24"/>
      <c r="G298" s="24"/>
      <c r="I298" s="24"/>
    </row>
    <row r="299" spans="1:9" ht="14.25" customHeight="1">
      <c r="A299" s="24"/>
      <c r="B299" s="24"/>
      <c r="C299" s="24"/>
      <c r="D299" s="24"/>
      <c r="E299" s="24"/>
      <c r="F299" s="24"/>
      <c r="G299" s="24"/>
      <c r="I299" s="24"/>
    </row>
    <row r="300" spans="1:9" ht="14.25" customHeight="1">
      <c r="A300" s="24"/>
      <c r="B300" s="24"/>
      <c r="C300" s="24"/>
      <c r="D300" s="24"/>
      <c r="E300" s="24"/>
      <c r="F300" s="24"/>
      <c r="G300" s="24"/>
      <c r="I300" s="24"/>
    </row>
    <row r="301" spans="1:9" ht="14.25" customHeight="1">
      <c r="A301" s="24"/>
      <c r="B301" s="24"/>
      <c r="C301" s="24"/>
      <c r="D301" s="24"/>
      <c r="E301" s="24"/>
      <c r="F301" s="24"/>
      <c r="G301" s="24"/>
      <c r="I301" s="24"/>
    </row>
    <row r="302" spans="1:9" ht="14.25" customHeight="1">
      <c r="A302" s="24"/>
      <c r="B302" s="24"/>
      <c r="C302" s="24"/>
      <c r="D302" s="24"/>
      <c r="E302" s="24"/>
      <c r="F302" s="24"/>
      <c r="G302" s="24"/>
      <c r="I302" s="24"/>
    </row>
    <row r="303" spans="1:9" ht="14.25" customHeight="1">
      <c r="A303" s="24"/>
      <c r="B303" s="24"/>
      <c r="C303" s="24"/>
      <c r="D303" s="24"/>
      <c r="E303" s="24"/>
      <c r="F303" s="24"/>
      <c r="G303" s="24"/>
      <c r="I303" s="24"/>
    </row>
    <row r="304" spans="1:9" ht="14.25" customHeight="1">
      <c r="A304" s="24"/>
      <c r="B304" s="24"/>
      <c r="C304" s="24"/>
      <c r="D304" s="24"/>
      <c r="E304" s="24"/>
      <c r="F304" s="24"/>
      <c r="G304" s="24"/>
      <c r="I304" s="24"/>
    </row>
    <row r="305" spans="1:9" ht="14.25" customHeight="1">
      <c r="A305" s="24"/>
      <c r="B305" s="24"/>
      <c r="C305" s="24"/>
      <c r="D305" s="24"/>
      <c r="E305" s="24"/>
      <c r="F305" s="24"/>
      <c r="G305" s="24"/>
      <c r="I305" s="24"/>
    </row>
    <row r="306" spans="1:9" ht="14.25" customHeight="1">
      <c r="A306" s="24"/>
      <c r="B306" s="24"/>
      <c r="C306" s="24"/>
      <c r="D306" s="24"/>
      <c r="E306" s="24"/>
      <c r="F306" s="24"/>
      <c r="G306" s="24"/>
      <c r="I306" s="24"/>
    </row>
    <row r="307" spans="1:9" ht="14.25" customHeight="1">
      <c r="A307" s="24"/>
      <c r="B307" s="24"/>
      <c r="C307" s="24"/>
      <c r="D307" s="24"/>
      <c r="E307" s="24"/>
      <c r="F307" s="24"/>
      <c r="G307" s="24"/>
      <c r="I307" s="24"/>
    </row>
    <row r="308" spans="1:9" ht="14.25" customHeight="1">
      <c r="A308" s="24"/>
      <c r="B308" s="24"/>
      <c r="C308" s="24"/>
      <c r="D308" s="24"/>
      <c r="E308" s="24"/>
      <c r="F308" s="24"/>
      <c r="G308" s="24"/>
      <c r="I308" s="24"/>
    </row>
    <row r="309" spans="1:9" ht="14.25" customHeight="1">
      <c r="A309" s="24"/>
      <c r="B309" s="24"/>
      <c r="C309" s="24"/>
      <c r="D309" s="24"/>
      <c r="E309" s="24"/>
      <c r="F309" s="24"/>
      <c r="G309" s="24"/>
      <c r="I309" s="24"/>
    </row>
    <row r="310" spans="1:9" ht="14.25" customHeight="1">
      <c r="A310" s="24"/>
      <c r="B310" s="24"/>
      <c r="C310" s="24"/>
      <c r="D310" s="24"/>
      <c r="E310" s="24"/>
      <c r="F310" s="24"/>
      <c r="G310" s="24"/>
      <c r="I310" s="24"/>
    </row>
    <row r="311" spans="1:9" ht="14.25" customHeight="1">
      <c r="A311" s="24"/>
      <c r="B311" s="24"/>
      <c r="C311" s="24"/>
      <c r="D311" s="24"/>
      <c r="E311" s="24"/>
      <c r="F311" s="24"/>
      <c r="G311" s="24"/>
      <c r="I311" s="24"/>
    </row>
    <row r="312" spans="1:9" ht="14.25" customHeight="1">
      <c r="A312" s="24"/>
      <c r="B312" s="24"/>
      <c r="C312" s="24"/>
      <c r="D312" s="24"/>
      <c r="E312" s="24"/>
      <c r="F312" s="24"/>
      <c r="G312" s="24"/>
      <c r="I312" s="24"/>
    </row>
    <row r="313" spans="1:9" ht="14.25" customHeight="1">
      <c r="A313" s="24"/>
      <c r="B313" s="24"/>
      <c r="C313" s="24"/>
      <c r="D313" s="24"/>
      <c r="E313" s="24"/>
      <c r="F313" s="24"/>
      <c r="G313" s="24"/>
      <c r="I313" s="24"/>
    </row>
    <row r="314" spans="1:9" ht="14.25" customHeight="1">
      <c r="A314" s="24"/>
      <c r="B314" s="24"/>
      <c r="C314" s="24"/>
      <c r="D314" s="24"/>
      <c r="E314" s="24"/>
      <c r="F314" s="24"/>
      <c r="G314" s="24"/>
      <c r="I314" s="24"/>
    </row>
    <row r="315" spans="1:9" ht="14.25" customHeight="1">
      <c r="A315" s="24"/>
      <c r="B315" s="24"/>
      <c r="C315" s="24"/>
      <c r="D315" s="24"/>
      <c r="E315" s="24"/>
      <c r="F315" s="24"/>
      <c r="G315" s="24"/>
      <c r="I315" s="24"/>
    </row>
    <row r="316" spans="1:9" ht="14.25" customHeight="1">
      <c r="A316" s="24"/>
      <c r="B316" s="24"/>
      <c r="C316" s="24"/>
      <c r="D316" s="24"/>
      <c r="E316" s="24"/>
      <c r="F316" s="24"/>
      <c r="G316" s="24"/>
      <c r="I316" s="24"/>
    </row>
    <row r="317" spans="1:9" ht="14.25" customHeight="1">
      <c r="A317" s="24"/>
      <c r="B317" s="24"/>
      <c r="C317" s="24"/>
      <c r="D317" s="24"/>
      <c r="E317" s="24"/>
      <c r="F317" s="24"/>
      <c r="G317" s="24"/>
      <c r="I317" s="24"/>
    </row>
    <row r="318" spans="1:9" ht="14.25" customHeight="1">
      <c r="A318" s="24"/>
      <c r="B318" s="24"/>
      <c r="C318" s="24"/>
      <c r="D318" s="24"/>
      <c r="E318" s="24"/>
      <c r="F318" s="24"/>
      <c r="G318" s="24"/>
      <c r="I318" s="24"/>
    </row>
    <row r="319" spans="1:9" ht="14.25" customHeight="1">
      <c r="A319" s="24"/>
      <c r="B319" s="24"/>
      <c r="C319" s="24"/>
      <c r="D319" s="24"/>
      <c r="E319" s="24"/>
      <c r="F319" s="24"/>
      <c r="G319" s="24"/>
      <c r="I319" s="24"/>
    </row>
    <row r="320" spans="1:9" ht="14.25" customHeight="1">
      <c r="A320" s="24"/>
      <c r="B320" s="24"/>
      <c r="C320" s="24"/>
      <c r="D320" s="24"/>
      <c r="E320" s="24"/>
      <c r="F320" s="24"/>
      <c r="G320" s="24"/>
      <c r="I320" s="24"/>
    </row>
    <row r="321" spans="1:9" ht="14.25" customHeight="1">
      <c r="A321" s="24"/>
      <c r="B321" s="24"/>
      <c r="C321" s="24"/>
      <c r="D321" s="24"/>
      <c r="E321" s="24"/>
      <c r="F321" s="24"/>
      <c r="G321" s="24"/>
      <c r="I321" s="24"/>
    </row>
    <row r="322" spans="1:9" ht="14.25" customHeight="1">
      <c r="A322" s="24"/>
      <c r="B322" s="24"/>
      <c r="C322" s="24"/>
      <c r="D322" s="24"/>
      <c r="E322" s="24"/>
      <c r="F322" s="24"/>
      <c r="G322" s="24"/>
      <c r="I322" s="24"/>
    </row>
    <row r="323" spans="1:9" ht="14.25" customHeight="1">
      <c r="A323" s="24"/>
      <c r="B323" s="24"/>
      <c r="C323" s="24"/>
      <c r="D323" s="24"/>
      <c r="E323" s="24"/>
      <c r="F323" s="24"/>
      <c r="G323" s="24"/>
      <c r="I323" s="24"/>
    </row>
    <row r="324" spans="1:9" ht="14.25" customHeight="1">
      <c r="A324" s="24"/>
      <c r="B324" s="24"/>
      <c r="C324" s="24"/>
      <c r="D324" s="24"/>
      <c r="E324" s="24"/>
      <c r="F324" s="24"/>
      <c r="G324" s="24"/>
      <c r="I324" s="24"/>
    </row>
    <row r="325" spans="1:9" ht="14.25" customHeight="1">
      <c r="A325" s="24"/>
      <c r="B325" s="24"/>
      <c r="C325" s="24"/>
      <c r="D325" s="24"/>
      <c r="E325" s="24"/>
      <c r="F325" s="24"/>
      <c r="G325" s="24"/>
      <c r="I325" s="24"/>
    </row>
    <row r="326" spans="1:9" ht="14.25" customHeight="1">
      <c r="A326" s="24"/>
      <c r="B326" s="24"/>
      <c r="C326" s="24"/>
      <c r="D326" s="24"/>
      <c r="E326" s="24"/>
      <c r="F326" s="24"/>
      <c r="G326" s="24"/>
      <c r="I326" s="24"/>
    </row>
    <row r="327" spans="1:9" ht="14.25" customHeight="1">
      <c r="A327" s="24"/>
      <c r="B327" s="24"/>
      <c r="C327" s="24"/>
      <c r="D327" s="24"/>
      <c r="E327" s="24"/>
      <c r="F327" s="24"/>
      <c r="G327" s="24"/>
      <c r="I327" s="24"/>
    </row>
    <row r="328" spans="1:9" ht="14.25" customHeight="1">
      <c r="A328" s="24"/>
      <c r="B328" s="24"/>
      <c r="C328" s="24"/>
      <c r="D328" s="24"/>
      <c r="E328" s="24"/>
      <c r="F328" s="24"/>
      <c r="G328" s="24"/>
      <c r="I328" s="24"/>
    </row>
    <row r="329" spans="1:9" ht="14.25" customHeight="1">
      <c r="A329" s="24"/>
      <c r="B329" s="24"/>
      <c r="C329" s="24"/>
      <c r="D329" s="24"/>
      <c r="E329" s="24"/>
      <c r="F329" s="24"/>
      <c r="G329" s="24"/>
      <c r="I329" s="24"/>
    </row>
    <row r="330" spans="1:9" ht="14.25" customHeight="1">
      <c r="A330" s="24"/>
      <c r="B330" s="24"/>
      <c r="C330" s="24"/>
      <c r="D330" s="24"/>
      <c r="E330" s="24"/>
      <c r="F330" s="24"/>
      <c r="G330" s="24"/>
      <c r="I330" s="24"/>
    </row>
    <row r="331" spans="1:9" ht="14.25" customHeight="1">
      <c r="A331" s="24"/>
      <c r="B331" s="24"/>
      <c r="C331" s="24"/>
      <c r="D331" s="24"/>
      <c r="E331" s="24"/>
      <c r="F331" s="24"/>
      <c r="G331" s="24"/>
      <c r="I331" s="24"/>
    </row>
    <row r="332" spans="1:9" ht="14.25" customHeight="1">
      <c r="A332" s="24"/>
      <c r="B332" s="24"/>
      <c r="C332" s="24"/>
      <c r="D332" s="24"/>
      <c r="E332" s="24"/>
      <c r="F332" s="24"/>
      <c r="G332" s="24"/>
      <c r="I332" s="24"/>
    </row>
    <row r="333" spans="1:9" ht="14.25" customHeight="1">
      <c r="A333" s="24"/>
      <c r="B333" s="24"/>
      <c r="C333" s="24"/>
      <c r="D333" s="24"/>
      <c r="E333" s="24"/>
      <c r="F333" s="24"/>
      <c r="G333" s="24"/>
      <c r="I333" s="24"/>
    </row>
    <row r="334" spans="1:9" ht="14.25" customHeight="1">
      <c r="A334" s="24"/>
      <c r="B334" s="24"/>
      <c r="C334" s="24"/>
      <c r="D334" s="24"/>
      <c r="E334" s="24"/>
      <c r="F334" s="24"/>
      <c r="G334" s="24"/>
      <c r="I334" s="24"/>
    </row>
    <row r="335" spans="1:9" ht="14.25" customHeight="1">
      <c r="A335" s="24"/>
      <c r="B335" s="24"/>
      <c r="C335" s="24"/>
      <c r="D335" s="24"/>
      <c r="E335" s="24"/>
      <c r="F335" s="24"/>
      <c r="G335" s="24"/>
      <c r="I335" s="24"/>
    </row>
    <row r="336" spans="1:9" ht="14.25" customHeight="1">
      <c r="A336" s="24"/>
      <c r="B336" s="24"/>
      <c r="C336" s="24"/>
      <c r="D336" s="24"/>
      <c r="E336" s="24"/>
      <c r="F336" s="24"/>
      <c r="G336" s="24"/>
      <c r="I336" s="24"/>
    </row>
    <row r="337" spans="1:9" ht="14.25" customHeight="1">
      <c r="A337" s="24"/>
      <c r="B337" s="24"/>
      <c r="C337" s="24"/>
      <c r="D337" s="24"/>
      <c r="E337" s="24"/>
      <c r="F337" s="24"/>
      <c r="G337" s="24"/>
      <c r="I337" s="24"/>
    </row>
    <row r="338" spans="1:9" ht="14.25" customHeight="1">
      <c r="A338" s="24"/>
      <c r="B338" s="24"/>
      <c r="C338" s="24"/>
      <c r="D338" s="24"/>
      <c r="E338" s="24"/>
      <c r="F338" s="24"/>
      <c r="G338" s="24"/>
      <c r="I338" s="24"/>
    </row>
    <row r="339" spans="1:9" ht="14.25" customHeight="1">
      <c r="A339" s="24"/>
      <c r="B339" s="24"/>
      <c r="C339" s="24"/>
      <c r="D339" s="24"/>
      <c r="E339" s="24"/>
      <c r="F339" s="24"/>
      <c r="G339" s="24"/>
      <c r="I339" s="24"/>
    </row>
    <row r="340" spans="1:9" ht="14.25" customHeight="1">
      <c r="A340" s="24"/>
      <c r="B340" s="24"/>
      <c r="C340" s="24"/>
      <c r="D340" s="24"/>
      <c r="E340" s="24"/>
      <c r="F340" s="24"/>
      <c r="G340" s="24"/>
      <c r="I340" s="24"/>
    </row>
    <row r="341" spans="1:9" ht="14.25" customHeight="1">
      <c r="A341" s="24"/>
      <c r="B341" s="24"/>
      <c r="C341" s="24"/>
      <c r="D341" s="24"/>
      <c r="E341" s="24"/>
      <c r="F341" s="24"/>
      <c r="G341" s="24"/>
      <c r="I341" s="24"/>
    </row>
    <row r="342" spans="1:9" ht="14.25" customHeight="1">
      <c r="A342" s="24"/>
      <c r="B342" s="24"/>
      <c r="C342" s="24"/>
      <c r="D342" s="24"/>
      <c r="E342" s="24"/>
      <c r="F342" s="24"/>
      <c r="G342" s="24"/>
      <c r="I342" s="24"/>
    </row>
    <row r="343" spans="1:9" ht="14.25" customHeight="1">
      <c r="A343" s="24"/>
      <c r="B343" s="24"/>
      <c r="C343" s="24"/>
      <c r="D343" s="24"/>
      <c r="E343" s="24"/>
      <c r="F343" s="24"/>
      <c r="G343" s="24"/>
      <c r="I343" s="24"/>
    </row>
    <row r="344" spans="1:9" ht="14.25" customHeight="1">
      <c r="A344" s="24"/>
      <c r="B344" s="24"/>
      <c r="C344" s="24"/>
      <c r="D344" s="24"/>
      <c r="E344" s="24"/>
      <c r="F344" s="24"/>
      <c r="G344" s="24"/>
      <c r="I344" s="24"/>
    </row>
    <row r="345" spans="1:9" ht="14.25" customHeight="1">
      <c r="A345" s="24"/>
      <c r="B345" s="24"/>
      <c r="C345" s="24"/>
      <c r="D345" s="24"/>
      <c r="E345" s="24"/>
      <c r="F345" s="24"/>
      <c r="G345" s="24"/>
      <c r="I345" s="24"/>
    </row>
    <row r="346" spans="1:9" ht="14.25" customHeight="1">
      <c r="A346" s="24"/>
      <c r="B346" s="24"/>
      <c r="C346" s="24"/>
      <c r="D346" s="24"/>
      <c r="E346" s="24"/>
      <c r="F346" s="24"/>
      <c r="G346" s="24"/>
      <c r="I346" s="24"/>
    </row>
    <row r="347" spans="1:9" ht="14.25" customHeight="1">
      <c r="A347" s="24"/>
      <c r="B347" s="24"/>
      <c r="C347" s="24"/>
      <c r="D347" s="24"/>
      <c r="E347" s="24"/>
      <c r="F347" s="24"/>
      <c r="G347" s="24"/>
      <c r="I347" s="24"/>
    </row>
    <row r="348" spans="1:9" ht="14.25" customHeight="1">
      <c r="A348" s="24"/>
      <c r="B348" s="24"/>
      <c r="C348" s="24"/>
      <c r="D348" s="24"/>
      <c r="E348" s="24"/>
      <c r="F348" s="24"/>
      <c r="G348" s="24"/>
      <c r="I348" s="24"/>
    </row>
    <row r="349" spans="1:9" ht="14.25" customHeight="1">
      <c r="A349" s="24"/>
      <c r="B349" s="24"/>
      <c r="C349" s="24"/>
      <c r="D349" s="24"/>
      <c r="E349" s="24"/>
      <c r="F349" s="24"/>
      <c r="G349" s="24"/>
      <c r="I349" s="24"/>
    </row>
    <row r="350" spans="1:9" ht="14.25" customHeight="1">
      <c r="A350" s="24"/>
      <c r="B350" s="24"/>
      <c r="C350" s="24"/>
      <c r="D350" s="24"/>
      <c r="E350" s="24"/>
      <c r="F350" s="24"/>
      <c r="G350" s="24"/>
      <c r="I350" s="24"/>
    </row>
    <row r="351" spans="1:9" ht="14.25" customHeight="1">
      <c r="A351" s="24"/>
      <c r="B351" s="24"/>
      <c r="C351" s="24"/>
      <c r="D351" s="24"/>
      <c r="E351" s="24"/>
      <c r="F351" s="24"/>
      <c r="G351" s="24"/>
      <c r="I351" s="24"/>
    </row>
    <row r="352" spans="1:9" ht="14.25" customHeight="1">
      <c r="A352" s="24"/>
      <c r="B352" s="24"/>
      <c r="C352" s="24"/>
      <c r="D352" s="24"/>
      <c r="E352" s="24"/>
      <c r="F352" s="24"/>
      <c r="G352" s="24"/>
      <c r="I352" s="24"/>
    </row>
    <row r="353" spans="1:9" ht="14.25" customHeight="1">
      <c r="A353" s="24"/>
      <c r="B353" s="24"/>
      <c r="C353" s="24"/>
      <c r="D353" s="24"/>
      <c r="E353" s="24"/>
      <c r="F353" s="24"/>
      <c r="G353" s="24"/>
      <c r="I353" s="24"/>
    </row>
    <row r="354" spans="1:9" ht="14.25" customHeight="1">
      <c r="A354" s="24"/>
      <c r="B354" s="24"/>
      <c r="C354" s="24"/>
      <c r="D354" s="24"/>
      <c r="E354" s="24"/>
      <c r="F354" s="24"/>
      <c r="G354" s="24"/>
      <c r="I354" s="24"/>
    </row>
    <row r="355" spans="1:9" ht="14.25" customHeight="1">
      <c r="A355" s="24"/>
      <c r="B355" s="24"/>
      <c r="C355" s="24"/>
      <c r="D355" s="24"/>
      <c r="E355" s="24"/>
      <c r="F355" s="24"/>
      <c r="G355" s="24"/>
      <c r="I355" s="24"/>
    </row>
    <row r="356" spans="1:9" ht="14.25" customHeight="1">
      <c r="A356" s="24"/>
      <c r="B356" s="24"/>
      <c r="C356" s="24"/>
      <c r="D356" s="24"/>
      <c r="E356" s="24"/>
      <c r="F356" s="24"/>
      <c r="G356" s="24"/>
      <c r="I356" s="24"/>
    </row>
    <row r="357" spans="1:9" ht="14.25" customHeight="1">
      <c r="A357" s="24"/>
      <c r="B357" s="24"/>
      <c r="C357" s="24"/>
      <c r="D357" s="24"/>
      <c r="E357" s="24"/>
      <c r="F357" s="24"/>
      <c r="G357" s="24"/>
      <c r="I357" s="24"/>
    </row>
    <row r="358" spans="1:9" ht="14.25" customHeight="1">
      <c r="A358" s="24"/>
      <c r="B358" s="24"/>
      <c r="C358" s="24"/>
      <c r="D358" s="24"/>
      <c r="E358" s="24"/>
      <c r="F358" s="24"/>
      <c r="G358" s="24"/>
      <c r="I358" s="24"/>
    </row>
    <row r="359" spans="1:9" ht="14.25" customHeight="1">
      <c r="A359" s="24"/>
      <c r="B359" s="24"/>
      <c r="C359" s="24"/>
      <c r="D359" s="24"/>
      <c r="E359" s="24"/>
      <c r="F359" s="24"/>
      <c r="G359" s="24"/>
      <c r="I359" s="24"/>
    </row>
    <row r="360" spans="1:9" ht="14.25" customHeight="1">
      <c r="A360" s="24"/>
      <c r="B360" s="24"/>
      <c r="C360" s="24"/>
      <c r="D360" s="24"/>
      <c r="E360" s="24"/>
      <c r="F360" s="24"/>
      <c r="G360" s="24"/>
      <c r="I360" s="24"/>
    </row>
    <row r="361" spans="1:9" ht="14.25" customHeight="1">
      <c r="A361" s="24"/>
      <c r="B361" s="24"/>
      <c r="C361" s="24"/>
      <c r="D361" s="24"/>
      <c r="E361" s="24"/>
      <c r="F361" s="24"/>
      <c r="G361" s="24"/>
      <c r="I361" s="24"/>
    </row>
    <row r="362" spans="1:9" ht="14.25" customHeight="1">
      <c r="A362" s="24"/>
      <c r="B362" s="24"/>
      <c r="C362" s="24"/>
      <c r="D362" s="24"/>
      <c r="E362" s="24"/>
      <c r="F362" s="24"/>
      <c r="G362" s="24"/>
      <c r="I362" s="24"/>
    </row>
    <row r="363" spans="1:9" ht="14.25" customHeight="1">
      <c r="A363" s="24"/>
      <c r="B363" s="24"/>
      <c r="C363" s="24"/>
      <c r="D363" s="24"/>
      <c r="E363" s="24"/>
      <c r="F363" s="24"/>
      <c r="G363" s="24"/>
      <c r="I363" s="24"/>
    </row>
    <row r="364" spans="1:9" ht="14.25" customHeight="1">
      <c r="A364" s="24"/>
      <c r="B364" s="24"/>
      <c r="C364" s="24"/>
      <c r="D364" s="24"/>
      <c r="E364" s="24"/>
      <c r="F364" s="24"/>
      <c r="G364" s="24"/>
      <c r="I364" s="24"/>
    </row>
    <row r="365" spans="1:9" ht="14.25" customHeight="1">
      <c r="A365" s="24"/>
      <c r="B365" s="24"/>
      <c r="C365" s="24"/>
      <c r="D365" s="24"/>
      <c r="E365" s="24"/>
      <c r="F365" s="24"/>
      <c r="G365" s="24"/>
      <c r="I365" s="24"/>
    </row>
    <row r="366" spans="1:9" ht="14.25" customHeight="1">
      <c r="A366" s="24"/>
      <c r="B366" s="24"/>
      <c r="C366" s="24"/>
      <c r="D366" s="24"/>
      <c r="E366" s="24"/>
      <c r="F366" s="24"/>
      <c r="G366" s="24"/>
      <c r="I366" s="24"/>
    </row>
    <row r="367" spans="1:9" ht="14.25" customHeight="1">
      <c r="A367" s="24"/>
      <c r="B367" s="24"/>
      <c r="C367" s="24"/>
      <c r="D367" s="24"/>
      <c r="E367" s="24"/>
      <c r="F367" s="24"/>
      <c r="G367" s="24"/>
      <c r="I367" s="24"/>
    </row>
    <row r="368" spans="1:9" ht="14.25" customHeight="1">
      <c r="A368" s="24"/>
      <c r="B368" s="24"/>
      <c r="C368" s="24"/>
      <c r="D368" s="24"/>
      <c r="E368" s="24"/>
      <c r="F368" s="24"/>
      <c r="G368" s="24"/>
      <c r="I368" s="24"/>
    </row>
    <row r="369" spans="1:9" ht="14.25" customHeight="1">
      <c r="A369" s="24"/>
      <c r="B369" s="24"/>
      <c r="C369" s="24"/>
      <c r="D369" s="24"/>
      <c r="E369" s="24"/>
      <c r="F369" s="24"/>
      <c r="G369" s="24"/>
      <c r="I369" s="24"/>
    </row>
    <row r="370" spans="1:9" ht="14.25" customHeight="1">
      <c r="A370" s="24"/>
      <c r="B370" s="24"/>
      <c r="C370" s="24"/>
      <c r="D370" s="24"/>
      <c r="E370" s="24"/>
      <c r="F370" s="24"/>
      <c r="G370" s="24"/>
      <c r="I370" s="24"/>
    </row>
    <row r="371" spans="1:9" ht="14.25" customHeight="1">
      <c r="A371" s="24"/>
      <c r="B371" s="24"/>
      <c r="C371" s="24"/>
      <c r="D371" s="24"/>
      <c r="E371" s="24"/>
      <c r="F371" s="24"/>
      <c r="G371" s="24"/>
      <c r="I371" s="24"/>
    </row>
    <row r="372" spans="1:9" ht="14.25" customHeight="1">
      <c r="A372" s="24"/>
      <c r="B372" s="24"/>
      <c r="C372" s="24"/>
      <c r="D372" s="24"/>
      <c r="E372" s="24"/>
      <c r="F372" s="24"/>
      <c r="G372" s="24"/>
      <c r="I372" s="24"/>
    </row>
    <row r="373" spans="1:9" ht="14.25" customHeight="1">
      <c r="A373" s="24"/>
      <c r="B373" s="24"/>
      <c r="C373" s="24"/>
      <c r="D373" s="24"/>
      <c r="E373" s="24"/>
      <c r="F373" s="24"/>
      <c r="G373" s="24"/>
      <c r="I373" s="24"/>
    </row>
    <row r="374" spans="1:9" ht="14.25" customHeight="1">
      <c r="A374" s="24"/>
      <c r="B374" s="24"/>
      <c r="C374" s="24"/>
      <c r="D374" s="24"/>
      <c r="E374" s="24"/>
      <c r="F374" s="24"/>
      <c r="G374" s="24"/>
      <c r="I374" s="24"/>
    </row>
    <row r="375" spans="1:9" ht="14.25" customHeight="1">
      <c r="A375" s="24"/>
      <c r="B375" s="24"/>
      <c r="C375" s="24"/>
      <c r="D375" s="24"/>
      <c r="E375" s="24"/>
      <c r="F375" s="24"/>
      <c r="G375" s="24"/>
      <c r="I375" s="24"/>
    </row>
    <row r="376" spans="1:9" ht="14.25" customHeight="1">
      <c r="A376" s="24"/>
      <c r="B376" s="24"/>
      <c r="C376" s="24"/>
      <c r="D376" s="24"/>
      <c r="E376" s="24"/>
      <c r="F376" s="24"/>
      <c r="G376" s="24"/>
      <c r="I376" s="24"/>
    </row>
    <row r="377" spans="1:9" ht="14.25" customHeight="1">
      <c r="A377" s="24"/>
      <c r="B377" s="24"/>
      <c r="C377" s="24"/>
      <c r="D377" s="24"/>
      <c r="E377" s="24"/>
      <c r="F377" s="24"/>
      <c r="G377" s="24"/>
      <c r="I377" s="24"/>
    </row>
    <row r="378" spans="1:9" ht="14.25" customHeight="1">
      <c r="A378" s="24"/>
      <c r="B378" s="24"/>
      <c r="C378" s="24"/>
      <c r="D378" s="24"/>
      <c r="E378" s="24"/>
      <c r="F378" s="24"/>
      <c r="G378" s="24"/>
      <c r="I378" s="24"/>
    </row>
    <row r="379" spans="1:9" ht="14.25" customHeight="1">
      <c r="A379" s="24"/>
      <c r="B379" s="24"/>
      <c r="C379" s="24"/>
      <c r="D379" s="24"/>
      <c r="E379" s="24"/>
      <c r="F379" s="24"/>
      <c r="G379" s="24"/>
      <c r="I379" s="24"/>
    </row>
    <row r="380" spans="1:9" ht="14.25" customHeight="1">
      <c r="A380" s="24"/>
      <c r="B380" s="24"/>
      <c r="C380" s="24"/>
      <c r="D380" s="24"/>
      <c r="E380" s="24"/>
      <c r="F380" s="24"/>
      <c r="G380" s="24"/>
      <c r="I380" s="24"/>
    </row>
    <row r="381" spans="1:9" ht="14.25" customHeight="1">
      <c r="A381" s="24"/>
      <c r="B381" s="24"/>
      <c r="C381" s="24"/>
      <c r="D381" s="24"/>
      <c r="E381" s="24"/>
      <c r="F381" s="24"/>
      <c r="G381" s="24"/>
      <c r="I381" s="24"/>
    </row>
    <row r="382" spans="1:9" ht="14.25" customHeight="1">
      <c r="A382" s="24"/>
      <c r="B382" s="24"/>
      <c r="C382" s="24"/>
      <c r="D382" s="24"/>
      <c r="E382" s="24"/>
      <c r="F382" s="24"/>
      <c r="G382" s="24"/>
      <c r="I382" s="24"/>
    </row>
    <row r="383" spans="1:9" ht="14.25" customHeight="1">
      <c r="A383" s="24"/>
      <c r="B383" s="24"/>
      <c r="C383" s="24"/>
      <c r="D383" s="24"/>
      <c r="E383" s="24"/>
      <c r="F383" s="24"/>
      <c r="G383" s="24"/>
      <c r="I383" s="24"/>
    </row>
    <row r="384" spans="1:9" ht="14.25" customHeight="1">
      <c r="A384" s="24"/>
      <c r="B384" s="24"/>
      <c r="C384" s="24"/>
      <c r="D384" s="24"/>
      <c r="E384" s="24"/>
      <c r="F384" s="24"/>
      <c r="G384" s="24"/>
      <c r="I384" s="24"/>
    </row>
    <row r="385" spans="1:9" ht="14.25" customHeight="1">
      <c r="A385" s="24"/>
      <c r="B385" s="24"/>
      <c r="C385" s="24"/>
      <c r="D385" s="24"/>
      <c r="E385" s="24"/>
      <c r="F385" s="24"/>
      <c r="G385" s="24"/>
      <c r="I385" s="24"/>
    </row>
    <row r="386" spans="1:9" ht="14.25" customHeight="1">
      <c r="A386" s="24"/>
      <c r="B386" s="24"/>
      <c r="C386" s="24"/>
      <c r="D386" s="24"/>
      <c r="E386" s="24"/>
      <c r="F386" s="24"/>
      <c r="G386" s="24"/>
      <c r="I386" s="24"/>
    </row>
    <row r="387" spans="1:9" ht="14.25" customHeight="1">
      <c r="A387" s="24"/>
      <c r="B387" s="24"/>
      <c r="C387" s="24"/>
      <c r="D387" s="24"/>
      <c r="E387" s="24"/>
      <c r="F387" s="24"/>
      <c r="G387" s="24"/>
      <c r="I387" s="24"/>
    </row>
    <row r="388" spans="1:9" ht="14.25" customHeight="1">
      <c r="A388" s="24"/>
      <c r="B388" s="24"/>
      <c r="C388" s="24"/>
      <c r="D388" s="24"/>
      <c r="E388" s="24"/>
      <c r="F388" s="24"/>
      <c r="G388" s="24"/>
      <c r="I388" s="24"/>
    </row>
    <row r="389" spans="1:9" ht="14.25" customHeight="1">
      <c r="A389" s="24"/>
      <c r="B389" s="24"/>
      <c r="C389" s="24"/>
      <c r="D389" s="24"/>
      <c r="E389" s="24"/>
      <c r="F389" s="24"/>
      <c r="G389" s="24"/>
      <c r="I389" s="24"/>
    </row>
    <row r="390" spans="1:9" ht="14.25" customHeight="1">
      <c r="A390" s="24"/>
      <c r="B390" s="24"/>
      <c r="C390" s="24"/>
      <c r="D390" s="24"/>
      <c r="E390" s="24"/>
      <c r="F390" s="24"/>
      <c r="G390" s="24"/>
      <c r="I390" s="24"/>
    </row>
    <row r="391" spans="1:9" ht="14.25" customHeight="1">
      <c r="A391" s="24"/>
      <c r="B391" s="24"/>
      <c r="C391" s="24"/>
      <c r="D391" s="24"/>
      <c r="E391" s="24"/>
      <c r="F391" s="24"/>
      <c r="G391" s="24"/>
      <c r="I391" s="24"/>
    </row>
    <row r="392" spans="1:9" ht="14.25" customHeight="1">
      <c r="A392" s="24"/>
      <c r="B392" s="24"/>
      <c r="C392" s="24"/>
      <c r="D392" s="24"/>
      <c r="E392" s="24"/>
      <c r="F392" s="24"/>
      <c r="G392" s="24"/>
      <c r="I392" s="24"/>
    </row>
    <row r="393" spans="1:9" ht="14.25" customHeight="1">
      <c r="A393" s="24"/>
      <c r="B393" s="24"/>
      <c r="C393" s="24"/>
      <c r="D393" s="24"/>
      <c r="E393" s="24"/>
      <c r="F393" s="24"/>
      <c r="G393" s="24"/>
      <c r="I393" s="24"/>
    </row>
    <row r="394" spans="1:9" ht="14.25" customHeight="1">
      <c r="A394" s="24"/>
      <c r="B394" s="24"/>
      <c r="C394" s="24"/>
      <c r="D394" s="24"/>
      <c r="E394" s="24"/>
      <c r="F394" s="24"/>
      <c r="G394" s="24"/>
      <c r="I394" s="24"/>
    </row>
    <row r="395" spans="1:9" ht="14.25" customHeight="1">
      <c r="A395" s="24"/>
      <c r="B395" s="24"/>
      <c r="C395" s="24"/>
      <c r="D395" s="24"/>
      <c r="E395" s="24"/>
      <c r="F395" s="24"/>
      <c r="G395" s="24"/>
      <c r="I395" s="24"/>
    </row>
    <row r="396" spans="1:9" ht="14.25" customHeight="1">
      <c r="A396" s="24"/>
      <c r="B396" s="24"/>
      <c r="C396" s="24"/>
      <c r="D396" s="24"/>
      <c r="E396" s="24"/>
      <c r="F396" s="24"/>
      <c r="G396" s="24"/>
      <c r="I396" s="24"/>
    </row>
    <row r="397" spans="1:9" ht="14.25" customHeight="1">
      <c r="A397" s="24"/>
      <c r="B397" s="24"/>
      <c r="C397" s="24"/>
      <c r="D397" s="24"/>
      <c r="E397" s="24"/>
      <c r="F397" s="24"/>
      <c r="G397" s="24"/>
      <c r="I397" s="24"/>
    </row>
    <row r="398" spans="1:9" ht="14.25" customHeight="1">
      <c r="A398" s="24"/>
      <c r="B398" s="24"/>
      <c r="C398" s="24"/>
      <c r="D398" s="24"/>
      <c r="E398" s="24"/>
      <c r="F398" s="24"/>
      <c r="G398" s="24"/>
      <c r="I398" s="24"/>
    </row>
    <row r="399" spans="1:9" ht="14.25" customHeight="1">
      <c r="A399" s="24"/>
      <c r="B399" s="24"/>
      <c r="C399" s="24"/>
      <c r="D399" s="24"/>
      <c r="E399" s="24"/>
      <c r="F399" s="24"/>
      <c r="G399" s="24"/>
      <c r="I399" s="24"/>
    </row>
    <row r="400" spans="1:9" ht="14.25" customHeight="1">
      <c r="A400" s="24"/>
      <c r="B400" s="24"/>
      <c r="C400" s="24"/>
      <c r="D400" s="24"/>
      <c r="E400" s="24"/>
      <c r="F400" s="24"/>
      <c r="G400" s="24"/>
      <c r="I400" s="24"/>
    </row>
    <row r="401" spans="1:9" ht="14.25" customHeight="1">
      <c r="A401" s="24"/>
      <c r="B401" s="24"/>
      <c r="C401" s="24"/>
      <c r="D401" s="24"/>
      <c r="E401" s="24"/>
      <c r="F401" s="24"/>
      <c r="G401" s="24"/>
      <c r="I401" s="24"/>
    </row>
    <row r="402" spans="1:9" ht="14.25" customHeight="1">
      <c r="A402" s="24"/>
      <c r="B402" s="24"/>
      <c r="C402" s="24"/>
      <c r="D402" s="24"/>
      <c r="E402" s="24"/>
      <c r="F402" s="24"/>
      <c r="G402" s="24"/>
      <c r="I402" s="24"/>
    </row>
    <row r="403" spans="1:9" ht="14.25" customHeight="1">
      <c r="A403" s="24"/>
      <c r="B403" s="24"/>
      <c r="C403" s="24"/>
      <c r="D403" s="24"/>
      <c r="E403" s="24"/>
      <c r="F403" s="24"/>
      <c r="G403" s="24"/>
      <c r="I403" s="24"/>
    </row>
    <row r="404" spans="1:9" ht="14.25" customHeight="1">
      <c r="A404" s="24"/>
      <c r="B404" s="24"/>
      <c r="C404" s="24"/>
      <c r="D404" s="24"/>
      <c r="E404" s="24"/>
      <c r="F404" s="24"/>
      <c r="G404" s="24"/>
      <c r="I404" s="24"/>
    </row>
    <row r="405" spans="1:9" ht="14.25" customHeight="1">
      <c r="A405" s="24"/>
      <c r="B405" s="24"/>
      <c r="C405" s="24"/>
      <c r="D405" s="24"/>
      <c r="E405" s="24"/>
      <c r="F405" s="24"/>
      <c r="G405" s="24"/>
      <c r="I405" s="24"/>
    </row>
    <row r="406" spans="1:9" ht="14.25" customHeight="1">
      <c r="A406" s="24"/>
      <c r="B406" s="24"/>
      <c r="C406" s="24"/>
      <c r="D406" s="24"/>
      <c r="E406" s="24"/>
      <c r="F406" s="24"/>
      <c r="G406" s="24"/>
      <c r="I406" s="24"/>
    </row>
    <row r="407" spans="1:9" ht="14.25" customHeight="1">
      <c r="A407" s="24"/>
      <c r="B407" s="24"/>
      <c r="C407" s="24"/>
      <c r="D407" s="24"/>
      <c r="E407" s="24"/>
      <c r="F407" s="24"/>
      <c r="G407" s="24"/>
      <c r="I407" s="24"/>
    </row>
    <row r="408" spans="1:9" ht="14.25" customHeight="1">
      <c r="A408" s="24"/>
      <c r="B408" s="24"/>
      <c r="C408" s="24"/>
      <c r="D408" s="24"/>
      <c r="E408" s="24"/>
      <c r="F408" s="24"/>
      <c r="G408" s="24"/>
      <c r="I408" s="24"/>
    </row>
    <row r="409" spans="1:9" ht="14.25" customHeight="1">
      <c r="A409" s="24"/>
      <c r="B409" s="24"/>
      <c r="C409" s="24"/>
      <c r="D409" s="24"/>
      <c r="E409" s="24"/>
      <c r="F409" s="24"/>
      <c r="G409" s="24"/>
      <c r="I409" s="24"/>
    </row>
    <row r="410" spans="1:9" ht="14.25" customHeight="1">
      <c r="A410" s="24"/>
      <c r="B410" s="24"/>
      <c r="C410" s="24"/>
      <c r="D410" s="24"/>
      <c r="E410" s="24"/>
      <c r="F410" s="24"/>
      <c r="G410" s="24"/>
      <c r="I410" s="24"/>
    </row>
    <row r="411" spans="1:9" ht="14.25" customHeight="1">
      <c r="A411" s="24"/>
      <c r="B411" s="24"/>
      <c r="C411" s="24"/>
      <c r="D411" s="24"/>
      <c r="E411" s="24"/>
      <c r="F411" s="24"/>
      <c r="G411" s="24"/>
      <c r="I411" s="24"/>
    </row>
    <row r="412" spans="1:9" ht="14.25" customHeight="1">
      <c r="A412" s="24"/>
      <c r="B412" s="24"/>
      <c r="C412" s="24"/>
      <c r="D412" s="24"/>
      <c r="E412" s="24"/>
      <c r="F412" s="24"/>
      <c r="G412" s="24"/>
      <c r="I412" s="24"/>
    </row>
    <row r="413" spans="1:9" ht="14.25" customHeight="1">
      <c r="A413" s="24"/>
      <c r="B413" s="24"/>
      <c r="C413" s="24"/>
      <c r="D413" s="24"/>
      <c r="E413" s="24"/>
      <c r="F413" s="24"/>
      <c r="G413" s="24"/>
      <c r="I413" s="24"/>
    </row>
    <row r="414" spans="1:9" ht="14.25" customHeight="1">
      <c r="A414" s="24"/>
      <c r="B414" s="24"/>
      <c r="C414" s="24"/>
      <c r="D414" s="24"/>
      <c r="E414" s="24"/>
      <c r="F414" s="24"/>
      <c r="G414" s="24"/>
      <c r="I414" s="24"/>
    </row>
    <row r="415" spans="1:9" ht="14.25" customHeight="1">
      <c r="A415" s="24"/>
      <c r="B415" s="24"/>
      <c r="C415" s="24"/>
      <c r="D415" s="24"/>
      <c r="E415" s="24"/>
      <c r="F415" s="24"/>
      <c r="G415" s="24"/>
      <c r="I415" s="24"/>
    </row>
    <row r="416" spans="1:9" ht="14.25" customHeight="1">
      <c r="A416" s="24"/>
      <c r="B416" s="24"/>
      <c r="C416" s="24"/>
      <c r="D416" s="24"/>
      <c r="E416" s="24"/>
      <c r="F416" s="24"/>
      <c r="G416" s="24"/>
      <c r="I416" s="24"/>
    </row>
    <row r="417" spans="1:9" ht="14.25" customHeight="1">
      <c r="A417" s="24"/>
      <c r="B417" s="24"/>
      <c r="C417" s="24"/>
      <c r="D417" s="24"/>
      <c r="E417" s="24"/>
      <c r="F417" s="24"/>
      <c r="G417" s="24"/>
      <c r="I417" s="24"/>
    </row>
    <row r="418" spans="1:9" ht="14.25" customHeight="1">
      <c r="A418" s="24"/>
      <c r="B418" s="24"/>
      <c r="C418" s="24"/>
      <c r="D418" s="24"/>
      <c r="E418" s="24"/>
      <c r="F418" s="24"/>
      <c r="G418" s="24"/>
      <c r="I418" s="24"/>
    </row>
    <row r="419" spans="1:9" ht="14.25" customHeight="1">
      <c r="A419" s="24"/>
      <c r="B419" s="24"/>
      <c r="C419" s="24"/>
      <c r="D419" s="24"/>
      <c r="E419" s="24"/>
      <c r="F419" s="24"/>
      <c r="G419" s="24"/>
      <c r="I419" s="24"/>
    </row>
    <row r="420" spans="1:9" ht="14.25" customHeight="1">
      <c r="A420" s="24"/>
      <c r="B420" s="24"/>
      <c r="C420" s="24"/>
      <c r="D420" s="24"/>
      <c r="E420" s="24"/>
      <c r="F420" s="24"/>
      <c r="G420" s="24"/>
      <c r="I420" s="24"/>
    </row>
    <row r="421" spans="1:9" ht="14.25" customHeight="1">
      <c r="A421" s="24"/>
      <c r="B421" s="24"/>
      <c r="C421" s="24"/>
      <c r="D421" s="24"/>
      <c r="E421" s="24"/>
      <c r="F421" s="24"/>
      <c r="G421" s="24"/>
      <c r="I421" s="24"/>
    </row>
    <row r="422" spans="1:9" ht="14.25" customHeight="1">
      <c r="A422" s="24"/>
      <c r="B422" s="24"/>
      <c r="C422" s="24"/>
      <c r="D422" s="24"/>
      <c r="E422" s="24"/>
      <c r="F422" s="24"/>
      <c r="G422" s="24"/>
      <c r="I422" s="24"/>
    </row>
    <row r="423" spans="1:9" ht="14.25" customHeight="1">
      <c r="A423" s="24"/>
      <c r="B423" s="24"/>
      <c r="C423" s="24"/>
      <c r="D423" s="24"/>
      <c r="E423" s="24"/>
      <c r="F423" s="24"/>
      <c r="G423" s="24"/>
      <c r="I423" s="24"/>
    </row>
    <row r="424" spans="1:9" ht="14.25" customHeight="1">
      <c r="A424" s="24"/>
      <c r="B424" s="24"/>
      <c r="C424" s="24"/>
      <c r="D424" s="24"/>
      <c r="E424" s="24"/>
      <c r="F424" s="24"/>
      <c r="G424" s="24"/>
      <c r="I424" s="24"/>
    </row>
    <row r="425" spans="1:9" ht="14.25" customHeight="1">
      <c r="A425" s="24"/>
      <c r="B425" s="24"/>
      <c r="C425" s="24"/>
      <c r="D425" s="24"/>
      <c r="E425" s="24"/>
      <c r="F425" s="24"/>
      <c r="G425" s="24"/>
      <c r="I425" s="24"/>
    </row>
    <row r="426" spans="1:9" ht="14.25" customHeight="1">
      <c r="A426" s="24"/>
      <c r="B426" s="24"/>
      <c r="C426" s="24"/>
      <c r="D426" s="24"/>
      <c r="E426" s="24"/>
      <c r="F426" s="24"/>
      <c r="G426" s="24"/>
      <c r="I426" s="24"/>
    </row>
    <row r="427" spans="1:9" ht="14.25" customHeight="1">
      <c r="A427" s="24"/>
      <c r="B427" s="24"/>
      <c r="C427" s="24"/>
      <c r="D427" s="24"/>
      <c r="E427" s="24"/>
      <c r="F427" s="24"/>
      <c r="G427" s="24"/>
      <c r="I427" s="24"/>
    </row>
    <row r="428" spans="1:9" ht="14.25" customHeight="1">
      <c r="A428" s="24"/>
      <c r="B428" s="24"/>
      <c r="C428" s="24"/>
      <c r="D428" s="24"/>
      <c r="E428" s="24"/>
      <c r="F428" s="24"/>
      <c r="G428" s="24"/>
      <c r="I428" s="24"/>
    </row>
    <row r="429" spans="1:9" ht="14.25" customHeight="1">
      <c r="A429" s="24"/>
      <c r="B429" s="24"/>
      <c r="C429" s="24"/>
      <c r="D429" s="24"/>
      <c r="E429" s="24"/>
      <c r="F429" s="24"/>
      <c r="G429" s="24"/>
      <c r="I429" s="24"/>
    </row>
    <row r="430" spans="1:9" ht="14.25" customHeight="1">
      <c r="A430" s="24"/>
      <c r="B430" s="24"/>
      <c r="C430" s="24"/>
      <c r="D430" s="24"/>
      <c r="E430" s="24"/>
      <c r="F430" s="24"/>
      <c r="G430" s="24"/>
    </row>
    <row r="431" spans="1:9" ht="14.25" customHeight="1">
      <c r="A431" s="24"/>
      <c r="B431" s="24"/>
      <c r="C431" s="24"/>
      <c r="D431" s="24"/>
      <c r="E431" s="24"/>
      <c r="F431" s="24"/>
      <c r="G431" s="24"/>
    </row>
    <row r="432" spans="1:9" ht="14.25" customHeight="1">
      <c r="A432" s="24"/>
      <c r="B432" s="24"/>
      <c r="C432" s="24"/>
      <c r="D432" s="24"/>
      <c r="E432" s="24"/>
      <c r="F432" s="24"/>
      <c r="G432" s="24"/>
    </row>
    <row r="433" spans="1:7" ht="14.25" customHeight="1">
      <c r="A433" s="24"/>
      <c r="B433" s="24"/>
      <c r="C433" s="24"/>
      <c r="D433" s="24"/>
      <c r="E433" s="24"/>
      <c r="F433" s="24"/>
      <c r="G433" s="24"/>
    </row>
    <row r="434" spans="1:7" ht="14.25" customHeight="1">
      <c r="A434" s="24"/>
      <c r="B434" s="24"/>
      <c r="C434" s="24"/>
      <c r="D434" s="24"/>
      <c r="E434" s="24"/>
      <c r="F434" s="24"/>
      <c r="G434" s="24"/>
    </row>
    <row r="435" spans="1:7" ht="14.25" customHeight="1">
      <c r="A435" s="24"/>
      <c r="B435" s="24"/>
      <c r="C435" s="24"/>
      <c r="D435" s="24"/>
      <c r="E435" s="24"/>
      <c r="F435" s="24"/>
      <c r="G435" s="24"/>
    </row>
    <row r="436" spans="1:7" ht="14.25" customHeight="1">
      <c r="A436" s="24"/>
      <c r="B436" s="24"/>
      <c r="C436" s="24"/>
      <c r="D436" s="24"/>
      <c r="E436" s="24"/>
      <c r="F436" s="24"/>
      <c r="G436" s="24"/>
    </row>
    <row r="437" spans="1:7" ht="14.25" customHeight="1">
      <c r="A437" s="24"/>
      <c r="B437" s="24"/>
      <c r="C437" s="24"/>
      <c r="D437" s="24"/>
      <c r="E437" s="24"/>
      <c r="F437" s="24"/>
      <c r="G437" s="24"/>
    </row>
    <row r="438" spans="1:7" ht="14.25" customHeight="1">
      <c r="A438" s="24"/>
      <c r="B438" s="24"/>
      <c r="C438" s="24"/>
      <c r="D438" s="24"/>
      <c r="E438" s="24"/>
      <c r="F438" s="24"/>
      <c r="G438" s="24"/>
    </row>
    <row r="439" spans="1:7" ht="14.25" customHeight="1">
      <c r="A439" s="24"/>
      <c r="B439" s="24"/>
      <c r="C439" s="24"/>
      <c r="D439" s="24"/>
      <c r="E439" s="24"/>
      <c r="F439" s="24"/>
      <c r="G439" s="24"/>
    </row>
    <row r="440" spans="1:7" ht="14.25" customHeight="1">
      <c r="A440" s="24"/>
      <c r="B440" s="24"/>
      <c r="C440" s="24"/>
      <c r="D440" s="24"/>
      <c r="E440" s="24"/>
      <c r="F440" s="24"/>
      <c r="G440" s="24"/>
    </row>
    <row r="441" spans="1:7" ht="14.25" customHeight="1">
      <c r="A441" s="24"/>
      <c r="B441" s="24"/>
      <c r="C441" s="24"/>
      <c r="D441" s="24"/>
      <c r="E441" s="24"/>
      <c r="F441" s="24"/>
      <c r="G441" s="24"/>
    </row>
    <row r="442" spans="1:7" ht="14.25" customHeight="1">
      <c r="A442" s="24"/>
      <c r="B442" s="24"/>
      <c r="C442" s="24"/>
      <c r="D442" s="24"/>
      <c r="E442" s="24"/>
      <c r="F442" s="24"/>
      <c r="G442" s="24"/>
    </row>
    <row r="443" spans="1:7" ht="14.25" customHeight="1">
      <c r="A443" s="24"/>
      <c r="B443" s="24"/>
      <c r="C443" s="24"/>
      <c r="D443" s="24"/>
      <c r="E443" s="24"/>
      <c r="F443" s="24"/>
      <c r="G443" s="24"/>
    </row>
    <row r="444" spans="1:7" ht="14.25" customHeight="1">
      <c r="A444" s="24"/>
      <c r="B444" s="24"/>
      <c r="C444" s="24"/>
      <c r="D444" s="24"/>
      <c r="E444" s="24"/>
      <c r="F444" s="24"/>
      <c r="G444" s="24"/>
    </row>
    <row r="445" spans="1:7" ht="14.25" customHeight="1">
      <c r="A445" s="24"/>
      <c r="B445" s="24"/>
      <c r="C445" s="24"/>
      <c r="D445" s="24"/>
      <c r="E445" s="24"/>
      <c r="F445" s="24"/>
      <c r="G445" s="24"/>
    </row>
    <row r="446" spans="1:7" ht="14.25" customHeight="1">
      <c r="A446" s="24"/>
      <c r="B446" s="24"/>
      <c r="C446" s="24"/>
      <c r="D446" s="24"/>
      <c r="E446" s="24"/>
      <c r="F446" s="24"/>
      <c r="G446" s="24"/>
    </row>
    <row r="447" spans="1:7" ht="14.25" customHeight="1">
      <c r="A447" s="24"/>
      <c r="B447" s="24"/>
      <c r="C447" s="24"/>
      <c r="D447" s="24"/>
      <c r="E447" s="24"/>
      <c r="F447" s="24"/>
      <c r="G447" s="24"/>
    </row>
    <row r="448" spans="1:7" ht="14.25" customHeight="1">
      <c r="A448" s="24"/>
      <c r="B448" s="24"/>
      <c r="C448" s="24"/>
      <c r="D448" s="24"/>
      <c r="E448" s="24"/>
      <c r="F448" s="24"/>
      <c r="G448" s="24"/>
    </row>
    <row r="449" spans="1:7" ht="14.25" customHeight="1">
      <c r="A449" s="24"/>
      <c r="B449" s="24"/>
      <c r="C449" s="24"/>
      <c r="D449" s="24"/>
      <c r="E449" s="24"/>
      <c r="F449" s="24"/>
      <c r="G449" s="24"/>
    </row>
    <row r="450" spans="1:7" ht="14.25" customHeight="1">
      <c r="A450" s="24"/>
      <c r="B450" s="24"/>
      <c r="C450" s="24"/>
      <c r="D450" s="24"/>
      <c r="E450" s="24"/>
      <c r="F450" s="24"/>
      <c r="G450" s="24"/>
    </row>
    <row r="451" spans="1:7" ht="14.25" customHeight="1">
      <c r="A451" s="24"/>
      <c r="B451" s="24"/>
      <c r="C451" s="24"/>
      <c r="D451" s="24"/>
      <c r="E451" s="24"/>
      <c r="F451" s="24"/>
      <c r="G451" s="24"/>
    </row>
    <row r="452" spans="1:7" ht="14.25" customHeight="1">
      <c r="A452" s="24"/>
      <c r="B452" s="24"/>
      <c r="C452" s="24"/>
      <c r="D452" s="24"/>
      <c r="E452" s="24"/>
      <c r="F452" s="24"/>
      <c r="G452" s="24"/>
    </row>
    <row r="453" spans="1:7" ht="14.25" customHeight="1">
      <c r="A453" s="24"/>
      <c r="B453" s="24"/>
      <c r="C453" s="24"/>
      <c r="D453" s="24"/>
      <c r="E453" s="24"/>
      <c r="F453" s="24"/>
      <c r="G453" s="24"/>
    </row>
    <row r="454" spans="1:7" ht="14.25" customHeight="1">
      <c r="A454" s="24"/>
      <c r="B454" s="24"/>
      <c r="C454" s="24"/>
      <c r="D454" s="24"/>
      <c r="E454" s="24"/>
      <c r="F454" s="24"/>
      <c r="G454" s="24"/>
    </row>
    <row r="455" spans="1:7" ht="14.25" customHeight="1">
      <c r="A455" s="24"/>
      <c r="B455" s="24"/>
      <c r="C455" s="24"/>
      <c r="D455" s="24"/>
      <c r="E455" s="24"/>
      <c r="F455" s="24"/>
      <c r="G455" s="24"/>
    </row>
    <row r="456" spans="1:7" ht="14.25" customHeight="1">
      <c r="A456" s="24"/>
      <c r="B456" s="24"/>
      <c r="C456" s="24"/>
      <c r="D456" s="24"/>
      <c r="E456" s="24"/>
      <c r="F456" s="24"/>
      <c r="G456" s="24"/>
    </row>
    <row r="457" spans="1:7" ht="14.25" customHeight="1">
      <c r="A457" s="24"/>
      <c r="B457" s="24"/>
      <c r="C457" s="24"/>
      <c r="D457" s="24"/>
      <c r="E457" s="24"/>
      <c r="F457" s="24"/>
      <c r="G457" s="24"/>
    </row>
    <row r="458" spans="1:7" ht="14.25" customHeight="1">
      <c r="A458" s="24"/>
      <c r="B458" s="24"/>
      <c r="C458" s="24"/>
      <c r="D458" s="24"/>
      <c r="E458" s="24"/>
      <c r="F458" s="24"/>
      <c r="G458" s="24"/>
    </row>
    <row r="459" spans="1:7" ht="14.25" customHeight="1">
      <c r="A459" s="24"/>
      <c r="B459" s="24"/>
      <c r="C459" s="24"/>
      <c r="D459" s="24"/>
      <c r="E459" s="24"/>
      <c r="F459" s="24"/>
      <c r="G459" s="24"/>
    </row>
    <row r="460" spans="1:7" ht="14.25" customHeight="1">
      <c r="A460" s="24"/>
      <c r="B460" s="24"/>
      <c r="C460" s="24"/>
      <c r="D460" s="24"/>
      <c r="E460" s="24"/>
      <c r="F460" s="24"/>
      <c r="G460" s="24"/>
    </row>
    <row r="461" spans="1:7" ht="14.25" customHeight="1">
      <c r="A461" s="24"/>
      <c r="B461" s="24"/>
      <c r="C461" s="24"/>
      <c r="D461" s="24"/>
      <c r="E461" s="24"/>
      <c r="F461" s="24"/>
      <c r="G461" s="24"/>
    </row>
    <row r="462" spans="1:7" ht="14.25" customHeight="1">
      <c r="A462" s="24"/>
      <c r="B462" s="24"/>
      <c r="C462" s="24"/>
      <c r="D462" s="24"/>
      <c r="E462" s="24"/>
      <c r="F462" s="24"/>
      <c r="G462" s="24"/>
    </row>
    <row r="463" spans="1:7" ht="14.25" customHeight="1">
      <c r="A463" s="24"/>
      <c r="B463" s="24"/>
      <c r="C463" s="24"/>
      <c r="D463" s="24"/>
      <c r="E463" s="24"/>
      <c r="F463" s="24"/>
      <c r="G463" s="24"/>
    </row>
    <row r="464" spans="1:7" ht="14.25" customHeight="1">
      <c r="A464" s="24"/>
      <c r="B464" s="24"/>
      <c r="C464" s="24"/>
      <c r="D464" s="24"/>
      <c r="E464" s="24"/>
      <c r="F464" s="24"/>
      <c r="G464" s="24"/>
    </row>
    <row r="465" spans="1:7" ht="14.25" customHeight="1">
      <c r="A465" s="24"/>
      <c r="B465" s="24"/>
      <c r="C465" s="24"/>
      <c r="D465" s="24"/>
      <c r="E465" s="24"/>
      <c r="F465" s="24"/>
      <c r="G465" s="24"/>
    </row>
    <row r="466" spans="1:7" ht="14.25" customHeight="1">
      <c r="A466" s="24"/>
      <c r="B466" s="24"/>
      <c r="C466" s="24"/>
      <c r="D466" s="24"/>
      <c r="E466" s="24"/>
      <c r="F466" s="24"/>
      <c r="G466" s="24"/>
    </row>
    <row r="467" spans="1:7" ht="14.25" customHeight="1">
      <c r="A467" s="24"/>
      <c r="B467" s="24"/>
      <c r="C467" s="24"/>
      <c r="D467" s="24"/>
      <c r="E467" s="24"/>
      <c r="F467" s="24"/>
      <c r="G467" s="24"/>
    </row>
    <row r="468" spans="1:7" ht="14.25" customHeight="1">
      <c r="A468" s="24"/>
      <c r="B468" s="24"/>
      <c r="C468" s="24"/>
      <c r="D468" s="24"/>
      <c r="E468" s="24"/>
      <c r="F468" s="24"/>
      <c r="G468" s="24"/>
    </row>
    <row r="469" spans="1:7" ht="14.25" customHeight="1">
      <c r="A469" s="24"/>
      <c r="B469" s="24"/>
      <c r="C469" s="24"/>
      <c r="D469" s="24"/>
      <c r="E469" s="24"/>
      <c r="F469" s="24"/>
      <c r="G469" s="24"/>
    </row>
    <row r="470" spans="1:7" ht="14.25" customHeight="1">
      <c r="A470" s="24"/>
      <c r="B470" s="24"/>
      <c r="C470" s="24"/>
      <c r="D470" s="24"/>
      <c r="E470" s="24"/>
      <c r="F470" s="24"/>
      <c r="G470" s="24"/>
    </row>
    <row r="471" spans="1:7" ht="14.25" customHeight="1">
      <c r="A471" s="24"/>
      <c r="B471" s="24"/>
      <c r="C471" s="24"/>
      <c r="D471" s="24"/>
      <c r="E471" s="24"/>
      <c r="F471" s="24"/>
      <c r="G471" s="24"/>
    </row>
    <row r="472" spans="1:7" ht="14.25" customHeight="1">
      <c r="A472" s="24"/>
      <c r="B472" s="24"/>
      <c r="C472" s="24"/>
      <c r="D472" s="24"/>
      <c r="E472" s="24"/>
      <c r="F472" s="24"/>
      <c r="G472" s="24"/>
    </row>
    <row r="473" spans="1:7" ht="14.25" customHeight="1">
      <c r="A473" s="24"/>
      <c r="B473" s="24"/>
      <c r="C473" s="24"/>
      <c r="D473" s="24"/>
      <c r="E473" s="24"/>
      <c r="F473" s="24"/>
      <c r="G473" s="24"/>
    </row>
    <row r="474" spans="1:7" ht="14.25" customHeight="1">
      <c r="A474" s="24"/>
      <c r="B474" s="24"/>
      <c r="C474" s="24"/>
      <c r="D474" s="24"/>
      <c r="E474" s="24"/>
      <c r="F474" s="24"/>
      <c r="G474" s="24"/>
    </row>
    <row r="475" spans="1:7" ht="14.25" customHeight="1">
      <c r="A475" s="24"/>
      <c r="B475" s="24"/>
      <c r="C475" s="24"/>
      <c r="D475" s="24"/>
      <c r="E475" s="24"/>
      <c r="F475" s="24"/>
      <c r="G475" s="24"/>
    </row>
    <row r="476" spans="1:7" ht="14.25" customHeight="1">
      <c r="A476" s="24"/>
      <c r="B476" s="24"/>
      <c r="C476" s="24"/>
      <c r="D476" s="24"/>
      <c r="E476" s="24"/>
      <c r="F476" s="24"/>
      <c r="G476" s="24"/>
    </row>
    <row r="477" spans="1:7" ht="14.25" customHeight="1">
      <c r="A477" s="24"/>
      <c r="B477" s="24"/>
      <c r="C477" s="24"/>
      <c r="D477" s="24"/>
      <c r="E477" s="24"/>
      <c r="F477" s="24"/>
      <c r="G477" s="24"/>
    </row>
    <row r="478" spans="1:7" ht="14.25" customHeight="1">
      <c r="A478" s="24"/>
      <c r="B478" s="24"/>
      <c r="C478" s="24"/>
      <c r="D478" s="24"/>
      <c r="E478" s="24"/>
      <c r="F478" s="24"/>
      <c r="G478" s="24"/>
    </row>
    <row r="479" spans="1:7" ht="14.25" customHeight="1">
      <c r="A479" s="24"/>
      <c r="B479" s="24"/>
      <c r="C479" s="24"/>
      <c r="D479" s="24"/>
      <c r="E479" s="24"/>
      <c r="F479" s="24"/>
      <c r="G479" s="24"/>
    </row>
    <row r="480" spans="1:7" ht="14.25" customHeight="1">
      <c r="A480" s="24"/>
      <c r="B480" s="24"/>
      <c r="C480" s="24"/>
      <c r="D480" s="24"/>
      <c r="E480" s="24"/>
      <c r="F480" s="24"/>
      <c r="G480" s="24"/>
    </row>
    <row r="481" spans="1:7" ht="14.25" customHeight="1">
      <c r="A481" s="24"/>
      <c r="B481" s="24"/>
      <c r="C481" s="24"/>
      <c r="D481" s="24"/>
      <c r="E481" s="24"/>
      <c r="F481" s="24"/>
      <c r="G481" s="24"/>
    </row>
    <row r="482" spans="1:7" ht="14.25" customHeight="1">
      <c r="A482" s="24"/>
      <c r="B482" s="24"/>
      <c r="C482" s="24"/>
      <c r="D482" s="24"/>
      <c r="E482" s="24"/>
      <c r="F482" s="24"/>
      <c r="G482" s="24"/>
    </row>
    <row r="483" spans="1:7" ht="14.25" customHeight="1">
      <c r="A483" s="24"/>
      <c r="B483" s="24"/>
      <c r="C483" s="24"/>
      <c r="D483" s="24"/>
      <c r="E483" s="24"/>
      <c r="F483" s="24"/>
      <c r="G483" s="24"/>
    </row>
    <row r="484" spans="1:7" ht="14.25" customHeight="1">
      <c r="A484" s="24"/>
      <c r="B484" s="24"/>
      <c r="C484" s="24"/>
      <c r="D484" s="24"/>
      <c r="E484" s="24"/>
      <c r="F484" s="24"/>
      <c r="G484" s="24"/>
    </row>
    <row r="485" spans="1:7" ht="14.25" customHeight="1">
      <c r="A485" s="24"/>
      <c r="B485" s="24"/>
      <c r="C485" s="24"/>
      <c r="D485" s="24"/>
      <c r="E485" s="24"/>
      <c r="F485" s="24"/>
      <c r="G485" s="24"/>
    </row>
    <row r="486" spans="1:7" ht="14.25" customHeight="1">
      <c r="A486" s="24"/>
      <c r="B486" s="24"/>
      <c r="C486" s="24"/>
      <c r="D486" s="24"/>
      <c r="E486" s="24"/>
      <c r="F486" s="24"/>
      <c r="G486" s="24"/>
    </row>
    <row r="487" spans="1:7" ht="14.25" customHeight="1">
      <c r="A487" s="24"/>
      <c r="B487" s="24"/>
      <c r="C487" s="24"/>
      <c r="D487" s="24"/>
      <c r="E487" s="24"/>
      <c r="F487" s="24"/>
      <c r="G487" s="24"/>
    </row>
    <row r="488" spans="1:7" ht="14.25" customHeight="1">
      <c r="A488" s="24"/>
      <c r="B488" s="24"/>
      <c r="C488" s="24"/>
      <c r="D488" s="24"/>
      <c r="E488" s="24"/>
      <c r="F488" s="24"/>
      <c r="G488" s="24"/>
    </row>
    <row r="489" spans="1:7" ht="14.25" customHeight="1">
      <c r="A489" s="24"/>
      <c r="B489" s="24"/>
      <c r="C489" s="24"/>
      <c r="D489" s="24"/>
      <c r="E489" s="24"/>
      <c r="F489" s="24"/>
      <c r="G489" s="24"/>
    </row>
    <row r="490" spans="1:7" ht="14.25" customHeight="1">
      <c r="A490" s="24"/>
      <c r="B490" s="24"/>
      <c r="C490" s="24"/>
      <c r="D490" s="24"/>
      <c r="E490" s="24"/>
      <c r="F490" s="24"/>
      <c r="G490" s="24"/>
    </row>
    <row r="491" spans="1:7" ht="14.25" customHeight="1">
      <c r="A491" s="24"/>
      <c r="B491" s="24"/>
      <c r="C491" s="24"/>
      <c r="D491" s="24"/>
      <c r="E491" s="24"/>
      <c r="F491" s="24"/>
      <c r="G491" s="24"/>
    </row>
    <row r="492" spans="1:7" ht="14.25" customHeight="1">
      <c r="A492" s="24"/>
      <c r="B492" s="24"/>
      <c r="C492" s="24"/>
      <c r="D492" s="24"/>
      <c r="E492" s="24"/>
      <c r="F492" s="24"/>
      <c r="G492" s="24"/>
    </row>
    <row r="493" spans="1:7" ht="14.25" customHeight="1">
      <c r="A493" s="24"/>
      <c r="B493" s="24"/>
      <c r="C493" s="24"/>
      <c r="D493" s="24"/>
      <c r="E493" s="24"/>
      <c r="F493" s="24"/>
      <c r="G493" s="24"/>
    </row>
    <row r="494" spans="1:7" ht="14.25" customHeight="1">
      <c r="A494" s="24"/>
      <c r="B494" s="24"/>
      <c r="C494" s="24"/>
      <c r="D494" s="24"/>
      <c r="E494" s="24"/>
      <c r="F494" s="24"/>
      <c r="G494" s="24"/>
    </row>
    <row r="495" spans="1:7" ht="14.25" customHeight="1">
      <c r="A495" s="24"/>
      <c r="B495" s="24"/>
      <c r="C495" s="24"/>
      <c r="D495" s="24"/>
      <c r="E495" s="24"/>
      <c r="F495" s="24"/>
      <c r="G495" s="24"/>
    </row>
    <row r="496" spans="1:7" ht="14.25" customHeight="1">
      <c r="A496" s="24"/>
      <c r="B496" s="24"/>
      <c r="C496" s="24"/>
      <c r="D496" s="24"/>
      <c r="E496" s="24"/>
      <c r="F496" s="24"/>
      <c r="G496" s="24"/>
    </row>
    <row r="497" spans="1:7" ht="14.25" customHeight="1">
      <c r="A497" s="24"/>
      <c r="B497" s="24"/>
      <c r="C497" s="24"/>
      <c r="D497" s="24"/>
      <c r="E497" s="24"/>
      <c r="F497" s="24"/>
      <c r="G497" s="24"/>
    </row>
    <row r="498" spans="1:7" ht="14.25" customHeight="1">
      <c r="A498" s="24"/>
      <c r="B498" s="24"/>
      <c r="C498" s="24"/>
      <c r="D498" s="24"/>
      <c r="E498" s="24"/>
      <c r="F498" s="24"/>
      <c r="G498" s="24"/>
    </row>
    <row r="499" spans="1:7" ht="14.25" customHeight="1">
      <c r="A499" s="24"/>
      <c r="B499" s="24"/>
      <c r="C499" s="24"/>
      <c r="D499" s="24"/>
      <c r="E499" s="24"/>
      <c r="F499" s="24"/>
      <c r="G499" s="24"/>
    </row>
    <row r="500" spans="1:7" ht="14.25" customHeight="1">
      <c r="A500" s="24"/>
      <c r="B500" s="24"/>
      <c r="C500" s="24"/>
      <c r="D500" s="24"/>
      <c r="E500" s="24"/>
      <c r="F500" s="24"/>
      <c r="G500" s="24"/>
    </row>
    <row r="501" spans="1:7" ht="14.25" customHeight="1">
      <c r="A501" s="24"/>
      <c r="B501" s="24"/>
      <c r="C501" s="24"/>
      <c r="D501" s="24"/>
      <c r="E501" s="24"/>
      <c r="F501" s="24"/>
      <c r="G501" s="24"/>
    </row>
    <row r="502" spans="1:7" ht="14.25" customHeight="1">
      <c r="A502" s="24"/>
      <c r="B502" s="24"/>
      <c r="C502" s="24"/>
      <c r="D502" s="24"/>
      <c r="E502" s="24"/>
      <c r="F502" s="24"/>
      <c r="G502" s="24"/>
    </row>
    <row r="503" spans="1:7" ht="14.25" customHeight="1">
      <c r="A503" s="24"/>
      <c r="B503" s="24"/>
      <c r="C503" s="24"/>
      <c r="D503" s="24"/>
      <c r="E503" s="24"/>
      <c r="F503" s="24"/>
      <c r="G503" s="24"/>
    </row>
    <row r="504" spans="1:7" ht="14.25" customHeight="1">
      <c r="A504" s="24"/>
      <c r="B504" s="24"/>
      <c r="C504" s="24"/>
      <c r="D504" s="24"/>
      <c r="E504" s="24"/>
      <c r="F504" s="24"/>
      <c r="G504" s="24"/>
    </row>
    <row r="505" spans="1:7" ht="14.25" customHeight="1">
      <c r="A505" s="24"/>
      <c r="B505" s="24"/>
      <c r="C505" s="24"/>
      <c r="D505" s="24"/>
      <c r="E505" s="24"/>
      <c r="F505" s="24"/>
      <c r="G505" s="24"/>
    </row>
    <row r="506" spans="1:7" ht="14.25" customHeight="1">
      <c r="A506" s="24"/>
      <c r="B506" s="24"/>
      <c r="C506" s="24"/>
      <c r="D506" s="24"/>
      <c r="E506" s="24"/>
      <c r="F506" s="24"/>
      <c r="G506" s="24"/>
    </row>
    <row r="507" spans="1:7" ht="14.25" customHeight="1">
      <c r="A507" s="24"/>
      <c r="B507" s="24"/>
      <c r="C507" s="24"/>
      <c r="D507" s="24"/>
      <c r="E507" s="24"/>
      <c r="F507" s="24"/>
      <c r="G507" s="24"/>
    </row>
    <row r="508" spans="1:7" ht="14.25" customHeight="1">
      <c r="A508" s="24"/>
      <c r="B508" s="24"/>
      <c r="C508" s="24"/>
      <c r="D508" s="24"/>
      <c r="E508" s="24"/>
      <c r="F508" s="24"/>
      <c r="G508" s="24"/>
    </row>
    <row r="509" spans="1:7" ht="14.25" customHeight="1">
      <c r="A509" s="24"/>
      <c r="B509" s="24"/>
      <c r="C509" s="24"/>
      <c r="D509" s="24"/>
      <c r="E509" s="24"/>
      <c r="F509" s="24"/>
      <c r="G509" s="24"/>
    </row>
    <row r="510" spans="1:7" ht="14.25" customHeight="1">
      <c r="A510" s="24"/>
      <c r="B510" s="24"/>
      <c r="C510" s="24"/>
      <c r="D510" s="24"/>
      <c r="E510" s="24"/>
      <c r="F510" s="24"/>
      <c r="G510" s="24"/>
    </row>
    <row r="511" spans="1:7" ht="14.25" customHeight="1">
      <c r="A511" s="24"/>
      <c r="B511" s="24"/>
      <c r="C511" s="24"/>
      <c r="D511" s="24"/>
      <c r="E511" s="24"/>
      <c r="F511" s="24"/>
      <c r="G511" s="24"/>
    </row>
    <row r="512" spans="1:7" ht="14.25" customHeight="1">
      <c r="A512" s="24"/>
      <c r="B512" s="24"/>
      <c r="C512" s="24"/>
      <c r="D512" s="24"/>
      <c r="E512" s="24"/>
      <c r="F512" s="24"/>
      <c r="G512" s="24"/>
    </row>
    <row r="513" spans="1:7" ht="14.25" customHeight="1">
      <c r="A513" s="24"/>
      <c r="B513" s="24"/>
      <c r="C513" s="24"/>
      <c r="D513" s="24"/>
      <c r="E513" s="24"/>
      <c r="F513" s="24"/>
      <c r="G513" s="24"/>
    </row>
    <row r="514" spans="1:7" ht="14.25" customHeight="1">
      <c r="A514" s="24"/>
      <c r="B514" s="24"/>
      <c r="C514" s="24"/>
      <c r="D514" s="24"/>
      <c r="E514" s="24"/>
      <c r="F514" s="24"/>
      <c r="G514" s="24"/>
    </row>
    <row r="515" spans="1:7" ht="14.25" customHeight="1">
      <c r="A515" s="24"/>
      <c r="B515" s="24"/>
      <c r="C515" s="24"/>
      <c r="D515" s="24"/>
      <c r="E515" s="24"/>
      <c r="F515" s="24"/>
      <c r="G515" s="24"/>
    </row>
    <row r="516" spans="1:7" ht="14.25" customHeight="1">
      <c r="A516" s="24"/>
      <c r="B516" s="24"/>
      <c r="C516" s="24"/>
      <c r="D516" s="24"/>
      <c r="E516" s="24"/>
      <c r="F516" s="24"/>
      <c r="G516" s="24"/>
    </row>
    <row r="517" spans="1:7" ht="14.25" customHeight="1">
      <c r="A517" s="24"/>
      <c r="B517" s="24"/>
      <c r="C517" s="24"/>
      <c r="D517" s="24"/>
      <c r="E517" s="24"/>
      <c r="F517" s="24"/>
      <c r="G517" s="24"/>
    </row>
    <row r="518" spans="1:7" ht="14.25" customHeight="1">
      <c r="A518" s="24"/>
      <c r="B518" s="24"/>
      <c r="C518" s="24"/>
      <c r="D518" s="24"/>
      <c r="E518" s="24"/>
      <c r="F518" s="24"/>
      <c r="G518" s="24"/>
    </row>
    <row r="519" spans="1:7" ht="14.25" customHeight="1">
      <c r="A519" s="24"/>
      <c r="B519" s="24"/>
      <c r="C519" s="24"/>
      <c r="D519" s="24"/>
      <c r="E519" s="24"/>
      <c r="F519" s="24"/>
      <c r="G519" s="24"/>
    </row>
    <row r="520" spans="1:7" ht="14.25" customHeight="1">
      <c r="A520" s="24"/>
      <c r="B520" s="24"/>
      <c r="C520" s="24"/>
      <c r="D520" s="24"/>
      <c r="E520" s="24"/>
      <c r="F520" s="24"/>
      <c r="G520" s="24"/>
    </row>
    <row r="521" spans="1:7" ht="14.25" customHeight="1">
      <c r="A521" s="24"/>
      <c r="B521" s="24"/>
      <c r="C521" s="24"/>
      <c r="D521" s="24"/>
      <c r="E521" s="24"/>
      <c r="F521" s="24"/>
      <c r="G521" s="24"/>
    </row>
    <row r="522" spans="1:7" ht="14.25" customHeight="1">
      <c r="A522" s="24"/>
      <c r="B522" s="24"/>
      <c r="C522" s="24"/>
      <c r="D522" s="24"/>
      <c r="E522" s="24"/>
      <c r="F522" s="24"/>
      <c r="G522" s="24"/>
    </row>
    <row r="523" spans="1:7" ht="14.25" customHeight="1">
      <c r="A523" s="24"/>
      <c r="B523" s="24"/>
      <c r="C523" s="24"/>
      <c r="D523" s="24"/>
      <c r="E523" s="24"/>
      <c r="F523" s="24"/>
      <c r="G523" s="24"/>
    </row>
    <row r="524" spans="1:7" ht="14.25" customHeight="1">
      <c r="A524" s="24"/>
      <c r="B524" s="24"/>
      <c r="C524" s="24"/>
      <c r="D524" s="24"/>
      <c r="E524" s="24"/>
      <c r="F524" s="24"/>
      <c r="G524" s="24"/>
    </row>
    <row r="525" spans="1:7" ht="14.25" customHeight="1">
      <c r="A525" s="24"/>
      <c r="B525" s="24"/>
      <c r="C525" s="24"/>
      <c r="D525" s="24"/>
      <c r="E525" s="24"/>
      <c r="F525" s="24"/>
      <c r="G525" s="24"/>
    </row>
    <row r="526" spans="1:7" ht="14.25" customHeight="1">
      <c r="A526" s="24"/>
      <c r="B526" s="24"/>
      <c r="C526" s="24"/>
      <c r="D526" s="24"/>
      <c r="E526" s="24"/>
      <c r="F526" s="24"/>
      <c r="G526" s="24"/>
    </row>
    <row r="527" spans="1:7" ht="14.25" customHeight="1">
      <c r="A527" s="24"/>
      <c r="B527" s="24"/>
      <c r="C527" s="24"/>
      <c r="D527" s="24"/>
      <c r="E527" s="24"/>
      <c r="F527" s="24"/>
      <c r="G527" s="24"/>
    </row>
    <row r="528" spans="1:7" ht="14.25" customHeight="1">
      <c r="A528" s="24"/>
      <c r="B528" s="24"/>
      <c r="C528" s="24"/>
      <c r="D528" s="24"/>
      <c r="E528" s="24"/>
      <c r="F528" s="24"/>
      <c r="G528" s="24"/>
    </row>
    <row r="529" spans="1:7" ht="14.25" customHeight="1">
      <c r="A529" s="24"/>
      <c r="B529" s="24"/>
      <c r="C529" s="24"/>
      <c r="D529" s="24"/>
      <c r="E529" s="24"/>
      <c r="F529" s="24"/>
      <c r="G529" s="24"/>
    </row>
    <row r="530" spans="1:7" ht="14.25" customHeight="1">
      <c r="A530" s="24"/>
      <c r="B530" s="24"/>
      <c r="C530" s="24"/>
      <c r="D530" s="24"/>
      <c r="E530" s="24"/>
      <c r="F530" s="24"/>
      <c r="G530" s="24"/>
    </row>
    <row r="531" spans="1:7" ht="14.25" customHeight="1">
      <c r="A531" s="24"/>
      <c r="B531" s="24"/>
      <c r="C531" s="24"/>
      <c r="D531" s="24"/>
      <c r="E531" s="24"/>
      <c r="F531" s="24"/>
      <c r="G531" s="24"/>
    </row>
    <row r="532" spans="1:7" ht="14.25" customHeight="1">
      <c r="A532" s="24"/>
      <c r="B532" s="24"/>
      <c r="C532" s="24"/>
      <c r="D532" s="24"/>
      <c r="E532" s="24"/>
      <c r="F532" s="24"/>
      <c r="G532" s="24"/>
    </row>
    <row r="533" spans="1:7" ht="14.25" customHeight="1">
      <c r="A533" s="24"/>
      <c r="B533" s="24"/>
      <c r="C533" s="24"/>
      <c r="D533" s="24"/>
      <c r="E533" s="24"/>
      <c r="F533" s="24"/>
      <c r="G533" s="24"/>
    </row>
    <row r="534" spans="1:7" ht="14.25" customHeight="1">
      <c r="A534" s="24"/>
      <c r="B534" s="24"/>
      <c r="C534" s="24"/>
      <c r="D534" s="24"/>
      <c r="E534" s="24"/>
      <c r="F534" s="24"/>
      <c r="G534" s="24"/>
    </row>
    <row r="535" spans="1:7" ht="14.25" customHeight="1">
      <c r="A535" s="24"/>
      <c r="B535" s="24"/>
      <c r="C535" s="24"/>
      <c r="D535" s="24"/>
      <c r="E535" s="24"/>
      <c r="F535" s="24"/>
      <c r="G535" s="24"/>
    </row>
    <row r="536" spans="1:7" ht="14.25" customHeight="1">
      <c r="A536" s="24"/>
      <c r="B536" s="24"/>
      <c r="C536" s="24"/>
      <c r="D536" s="24"/>
      <c r="E536" s="24"/>
      <c r="F536" s="24"/>
      <c r="G536" s="24"/>
    </row>
    <row r="537" spans="1:7" ht="14.25" customHeight="1">
      <c r="A537" s="24"/>
      <c r="B537" s="24"/>
      <c r="C537" s="24"/>
      <c r="D537" s="24"/>
      <c r="E537" s="24"/>
      <c r="F537" s="24"/>
      <c r="G537" s="24"/>
    </row>
    <row r="538" spans="1:7" ht="14.25" customHeight="1">
      <c r="A538" s="24"/>
      <c r="B538" s="24"/>
      <c r="C538" s="24"/>
      <c r="D538" s="24"/>
      <c r="E538" s="24"/>
      <c r="F538" s="24"/>
      <c r="G538" s="24"/>
    </row>
    <row r="539" spans="1:7" ht="14.25" customHeight="1">
      <c r="A539" s="24"/>
      <c r="B539" s="24"/>
      <c r="C539" s="24"/>
      <c r="D539" s="24"/>
      <c r="E539" s="24"/>
      <c r="F539" s="24"/>
      <c r="G539" s="24"/>
    </row>
    <row r="540" spans="1:7" ht="14.25" customHeight="1">
      <c r="A540" s="24"/>
      <c r="B540" s="24"/>
      <c r="C540" s="24"/>
      <c r="D540" s="24"/>
      <c r="E540" s="24"/>
      <c r="F540" s="24"/>
      <c r="G540" s="24"/>
    </row>
    <row r="541" spans="1:7" ht="14.25" customHeight="1">
      <c r="A541" s="24"/>
      <c r="B541" s="24"/>
      <c r="C541" s="24"/>
      <c r="D541" s="24"/>
      <c r="E541" s="24"/>
      <c r="F541" s="24"/>
      <c r="G541" s="24"/>
    </row>
    <row r="542" spans="1:7" ht="14.25" customHeight="1">
      <c r="A542" s="24"/>
      <c r="B542" s="24"/>
      <c r="C542" s="24"/>
      <c r="D542" s="24"/>
      <c r="E542" s="24"/>
      <c r="F542" s="24"/>
      <c r="G542" s="24"/>
    </row>
    <row r="543" spans="1:7" ht="14.25" customHeight="1">
      <c r="A543" s="24"/>
      <c r="B543" s="24"/>
      <c r="C543" s="24"/>
      <c r="D543" s="24"/>
      <c r="E543" s="24"/>
      <c r="F543" s="24"/>
      <c r="G543" s="24"/>
    </row>
    <row r="544" spans="1:7" ht="14.25" customHeight="1">
      <c r="A544" s="24"/>
      <c r="B544" s="24"/>
      <c r="C544" s="24"/>
      <c r="D544" s="24"/>
      <c r="E544" s="24"/>
      <c r="F544" s="24"/>
      <c r="G544" s="24"/>
    </row>
    <row r="545" spans="1:7" ht="14.25" customHeight="1">
      <c r="A545" s="24"/>
      <c r="B545" s="24"/>
      <c r="C545" s="24"/>
      <c r="D545" s="24"/>
      <c r="E545" s="24"/>
      <c r="F545" s="24"/>
      <c r="G545" s="24"/>
    </row>
    <row r="546" spans="1:7" ht="14.25" customHeight="1">
      <c r="A546" s="24"/>
      <c r="B546" s="24"/>
      <c r="C546" s="24"/>
      <c r="D546" s="24"/>
      <c r="E546" s="24"/>
      <c r="F546" s="24"/>
      <c r="G546" s="24"/>
    </row>
    <row r="547" spans="1:7" ht="14.25" customHeight="1">
      <c r="A547" s="24"/>
      <c r="B547" s="24"/>
      <c r="C547" s="24"/>
      <c r="D547" s="24"/>
      <c r="E547" s="24"/>
      <c r="F547" s="24"/>
      <c r="G547" s="24"/>
    </row>
    <row r="548" spans="1:7" ht="14.25" customHeight="1">
      <c r="A548" s="24"/>
      <c r="B548" s="24"/>
      <c r="C548" s="24"/>
      <c r="D548" s="24"/>
      <c r="E548" s="24"/>
      <c r="F548" s="24"/>
      <c r="G548" s="24"/>
    </row>
    <row r="549" spans="1:7" ht="14.25" customHeight="1">
      <c r="A549" s="24"/>
      <c r="B549" s="24"/>
      <c r="C549" s="24"/>
      <c r="D549" s="24"/>
      <c r="E549" s="24"/>
      <c r="F549" s="24"/>
      <c r="G549" s="24"/>
    </row>
    <row r="550" spans="1:7" ht="14.25" customHeight="1">
      <c r="A550" s="24"/>
      <c r="B550" s="24"/>
      <c r="C550" s="24"/>
      <c r="D550" s="24"/>
      <c r="E550" s="24"/>
      <c r="F550" s="24"/>
      <c r="G550" s="24"/>
    </row>
    <row r="551" spans="1:7" ht="14.25" customHeight="1">
      <c r="A551" s="24"/>
      <c r="B551" s="24"/>
      <c r="C551" s="24"/>
      <c r="D551" s="24"/>
      <c r="E551" s="24"/>
      <c r="F551" s="24"/>
      <c r="G551" s="24"/>
    </row>
    <row r="552" spans="1:7" ht="14.25" customHeight="1">
      <c r="A552" s="24"/>
      <c r="B552" s="24"/>
      <c r="C552" s="24"/>
      <c r="D552" s="24"/>
      <c r="E552" s="24"/>
      <c r="F552" s="24"/>
      <c r="G552" s="24"/>
    </row>
    <row r="553" spans="1:7" ht="14.25" customHeight="1">
      <c r="A553" s="24"/>
      <c r="B553" s="24"/>
      <c r="C553" s="24"/>
      <c r="D553" s="24"/>
      <c r="E553" s="24"/>
      <c r="F553" s="24"/>
      <c r="G553" s="24"/>
    </row>
    <row r="554" spans="1:7" ht="14.25" customHeight="1">
      <c r="A554" s="24"/>
      <c r="B554" s="24"/>
      <c r="C554" s="24"/>
      <c r="D554" s="24"/>
      <c r="E554" s="24"/>
      <c r="F554" s="24"/>
      <c r="G554" s="24"/>
    </row>
    <row r="555" spans="1:7" ht="14.25" customHeight="1">
      <c r="A555" s="24"/>
      <c r="B555" s="24"/>
      <c r="C555" s="24"/>
      <c r="D555" s="24"/>
      <c r="E555" s="24"/>
      <c r="F555" s="24"/>
      <c r="G555" s="24"/>
    </row>
    <row r="556" spans="1:7" ht="14.25" customHeight="1">
      <c r="A556" s="24"/>
      <c r="B556" s="24"/>
      <c r="C556" s="24"/>
      <c r="D556" s="24"/>
      <c r="E556" s="24"/>
      <c r="F556" s="24"/>
      <c r="G556" s="24"/>
    </row>
    <row r="557" spans="1:7" ht="14.25" customHeight="1">
      <c r="A557" s="24"/>
      <c r="B557" s="24"/>
      <c r="C557" s="24"/>
      <c r="D557" s="24"/>
      <c r="E557" s="24"/>
      <c r="F557" s="24"/>
      <c r="G557" s="24"/>
    </row>
    <row r="558" spans="1:7" ht="14.25" customHeight="1">
      <c r="A558" s="24"/>
      <c r="B558" s="24"/>
      <c r="C558" s="24"/>
      <c r="D558" s="24"/>
      <c r="E558" s="24"/>
      <c r="F558" s="24"/>
      <c r="G558" s="24"/>
    </row>
    <row r="559" spans="1:7" ht="14.25" customHeight="1">
      <c r="A559" s="24"/>
      <c r="B559" s="24"/>
      <c r="C559" s="24"/>
      <c r="D559" s="24"/>
      <c r="E559" s="24"/>
      <c r="F559" s="24"/>
      <c r="G559" s="24"/>
    </row>
    <row r="560" spans="1:7" ht="14.25" customHeight="1">
      <c r="A560" s="24"/>
      <c r="B560" s="24"/>
      <c r="C560" s="24"/>
      <c r="D560" s="24"/>
      <c r="E560" s="24"/>
      <c r="F560" s="24"/>
      <c r="G560" s="24"/>
    </row>
    <row r="561" spans="1:7" ht="14.25" customHeight="1">
      <c r="A561" s="24"/>
      <c r="B561" s="24"/>
      <c r="C561" s="24"/>
      <c r="D561" s="24"/>
      <c r="E561" s="24"/>
      <c r="F561" s="24"/>
      <c r="G561" s="24"/>
    </row>
    <row r="562" spans="1:7" ht="14.25" customHeight="1">
      <c r="A562" s="24"/>
      <c r="B562" s="24"/>
      <c r="C562" s="24"/>
      <c r="D562" s="24"/>
      <c r="E562" s="24"/>
      <c r="F562" s="24"/>
      <c r="G562" s="24"/>
    </row>
    <row r="563" spans="1:7" ht="14.25" customHeight="1">
      <c r="A563" s="24"/>
      <c r="B563" s="24"/>
      <c r="C563" s="24"/>
      <c r="D563" s="24"/>
      <c r="E563" s="24"/>
      <c r="F563" s="24"/>
      <c r="G563" s="24"/>
    </row>
    <row r="564" spans="1:7" ht="14.25" customHeight="1">
      <c r="A564" s="24"/>
      <c r="B564" s="24"/>
      <c r="C564" s="24"/>
      <c r="D564" s="24"/>
      <c r="E564" s="24"/>
      <c r="F564" s="24"/>
      <c r="G564" s="24"/>
    </row>
    <row r="565" spans="1:7" ht="14.25" customHeight="1">
      <c r="A565" s="24"/>
      <c r="B565" s="24"/>
      <c r="C565" s="24"/>
      <c r="D565" s="24"/>
      <c r="E565" s="24"/>
      <c r="F565" s="24"/>
      <c r="G565" s="24"/>
    </row>
    <row r="566" spans="1:7" ht="14.25" customHeight="1">
      <c r="A566" s="24"/>
      <c r="B566" s="24"/>
      <c r="C566" s="24"/>
      <c r="D566" s="24"/>
      <c r="E566" s="24"/>
      <c r="F566" s="24"/>
      <c r="G566" s="24"/>
    </row>
    <row r="567" spans="1:7" ht="14.25" customHeight="1">
      <c r="A567" s="24"/>
      <c r="B567" s="24"/>
      <c r="C567" s="24"/>
      <c r="D567" s="24"/>
      <c r="E567" s="24"/>
      <c r="F567" s="24"/>
      <c r="G567" s="24"/>
    </row>
    <row r="568" spans="1:7" ht="14.25" customHeight="1">
      <c r="A568" s="24"/>
      <c r="B568" s="24"/>
      <c r="C568" s="24"/>
      <c r="D568" s="24"/>
      <c r="E568" s="24"/>
      <c r="F568" s="24"/>
      <c r="G568" s="24"/>
    </row>
    <row r="569" spans="1:7" ht="14.25" customHeight="1">
      <c r="A569" s="24"/>
      <c r="B569" s="24"/>
      <c r="C569" s="24"/>
      <c r="D569" s="24"/>
      <c r="E569" s="24"/>
      <c r="F569" s="24"/>
      <c r="G569" s="24"/>
    </row>
    <row r="570" spans="1:7" ht="14.25" customHeight="1">
      <c r="A570" s="24"/>
      <c r="B570" s="24"/>
      <c r="C570" s="24"/>
      <c r="D570" s="24"/>
      <c r="E570" s="24"/>
      <c r="F570" s="24"/>
      <c r="G570" s="24"/>
    </row>
    <row r="571" spans="1:7" ht="14.25" customHeight="1">
      <c r="A571" s="24"/>
      <c r="B571" s="24"/>
      <c r="C571" s="24"/>
      <c r="D571" s="24"/>
      <c r="E571" s="24"/>
      <c r="F571" s="24"/>
      <c r="G571" s="24"/>
    </row>
    <row r="572" spans="1:7" ht="14.25" customHeight="1">
      <c r="A572" s="24"/>
      <c r="B572" s="24"/>
      <c r="C572" s="24"/>
      <c r="D572" s="24"/>
      <c r="E572" s="24"/>
      <c r="F572" s="24"/>
      <c r="G572" s="24"/>
    </row>
    <row r="573" spans="1:7" ht="14.25" customHeight="1">
      <c r="A573" s="24"/>
      <c r="B573" s="24"/>
      <c r="C573" s="24"/>
      <c r="D573" s="24"/>
      <c r="E573" s="24"/>
      <c r="F573" s="24"/>
      <c r="G573" s="24"/>
    </row>
    <row r="574" spans="1:7" ht="14.25" customHeight="1">
      <c r="A574" s="24"/>
      <c r="B574" s="24"/>
      <c r="C574" s="24"/>
      <c r="D574" s="24"/>
      <c r="E574" s="24"/>
      <c r="F574" s="24"/>
      <c r="G574" s="24"/>
    </row>
    <row r="575" spans="1:7" ht="14.25" customHeight="1">
      <c r="A575" s="24"/>
      <c r="B575" s="24"/>
      <c r="C575" s="24"/>
      <c r="D575" s="24"/>
      <c r="E575" s="24"/>
      <c r="F575" s="24"/>
      <c r="G575" s="24"/>
    </row>
    <row r="576" spans="1:7" ht="14.25" customHeight="1">
      <c r="A576" s="24"/>
      <c r="B576" s="24"/>
      <c r="C576" s="24"/>
      <c r="D576" s="24"/>
      <c r="E576" s="24"/>
      <c r="F576" s="24"/>
      <c r="G576" s="24"/>
    </row>
    <row r="577" spans="1:7" ht="14.25" customHeight="1">
      <c r="A577" s="24"/>
      <c r="B577" s="24"/>
      <c r="C577" s="24"/>
      <c r="D577" s="24"/>
      <c r="E577" s="24"/>
      <c r="F577" s="24"/>
      <c r="G577" s="24"/>
    </row>
    <row r="578" spans="1:7" ht="14.25" customHeight="1">
      <c r="A578" s="24"/>
      <c r="B578" s="24"/>
      <c r="C578" s="24"/>
      <c r="D578" s="24"/>
      <c r="E578" s="24"/>
      <c r="F578" s="24"/>
      <c r="G578" s="24"/>
    </row>
    <row r="579" spans="1:7" ht="14.25" customHeight="1">
      <c r="A579" s="24"/>
      <c r="B579" s="24"/>
      <c r="C579" s="24"/>
      <c r="D579" s="24"/>
      <c r="E579" s="24"/>
      <c r="F579" s="24"/>
      <c r="G579" s="24"/>
    </row>
    <row r="580" spans="1:7" ht="14.25" customHeight="1">
      <c r="A580" s="24"/>
      <c r="B580" s="24"/>
      <c r="C580" s="24"/>
      <c r="D580" s="24"/>
      <c r="E580" s="24"/>
      <c r="F580" s="24"/>
      <c r="G580" s="24"/>
    </row>
    <row r="581" spans="1:7" ht="14.25" customHeight="1">
      <c r="A581" s="24"/>
      <c r="B581" s="24"/>
      <c r="C581" s="24"/>
      <c r="D581" s="24"/>
      <c r="E581" s="24"/>
      <c r="F581" s="24"/>
      <c r="G581" s="24"/>
    </row>
    <row r="582" spans="1:7" ht="14.25" customHeight="1">
      <c r="A582" s="24"/>
      <c r="B582" s="24"/>
      <c r="C582" s="24"/>
      <c r="D582" s="24"/>
      <c r="E582" s="24"/>
      <c r="F582" s="24"/>
      <c r="G582" s="24"/>
    </row>
    <row r="583" spans="1:7" ht="14.25" customHeight="1">
      <c r="A583" s="24"/>
      <c r="B583" s="24"/>
      <c r="C583" s="24"/>
      <c r="D583" s="24"/>
      <c r="E583" s="24"/>
      <c r="F583" s="24"/>
      <c r="G583" s="24"/>
    </row>
    <row r="584" spans="1:7" ht="14.25" customHeight="1">
      <c r="A584" s="24"/>
      <c r="B584" s="24"/>
      <c r="C584" s="24"/>
      <c r="D584" s="24"/>
      <c r="E584" s="24"/>
      <c r="F584" s="24"/>
      <c r="G584" s="24"/>
    </row>
    <row r="585" spans="1:7" ht="14.25" customHeight="1">
      <c r="A585" s="24"/>
      <c r="B585" s="24"/>
      <c r="C585" s="24"/>
      <c r="D585" s="24"/>
      <c r="E585" s="24"/>
      <c r="F585" s="24"/>
      <c r="G585" s="24"/>
    </row>
    <row r="586" spans="1:7" ht="14.25" customHeight="1">
      <c r="A586" s="24"/>
      <c r="B586" s="24"/>
      <c r="C586" s="24"/>
      <c r="D586" s="24"/>
      <c r="E586" s="24"/>
      <c r="F586" s="24"/>
      <c r="G586" s="24"/>
    </row>
    <row r="587" spans="1:7" ht="14.25" customHeight="1">
      <c r="A587" s="24"/>
      <c r="B587" s="24"/>
      <c r="C587" s="24"/>
      <c r="D587" s="24"/>
      <c r="E587" s="24"/>
      <c r="F587" s="24"/>
      <c r="G587" s="24"/>
    </row>
    <row r="588" spans="1:7" ht="14.25" customHeight="1">
      <c r="A588" s="24"/>
      <c r="B588" s="24"/>
      <c r="C588" s="24"/>
      <c r="D588" s="24"/>
      <c r="E588" s="24"/>
      <c r="F588" s="24"/>
      <c r="G588" s="24"/>
    </row>
    <row r="589" spans="1:7" ht="14.25" customHeight="1">
      <c r="A589" s="24"/>
      <c r="B589" s="24"/>
      <c r="C589" s="24"/>
      <c r="D589" s="24"/>
      <c r="E589" s="24"/>
      <c r="F589" s="24"/>
      <c r="G589" s="24"/>
    </row>
    <row r="590" spans="1:7" ht="14.25" customHeight="1">
      <c r="A590" s="24"/>
      <c r="B590" s="24"/>
      <c r="C590" s="24"/>
      <c r="D590" s="24"/>
      <c r="E590" s="24"/>
      <c r="F590" s="24"/>
      <c r="G590" s="24"/>
    </row>
    <row r="591" spans="1:7" ht="14.25" customHeight="1">
      <c r="A591" s="24"/>
      <c r="B591" s="24"/>
      <c r="C591" s="24"/>
      <c r="D591" s="24"/>
      <c r="E591" s="24"/>
      <c r="F591" s="24"/>
      <c r="G591" s="24"/>
    </row>
    <row r="592" spans="1:7" ht="14.25" customHeight="1">
      <c r="A592" s="24"/>
      <c r="B592" s="24"/>
      <c r="C592" s="24"/>
      <c r="D592" s="24"/>
      <c r="E592" s="24"/>
      <c r="F592" s="24"/>
      <c r="G592" s="24"/>
    </row>
    <row r="593" spans="1:7" ht="14.25" customHeight="1">
      <c r="A593" s="24"/>
      <c r="B593" s="24"/>
      <c r="C593" s="24"/>
      <c r="D593" s="24"/>
      <c r="E593" s="24"/>
      <c r="F593" s="24"/>
      <c r="G593" s="24"/>
    </row>
    <row r="594" spans="1:7" ht="14.25" customHeight="1">
      <c r="A594" s="24"/>
      <c r="B594" s="24"/>
      <c r="C594" s="24"/>
      <c r="D594" s="24"/>
      <c r="E594" s="24"/>
      <c r="F594" s="24"/>
      <c r="G594" s="24"/>
    </row>
    <row r="595" spans="1:7" ht="14.25" customHeight="1">
      <c r="A595" s="24"/>
      <c r="B595" s="24"/>
      <c r="C595" s="24"/>
      <c r="D595" s="24"/>
      <c r="E595" s="24"/>
      <c r="F595" s="24"/>
      <c r="G595" s="24"/>
    </row>
    <row r="596" spans="1:7" ht="14.25" customHeight="1">
      <c r="A596" s="24"/>
      <c r="B596" s="24"/>
      <c r="C596" s="24"/>
      <c r="D596" s="24"/>
      <c r="E596" s="24"/>
      <c r="F596" s="24"/>
      <c r="G596" s="24"/>
    </row>
    <row r="597" spans="1:7" ht="14.25" customHeight="1">
      <c r="A597" s="24"/>
      <c r="B597" s="24"/>
      <c r="C597" s="24"/>
      <c r="D597" s="24"/>
      <c r="E597" s="24"/>
      <c r="F597" s="24"/>
      <c r="G597" s="24"/>
    </row>
    <row r="598" spans="1:7" ht="14.25" customHeight="1">
      <c r="A598" s="24"/>
      <c r="B598" s="24"/>
      <c r="C598" s="24"/>
      <c r="D598" s="24"/>
      <c r="E598" s="24"/>
      <c r="F598" s="24"/>
      <c r="G598" s="24"/>
    </row>
    <row r="599" spans="1:7" ht="14.25" customHeight="1">
      <c r="A599" s="24"/>
      <c r="B599" s="24"/>
      <c r="C599" s="24"/>
      <c r="D599" s="24"/>
      <c r="E599" s="24"/>
      <c r="F599" s="24"/>
      <c r="G599" s="24"/>
    </row>
    <row r="600" spans="1:7" ht="14.25" customHeight="1">
      <c r="A600" s="24"/>
      <c r="B600" s="24"/>
      <c r="C600" s="24"/>
      <c r="D600" s="24"/>
      <c r="E600" s="24"/>
      <c r="F600" s="24"/>
      <c r="G600" s="24"/>
    </row>
    <row r="601" spans="1:7" ht="14.25" customHeight="1">
      <c r="A601" s="24"/>
      <c r="B601" s="24"/>
      <c r="C601" s="24"/>
      <c r="D601" s="24"/>
      <c r="E601" s="24"/>
      <c r="F601" s="24"/>
      <c r="G601" s="24"/>
    </row>
    <row r="602" spans="1:7" ht="14.25" customHeight="1">
      <c r="A602" s="24"/>
      <c r="B602" s="24"/>
      <c r="C602" s="24"/>
      <c r="D602" s="24"/>
      <c r="E602" s="24"/>
      <c r="F602" s="24"/>
      <c r="G602" s="24"/>
    </row>
    <row r="603" spans="1:7" ht="14.25" customHeight="1">
      <c r="A603" s="24"/>
      <c r="B603" s="24"/>
      <c r="C603" s="24"/>
      <c r="D603" s="24"/>
      <c r="E603" s="24"/>
      <c r="F603" s="24"/>
      <c r="G603" s="24"/>
    </row>
    <row r="604" spans="1:7" ht="14.25" customHeight="1">
      <c r="A604" s="24"/>
      <c r="B604" s="24"/>
      <c r="C604" s="24"/>
      <c r="D604" s="24"/>
      <c r="E604" s="24"/>
      <c r="F604" s="24"/>
      <c r="G604" s="24"/>
    </row>
    <row r="605" spans="1:7" ht="14.25" customHeight="1">
      <c r="A605" s="24"/>
      <c r="B605" s="24"/>
      <c r="C605" s="24"/>
      <c r="D605" s="24"/>
      <c r="E605" s="24"/>
      <c r="F605" s="24"/>
      <c r="G605" s="24"/>
    </row>
    <row r="606" spans="1:7" ht="14.25" customHeight="1">
      <c r="A606" s="24"/>
      <c r="B606" s="24"/>
      <c r="C606" s="24"/>
      <c r="D606" s="24"/>
      <c r="E606" s="24"/>
      <c r="F606" s="24"/>
      <c r="G606" s="24"/>
    </row>
    <row r="607" spans="1:7" ht="14.25" customHeight="1">
      <c r="A607" s="24"/>
      <c r="B607" s="24"/>
      <c r="C607" s="24"/>
      <c r="D607" s="24"/>
      <c r="E607" s="24"/>
      <c r="F607" s="24"/>
      <c r="G607" s="24"/>
    </row>
    <row r="608" spans="1:7" ht="14.25" customHeight="1">
      <c r="A608" s="24"/>
      <c r="B608" s="24"/>
      <c r="C608" s="24"/>
      <c r="D608" s="24"/>
      <c r="E608" s="24"/>
      <c r="F608" s="24"/>
      <c r="G608" s="24"/>
    </row>
    <row r="609" spans="2:7" ht="14.25" customHeight="1">
      <c r="B609" s="24"/>
      <c r="C609" s="24"/>
      <c r="D609" s="24"/>
      <c r="E609" s="24"/>
      <c r="F609" s="24"/>
      <c r="G609" s="24"/>
    </row>
  </sheetData>
  <phoneticPr fontId="29" type="noConversion"/>
  <pageMargins left="0.51181102362204722" right="0.51181102362204722"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P607"/>
  <sheetViews>
    <sheetView zoomScaleNormal="100" workbookViewId="0">
      <pane ySplit="3" topLeftCell="A4" activePane="bottomLeft" state="frozen"/>
      <selection activeCell="E6" sqref="E6"/>
      <selection pane="bottomLeft" activeCell="A52" sqref="A52"/>
    </sheetView>
  </sheetViews>
  <sheetFormatPr defaultColWidth="9.140625" defaultRowHeight="14.25" customHeight="1"/>
  <cols>
    <col min="1" max="1" width="19.7109375" style="20" customWidth="1"/>
    <col min="2" max="2" width="14.28515625" style="20" customWidth="1"/>
    <col min="3" max="3" width="11.5703125" style="20" customWidth="1"/>
    <col min="4" max="4" width="11.28515625" style="20" customWidth="1"/>
    <col min="5" max="5" width="10.5703125" style="20" customWidth="1"/>
    <col min="6" max="6" width="9.28515625" style="20" customWidth="1"/>
    <col min="7" max="7" width="15" style="30" customWidth="1"/>
    <col min="8" max="8" width="9.140625" style="24"/>
    <col min="9" max="9" width="20.85546875" style="20" bestFit="1" customWidth="1"/>
    <col min="10" max="13" width="9.140625" style="20"/>
    <col min="14" max="14" width="12.42578125" style="20" customWidth="1"/>
    <col min="15" max="16384" width="9.140625" style="20"/>
  </cols>
  <sheetData>
    <row r="1" spans="1:16" ht="16.5" customHeight="1">
      <c r="A1" s="37" t="s">
        <v>480</v>
      </c>
    </row>
    <row r="3" spans="1:16" s="327" customFormat="1" ht="28.5" customHeight="1">
      <c r="A3" s="326"/>
      <c r="B3" s="340" t="s">
        <v>569</v>
      </c>
      <c r="C3" s="340" t="s">
        <v>24</v>
      </c>
      <c r="D3" s="340" t="s">
        <v>51</v>
      </c>
      <c r="E3" s="340" t="s">
        <v>52</v>
      </c>
      <c r="F3" s="340" t="s">
        <v>53</v>
      </c>
      <c r="G3" s="551" t="s">
        <v>50</v>
      </c>
      <c r="H3" s="428"/>
      <c r="O3" s="322"/>
      <c r="P3" s="322"/>
    </row>
    <row r="4" spans="1:16" ht="14.25" customHeight="1">
      <c r="A4" s="632" t="s">
        <v>546</v>
      </c>
      <c r="B4" s="634">
        <v>5771</v>
      </c>
      <c r="C4" s="633"/>
      <c r="D4" s="633"/>
      <c r="E4" s="633"/>
      <c r="F4" s="634">
        <v>1841</v>
      </c>
      <c r="G4" s="634">
        <v>21150</v>
      </c>
      <c r="H4" s="25"/>
    </row>
    <row r="5" spans="1:16" ht="14.25" customHeight="1">
      <c r="A5" s="632" t="s">
        <v>418</v>
      </c>
      <c r="B5" s="634">
        <v>13409</v>
      </c>
      <c r="C5" s="633"/>
      <c r="D5" s="633"/>
      <c r="E5" s="633"/>
      <c r="F5" s="633"/>
      <c r="G5" s="634">
        <v>21624</v>
      </c>
      <c r="H5" s="25"/>
    </row>
    <row r="6" spans="1:16" ht="14.25" customHeight="1">
      <c r="A6" s="632" t="s">
        <v>300</v>
      </c>
      <c r="B6" s="633"/>
      <c r="C6" s="633"/>
      <c r="D6" s="633"/>
      <c r="E6" s="633"/>
      <c r="F6" s="633"/>
      <c r="G6" s="633">
        <v>524</v>
      </c>
      <c r="H6" s="25"/>
    </row>
    <row r="7" spans="1:16" ht="14.25" customHeight="1">
      <c r="A7" s="632" t="s">
        <v>301</v>
      </c>
      <c r="B7" s="634">
        <v>9504</v>
      </c>
      <c r="C7" s="633"/>
      <c r="D7" s="633"/>
      <c r="E7" s="633"/>
      <c r="F7" s="633">
        <v>144</v>
      </c>
      <c r="G7" s="634">
        <v>19379</v>
      </c>
      <c r="H7" s="296"/>
    </row>
    <row r="8" spans="1:16" ht="14.25" customHeight="1">
      <c r="A8" s="632" t="s">
        <v>437</v>
      </c>
      <c r="B8" s="634">
        <v>14085</v>
      </c>
      <c r="C8" s="633"/>
      <c r="D8" s="633"/>
      <c r="E8" s="633">
        <v>14</v>
      </c>
      <c r="F8" s="633">
        <v>67</v>
      </c>
      <c r="G8" s="634">
        <v>23607</v>
      </c>
      <c r="H8" s="25"/>
    </row>
    <row r="9" spans="1:16" ht="14.25" customHeight="1">
      <c r="A9" s="632" t="s">
        <v>302</v>
      </c>
      <c r="B9" s="634">
        <v>3696</v>
      </c>
      <c r="C9" s="633"/>
      <c r="D9" s="633">
        <v>55</v>
      </c>
      <c r="E9" s="633"/>
      <c r="F9" s="634">
        <v>1292</v>
      </c>
      <c r="G9" s="634">
        <v>8751</v>
      </c>
      <c r="H9" s="25"/>
    </row>
    <row r="10" spans="1:16" ht="14.25" customHeight="1">
      <c r="A10" s="632" t="s">
        <v>305</v>
      </c>
      <c r="B10" s="634">
        <v>2198</v>
      </c>
      <c r="C10" s="633"/>
      <c r="D10" s="633"/>
      <c r="E10" s="633"/>
      <c r="F10" s="633">
        <v>26</v>
      </c>
      <c r="G10" s="634">
        <v>3595</v>
      </c>
      <c r="H10" s="25"/>
    </row>
    <row r="11" spans="1:16" ht="14.25" customHeight="1">
      <c r="A11" s="632" t="s">
        <v>400</v>
      </c>
      <c r="B11" s="634">
        <v>4433</v>
      </c>
      <c r="C11" s="633">
        <v>8</v>
      </c>
      <c r="D11" s="633">
        <v>8</v>
      </c>
      <c r="E11" s="633"/>
      <c r="F11" s="634">
        <v>1006</v>
      </c>
      <c r="G11" s="634">
        <v>7745</v>
      </c>
      <c r="H11" s="25"/>
    </row>
    <row r="12" spans="1:16" ht="14.25" customHeight="1">
      <c r="A12" s="632" t="s">
        <v>259</v>
      </c>
      <c r="B12" s="634">
        <v>37793</v>
      </c>
      <c r="C12" s="633">
        <v>26</v>
      </c>
      <c r="D12" s="633">
        <v>218</v>
      </c>
      <c r="E12" s="633"/>
      <c r="F12" s="633">
        <v>187</v>
      </c>
      <c r="G12" s="634">
        <v>63509</v>
      </c>
      <c r="H12" s="25"/>
    </row>
    <row r="13" spans="1:16" ht="14.25" customHeight="1">
      <c r="A13" s="632" t="s">
        <v>261</v>
      </c>
      <c r="B13" s="634">
        <v>7999</v>
      </c>
      <c r="C13" s="633"/>
      <c r="D13" s="633">
        <v>13</v>
      </c>
      <c r="E13" s="633">
        <v>70</v>
      </c>
      <c r="F13" s="633"/>
      <c r="G13" s="634">
        <v>17951</v>
      </c>
      <c r="H13" s="25"/>
    </row>
    <row r="14" spans="1:16" ht="14.25" customHeight="1">
      <c r="A14" s="632" t="s">
        <v>308</v>
      </c>
      <c r="B14" s="634">
        <v>3286</v>
      </c>
      <c r="C14" s="633"/>
      <c r="D14" s="633"/>
      <c r="E14" s="633"/>
      <c r="F14" s="633"/>
      <c r="G14" s="634">
        <v>4216</v>
      </c>
      <c r="H14" s="25"/>
    </row>
    <row r="15" spans="1:16" ht="14.25" customHeight="1">
      <c r="A15" s="632" t="s">
        <v>310</v>
      </c>
      <c r="B15" s="634">
        <v>4173</v>
      </c>
      <c r="C15" s="633"/>
      <c r="D15" s="633">
        <v>5</v>
      </c>
      <c r="E15" s="633"/>
      <c r="F15" s="634">
        <v>14124</v>
      </c>
      <c r="G15" s="634">
        <v>320478</v>
      </c>
      <c r="H15" s="25"/>
    </row>
    <row r="16" spans="1:16" ht="14.25" customHeight="1">
      <c r="A16" s="632" t="s">
        <v>263</v>
      </c>
      <c r="B16" s="634">
        <v>5680</v>
      </c>
      <c r="C16" s="633"/>
      <c r="D16" s="633">
        <v>155</v>
      </c>
      <c r="E16" s="633"/>
      <c r="F16" s="633">
        <v>358</v>
      </c>
      <c r="G16" s="634">
        <v>9866</v>
      </c>
      <c r="H16" s="25"/>
    </row>
    <row r="17" spans="1:8" ht="14.25" customHeight="1">
      <c r="A17" s="632" t="s">
        <v>264</v>
      </c>
      <c r="B17" s="634">
        <v>3780</v>
      </c>
      <c r="C17" s="633">
        <v>5</v>
      </c>
      <c r="D17" s="633"/>
      <c r="E17" s="633"/>
      <c r="F17" s="633"/>
      <c r="G17" s="634">
        <v>12672</v>
      </c>
      <c r="H17" s="25"/>
    </row>
    <row r="18" spans="1:8" ht="14.25" customHeight="1">
      <c r="A18" s="632" t="s">
        <v>265</v>
      </c>
      <c r="B18" s="634">
        <v>11540</v>
      </c>
      <c r="C18" s="633"/>
      <c r="D18" s="633"/>
      <c r="E18" s="633"/>
      <c r="F18" s="634">
        <v>4526</v>
      </c>
      <c r="G18" s="634">
        <v>34093</v>
      </c>
      <c r="H18" s="25"/>
    </row>
    <row r="19" spans="1:8" ht="14.25" customHeight="1">
      <c r="A19" s="632" t="s">
        <v>130</v>
      </c>
      <c r="B19" s="634">
        <v>11652</v>
      </c>
      <c r="C19" s="633"/>
      <c r="D19" s="633"/>
      <c r="E19" s="633"/>
      <c r="F19" s="633">
        <v>5</v>
      </c>
      <c r="G19" s="634">
        <v>27507</v>
      </c>
      <c r="H19" s="25"/>
    </row>
    <row r="20" spans="1:8" ht="14.25" customHeight="1">
      <c r="A20" s="632" t="s">
        <v>419</v>
      </c>
      <c r="B20" s="634">
        <v>22672</v>
      </c>
      <c r="C20" s="633"/>
      <c r="D20" s="633"/>
      <c r="E20" s="633"/>
      <c r="F20" s="634">
        <v>3768</v>
      </c>
      <c r="G20" s="634">
        <v>49621</v>
      </c>
      <c r="H20" s="25"/>
    </row>
    <row r="21" spans="1:8" ht="14.25" customHeight="1">
      <c r="A21" s="632" t="s">
        <v>420</v>
      </c>
      <c r="B21" s="634">
        <v>25689</v>
      </c>
      <c r="C21" s="633"/>
      <c r="D21" s="633">
        <v>84</v>
      </c>
      <c r="E21" s="633"/>
      <c r="F21" s="634">
        <v>3056</v>
      </c>
      <c r="G21" s="634">
        <v>51552</v>
      </c>
      <c r="H21" s="25"/>
    </row>
    <row r="22" spans="1:8" ht="14.25" customHeight="1">
      <c r="A22" s="632" t="s">
        <v>212</v>
      </c>
      <c r="B22" s="634">
        <v>3030</v>
      </c>
      <c r="C22" s="633"/>
      <c r="D22" s="633"/>
      <c r="E22" s="633"/>
      <c r="F22" s="633"/>
      <c r="G22" s="634">
        <v>4658</v>
      </c>
      <c r="H22" s="25"/>
    </row>
    <row r="23" spans="1:8" ht="14.25" customHeight="1">
      <c r="A23" s="632" t="s">
        <v>540</v>
      </c>
      <c r="B23" s="634">
        <v>12282</v>
      </c>
      <c r="C23" s="633">
        <v>97</v>
      </c>
      <c r="D23" s="633"/>
      <c r="E23" s="633"/>
      <c r="F23" s="633">
        <v>442</v>
      </c>
      <c r="G23" s="634">
        <v>21940</v>
      </c>
      <c r="H23" s="25"/>
    </row>
    <row r="24" spans="1:8" ht="14.25" customHeight="1">
      <c r="A24" s="632" t="s">
        <v>131</v>
      </c>
      <c r="B24" s="634">
        <v>8936</v>
      </c>
      <c r="C24" s="633">
        <v>29</v>
      </c>
      <c r="D24" s="633">
        <v>28</v>
      </c>
      <c r="E24" s="633"/>
      <c r="F24" s="633">
        <v>12</v>
      </c>
      <c r="G24" s="634">
        <v>19914</v>
      </c>
      <c r="H24" s="25"/>
    </row>
    <row r="25" spans="1:8" ht="14.25" customHeight="1">
      <c r="A25" s="632" t="s">
        <v>267</v>
      </c>
      <c r="B25" s="634">
        <v>5837</v>
      </c>
      <c r="C25" s="633"/>
      <c r="D25" s="633">
        <v>42</v>
      </c>
      <c r="E25" s="633"/>
      <c r="F25" s="633"/>
      <c r="G25" s="634">
        <v>12235</v>
      </c>
      <c r="H25" s="25"/>
    </row>
    <row r="26" spans="1:8" ht="14.25" customHeight="1">
      <c r="A26" s="632" t="s">
        <v>541</v>
      </c>
      <c r="B26" s="634">
        <v>8228</v>
      </c>
      <c r="C26" s="633">
        <v>16</v>
      </c>
      <c r="D26" s="633">
        <v>220</v>
      </c>
      <c r="E26" s="633"/>
      <c r="F26" s="633"/>
      <c r="G26" s="634">
        <v>14977</v>
      </c>
      <c r="H26" s="25"/>
    </row>
    <row r="27" spans="1:8" ht="14.25" customHeight="1">
      <c r="A27" s="632" t="s">
        <v>316</v>
      </c>
      <c r="B27" s="634">
        <v>3360</v>
      </c>
      <c r="C27" s="633"/>
      <c r="D27" s="633">
        <v>15</v>
      </c>
      <c r="E27" s="633"/>
      <c r="F27" s="633">
        <v>784</v>
      </c>
      <c r="G27" s="634">
        <v>5237</v>
      </c>
      <c r="H27" s="25"/>
    </row>
    <row r="28" spans="1:8" ht="14.25" customHeight="1">
      <c r="A28" s="632" t="s">
        <v>317</v>
      </c>
      <c r="B28" s="634">
        <v>7408</v>
      </c>
      <c r="C28" s="633"/>
      <c r="D28" s="633"/>
      <c r="E28" s="633">
        <v>284</v>
      </c>
      <c r="F28" s="633">
        <v>580</v>
      </c>
      <c r="G28" s="634">
        <v>21657</v>
      </c>
      <c r="H28" s="25"/>
    </row>
    <row r="29" spans="1:8" ht="14.25" customHeight="1">
      <c r="A29" s="632" t="s">
        <v>421</v>
      </c>
      <c r="B29" s="634">
        <v>22266</v>
      </c>
      <c r="C29" s="633">
        <v>193</v>
      </c>
      <c r="D29" s="634">
        <v>1222</v>
      </c>
      <c r="E29" s="633">
        <v>415</v>
      </c>
      <c r="F29" s="634">
        <v>2183</v>
      </c>
      <c r="G29" s="634">
        <v>56657</v>
      </c>
      <c r="H29" s="25"/>
    </row>
    <row r="30" spans="1:8" ht="14.25" customHeight="1">
      <c r="A30" s="632" t="s">
        <v>323</v>
      </c>
      <c r="B30" s="634">
        <v>5119</v>
      </c>
      <c r="C30" s="633"/>
      <c r="D30" s="633"/>
      <c r="E30" s="633"/>
      <c r="F30" s="633">
        <v>96</v>
      </c>
      <c r="G30" s="634">
        <v>7923</v>
      </c>
      <c r="H30" s="25"/>
    </row>
    <row r="31" spans="1:8" ht="14.25" customHeight="1">
      <c r="A31" s="632" t="s">
        <v>268</v>
      </c>
      <c r="B31" s="634">
        <v>13427</v>
      </c>
      <c r="C31" s="633"/>
      <c r="D31" s="633"/>
      <c r="E31" s="633"/>
      <c r="F31" s="633"/>
      <c r="G31" s="634">
        <v>38570</v>
      </c>
      <c r="H31" s="25"/>
    </row>
    <row r="32" spans="1:8" ht="14.25" customHeight="1">
      <c r="A32" s="632" t="s">
        <v>424</v>
      </c>
      <c r="B32" s="634">
        <v>20819</v>
      </c>
      <c r="C32" s="633">
        <v>10</v>
      </c>
      <c r="D32" s="633">
        <v>902</v>
      </c>
      <c r="E32" s="632"/>
      <c r="F32" s="633">
        <v>218</v>
      </c>
      <c r="G32" s="634">
        <v>42195</v>
      </c>
      <c r="H32" s="25"/>
    </row>
    <row r="33" spans="1:8" ht="14.25" customHeight="1">
      <c r="A33" s="632" t="s">
        <v>104</v>
      </c>
      <c r="B33" s="634">
        <v>3685</v>
      </c>
      <c r="C33" s="633"/>
      <c r="D33" s="633">
        <v>57</v>
      </c>
      <c r="E33" s="633"/>
      <c r="F33" s="633">
        <v>811</v>
      </c>
      <c r="G33" s="634">
        <v>8452</v>
      </c>
      <c r="H33" s="25"/>
    </row>
    <row r="34" spans="1:8" ht="14.25" customHeight="1">
      <c r="A34" s="632" t="s">
        <v>108</v>
      </c>
      <c r="B34" s="634">
        <v>4553</v>
      </c>
      <c r="C34" s="633">
        <v>148</v>
      </c>
      <c r="D34" s="633"/>
      <c r="E34" s="633"/>
      <c r="F34" s="634">
        <v>5698</v>
      </c>
      <c r="G34" s="634">
        <v>14291</v>
      </c>
      <c r="H34" s="25"/>
    </row>
    <row r="35" spans="1:8" ht="14.25" customHeight="1">
      <c r="A35" s="632" t="s">
        <v>116</v>
      </c>
      <c r="B35" s="634">
        <v>1045</v>
      </c>
      <c r="C35" s="633"/>
      <c r="D35" s="633">
        <v>124</v>
      </c>
      <c r="E35" s="633"/>
      <c r="F35" s="633">
        <v>91</v>
      </c>
      <c r="G35" s="634">
        <v>2288</v>
      </c>
      <c r="H35" s="25"/>
    </row>
    <row r="36" spans="1:8" ht="14.25" customHeight="1">
      <c r="A36" s="632" t="s">
        <v>327</v>
      </c>
      <c r="B36" s="633">
        <v>520</v>
      </c>
      <c r="C36" s="633"/>
      <c r="D36" s="633"/>
      <c r="E36" s="633"/>
      <c r="F36" s="633"/>
      <c r="G36" s="634">
        <v>1996</v>
      </c>
      <c r="H36" s="25"/>
    </row>
    <row r="37" spans="1:8" ht="14.25" customHeight="1">
      <c r="A37" s="632" t="s">
        <v>270</v>
      </c>
      <c r="B37" s="634">
        <v>13419</v>
      </c>
      <c r="C37" s="633"/>
      <c r="D37" s="633"/>
      <c r="E37" s="633"/>
      <c r="F37" s="633">
        <v>6</v>
      </c>
      <c r="G37" s="634">
        <v>71411</v>
      </c>
      <c r="H37" s="25"/>
    </row>
    <row r="38" spans="1:8" ht="14.25" customHeight="1">
      <c r="A38" s="632" t="s">
        <v>352</v>
      </c>
      <c r="B38" s="634">
        <v>14932</v>
      </c>
      <c r="C38" s="633"/>
      <c r="D38" s="633"/>
      <c r="E38" s="633"/>
      <c r="F38" s="634">
        <v>2013</v>
      </c>
      <c r="G38" s="634">
        <v>30142</v>
      </c>
      <c r="H38" s="25"/>
    </row>
    <row r="39" spans="1:8" ht="14.25" customHeight="1">
      <c r="A39" s="632" t="s">
        <v>425</v>
      </c>
      <c r="B39" s="634">
        <v>3425</v>
      </c>
      <c r="C39" s="633"/>
      <c r="D39" s="633"/>
      <c r="E39" s="633"/>
      <c r="F39" s="633">
        <v>55</v>
      </c>
      <c r="G39" s="634">
        <v>6013</v>
      </c>
      <c r="H39" s="25"/>
    </row>
    <row r="40" spans="1:8" ht="14.25" customHeight="1">
      <c r="A40" s="632" t="s">
        <v>272</v>
      </c>
      <c r="B40" s="634">
        <v>13810</v>
      </c>
      <c r="C40" s="633"/>
      <c r="D40" s="633"/>
      <c r="E40" s="633"/>
      <c r="F40" s="634">
        <v>6241</v>
      </c>
      <c r="G40" s="634">
        <v>33819</v>
      </c>
      <c r="H40" s="25"/>
    </row>
    <row r="41" spans="1:8" ht="14.25" customHeight="1">
      <c r="A41" s="632" t="s">
        <v>426</v>
      </c>
      <c r="B41" s="634">
        <v>28127</v>
      </c>
      <c r="C41" s="633"/>
      <c r="D41" s="634">
        <v>1304</v>
      </c>
      <c r="E41" s="633"/>
      <c r="F41" s="633">
        <v>560</v>
      </c>
      <c r="G41" s="634">
        <v>57892</v>
      </c>
      <c r="H41" s="25"/>
    </row>
    <row r="42" spans="1:8" ht="14.25" customHeight="1">
      <c r="A42" s="632" t="s">
        <v>329</v>
      </c>
      <c r="B42" s="634">
        <v>5262</v>
      </c>
      <c r="C42" s="633"/>
      <c r="D42" s="633">
        <v>8</v>
      </c>
      <c r="E42" s="633"/>
      <c r="F42" s="633">
        <v>144</v>
      </c>
      <c r="G42" s="634">
        <v>8821</v>
      </c>
      <c r="H42" s="25"/>
    </row>
    <row r="43" spans="1:8" ht="14.25" customHeight="1">
      <c r="A43" s="632" t="s">
        <v>331</v>
      </c>
      <c r="B43" s="634">
        <v>5405</v>
      </c>
      <c r="C43" s="633">
        <v>2</v>
      </c>
      <c r="D43" s="633">
        <v>563</v>
      </c>
      <c r="E43" s="633">
        <v>1</v>
      </c>
      <c r="F43" s="633">
        <v>42</v>
      </c>
      <c r="G43" s="634">
        <v>9579</v>
      </c>
      <c r="H43" s="25"/>
    </row>
    <row r="44" spans="1:8" ht="14.25" customHeight="1">
      <c r="A44" s="632" t="s">
        <v>275</v>
      </c>
      <c r="B44" s="634">
        <v>2357</v>
      </c>
      <c r="C44" s="633"/>
      <c r="D44" s="633">
        <v>396</v>
      </c>
      <c r="E44" s="633"/>
      <c r="F44" s="633"/>
      <c r="G44" s="634">
        <v>6729</v>
      </c>
      <c r="H44" s="25"/>
    </row>
    <row r="45" spans="1:8" ht="14.25" customHeight="1">
      <c r="A45" s="632" t="s">
        <v>135</v>
      </c>
      <c r="B45" s="634">
        <v>16922</v>
      </c>
      <c r="C45" s="633"/>
      <c r="D45" s="633">
        <v>54</v>
      </c>
      <c r="E45" s="633">
        <v>187</v>
      </c>
      <c r="F45" s="633"/>
      <c r="G45" s="634">
        <v>35973</v>
      </c>
      <c r="H45" s="25"/>
    </row>
    <row r="46" spans="1:8" ht="14.25" customHeight="1">
      <c r="A46" s="632" t="s">
        <v>333</v>
      </c>
      <c r="B46" s="633"/>
      <c r="C46" s="633"/>
      <c r="D46" s="633"/>
      <c r="E46" s="633"/>
      <c r="F46" s="633">
        <v>40</v>
      </c>
      <c r="G46" s="634">
        <v>1431</v>
      </c>
      <c r="H46" s="25"/>
    </row>
    <row r="47" spans="1:8" ht="14.25" customHeight="1">
      <c r="A47" s="632" t="s">
        <v>278</v>
      </c>
      <c r="B47" s="634">
        <v>21299</v>
      </c>
      <c r="C47" s="633">
        <v>53</v>
      </c>
      <c r="D47" s="633">
        <v>33</v>
      </c>
      <c r="E47" s="633"/>
      <c r="F47" s="634">
        <v>2155</v>
      </c>
      <c r="G47" s="634">
        <v>39629</v>
      </c>
      <c r="H47" s="25"/>
    </row>
    <row r="48" spans="1:8" ht="14.25" customHeight="1">
      <c r="A48" s="632" t="s">
        <v>279</v>
      </c>
      <c r="B48" s="634">
        <v>14306</v>
      </c>
      <c r="C48" s="633"/>
      <c r="D48" s="633">
        <v>112</v>
      </c>
      <c r="E48" s="633"/>
      <c r="F48" s="634">
        <v>12342</v>
      </c>
      <c r="G48" s="634">
        <v>64434</v>
      </c>
      <c r="H48" s="25"/>
    </row>
    <row r="49" spans="1:9" ht="14.25" customHeight="1">
      <c r="A49" s="632" t="s">
        <v>334</v>
      </c>
      <c r="B49" s="634">
        <v>1511</v>
      </c>
      <c r="C49" s="633"/>
      <c r="D49" s="633">
        <v>19</v>
      </c>
      <c r="E49" s="633"/>
      <c r="F49" s="633">
        <v>193</v>
      </c>
      <c r="G49" s="634">
        <v>3304</v>
      </c>
      <c r="H49" s="25"/>
    </row>
    <row r="50" spans="1:9" ht="14.25" customHeight="1">
      <c r="A50" s="632" t="s">
        <v>336</v>
      </c>
      <c r="B50" s="634">
        <v>4654</v>
      </c>
      <c r="C50" s="633"/>
      <c r="D50" s="633"/>
      <c r="E50" s="633"/>
      <c r="F50" s="633">
        <v>302</v>
      </c>
      <c r="G50" s="634">
        <v>8202</v>
      </c>
      <c r="H50" s="25"/>
    </row>
    <row r="51" spans="1:9" ht="14.25" customHeight="1">
      <c r="A51" s="24"/>
      <c r="B51" s="573"/>
      <c r="C51" s="573"/>
      <c r="D51" s="573"/>
      <c r="E51" s="573"/>
      <c r="F51" s="573"/>
      <c r="G51" s="573"/>
      <c r="H51" s="25"/>
    </row>
    <row r="52" spans="1:9" ht="14.25" customHeight="1">
      <c r="A52" s="677" t="s">
        <v>571</v>
      </c>
      <c r="B52" s="573"/>
      <c r="C52" s="573"/>
      <c r="D52" s="573"/>
      <c r="E52" s="573"/>
      <c r="F52" s="573"/>
      <c r="G52" s="573"/>
      <c r="H52" s="25"/>
    </row>
    <row r="53" spans="1:9" ht="14.25" customHeight="1">
      <c r="A53" s="24"/>
      <c r="B53" s="573"/>
      <c r="C53" s="573"/>
      <c r="D53" s="573"/>
      <c r="E53" s="573"/>
      <c r="F53" s="573"/>
      <c r="G53" s="573"/>
      <c r="H53" s="25"/>
    </row>
    <row r="54" spans="1:9" ht="14.25" customHeight="1">
      <c r="A54" s="24"/>
      <c r="B54" s="573"/>
      <c r="C54" s="573"/>
      <c r="D54" s="573"/>
      <c r="E54" s="573"/>
      <c r="F54" s="573"/>
      <c r="G54" s="573"/>
      <c r="H54" s="25"/>
    </row>
    <row r="55" spans="1:9" ht="14.25" customHeight="1">
      <c r="B55" s="42"/>
      <c r="C55"/>
      <c r="D55"/>
      <c r="E55"/>
      <c r="F55"/>
      <c r="H55" s="25"/>
    </row>
    <row r="56" spans="1:9" ht="14.25" customHeight="1">
      <c r="A56" s="526"/>
      <c r="B56" s="42"/>
      <c r="C56"/>
      <c r="D56"/>
      <c r="E56"/>
      <c r="F56"/>
      <c r="G56" s="489"/>
      <c r="H56" s="25"/>
    </row>
    <row r="57" spans="1:9" ht="14.25" customHeight="1">
      <c r="B57" s="42"/>
      <c r="C57"/>
      <c r="D57"/>
      <c r="E57"/>
      <c r="F57"/>
      <c r="I57" s="4"/>
    </row>
    <row r="58" spans="1:9" ht="14.25" customHeight="1">
      <c r="A58" s="526"/>
      <c r="B58" s="42"/>
      <c r="C58"/>
      <c r="D58"/>
      <c r="E58"/>
      <c r="F58"/>
      <c r="G58" s="489"/>
      <c r="H58" s="25"/>
      <c r="I58" s="4"/>
    </row>
    <row r="59" spans="1:9" ht="14.25" customHeight="1">
      <c r="B59" s="42"/>
      <c r="C59"/>
      <c r="D59"/>
      <c r="E59"/>
      <c r="F59"/>
      <c r="I59" s="4"/>
    </row>
    <row r="60" spans="1:9" ht="14.25" customHeight="1">
      <c r="B60" s="42"/>
      <c r="C60"/>
      <c r="D60"/>
      <c r="E60"/>
      <c r="F60"/>
      <c r="I60" s="4"/>
    </row>
    <row r="61" spans="1:9" ht="14.25" customHeight="1">
      <c r="B61" s="42"/>
      <c r="C61"/>
      <c r="D61"/>
      <c r="E61"/>
      <c r="F61"/>
      <c r="I61" s="4"/>
    </row>
    <row r="62" spans="1:9" ht="14.25" customHeight="1">
      <c r="B62" s="42"/>
      <c r="C62"/>
      <c r="D62"/>
      <c r="E62"/>
      <c r="F62"/>
      <c r="I62" s="4"/>
    </row>
    <row r="63" spans="1:9" ht="14.25" customHeight="1">
      <c r="B63" s="42"/>
      <c r="C63"/>
      <c r="D63"/>
      <c r="E63"/>
      <c r="F63"/>
      <c r="I63" s="4"/>
    </row>
    <row r="64" spans="1:9" ht="14.25" customHeight="1">
      <c r="B64" s="42"/>
      <c r="C64"/>
      <c r="D64"/>
      <c r="E64"/>
      <c r="F64"/>
      <c r="I64" s="4"/>
    </row>
    <row r="65" spans="2:9" ht="14.25" customHeight="1">
      <c r="B65" s="42"/>
      <c r="C65"/>
      <c r="D65"/>
      <c r="E65"/>
      <c r="F65"/>
      <c r="I65" s="4"/>
    </row>
    <row r="66" spans="2:9" ht="14.25" customHeight="1">
      <c r="B66" s="42"/>
      <c r="C66"/>
      <c r="D66"/>
      <c r="E66"/>
      <c r="F66"/>
      <c r="I66" s="4"/>
    </row>
    <row r="67" spans="2:9" ht="14.25" customHeight="1">
      <c r="B67" s="42"/>
      <c r="C67"/>
      <c r="D67"/>
      <c r="E67"/>
      <c r="F67"/>
      <c r="I67" s="4"/>
    </row>
    <row r="68" spans="2:9" ht="14.25" customHeight="1">
      <c r="B68" s="42"/>
      <c r="C68"/>
      <c r="D68"/>
      <c r="E68"/>
      <c r="F68"/>
      <c r="I68" s="4"/>
    </row>
    <row r="69" spans="2:9" ht="14.25" customHeight="1">
      <c r="B69" s="42"/>
      <c r="C69"/>
      <c r="D69"/>
      <c r="E69"/>
      <c r="F69"/>
      <c r="I69" s="4"/>
    </row>
    <row r="70" spans="2:9" ht="14.25" customHeight="1">
      <c r="B70" s="42"/>
      <c r="C70"/>
      <c r="D70"/>
      <c r="E70"/>
      <c r="F70"/>
      <c r="I70" s="4"/>
    </row>
    <row r="71" spans="2:9" ht="14.25" customHeight="1">
      <c r="B71" s="42"/>
      <c r="C71"/>
      <c r="D71"/>
      <c r="E71"/>
      <c r="F71"/>
      <c r="I71" s="4"/>
    </row>
    <row r="72" spans="2:9" ht="14.25" customHeight="1">
      <c r="B72" s="42"/>
      <c r="C72"/>
      <c r="D72"/>
      <c r="E72"/>
      <c r="F72"/>
      <c r="I72" s="4"/>
    </row>
    <row r="73" spans="2:9" ht="14.25" customHeight="1">
      <c r="B73" s="42"/>
      <c r="C73"/>
      <c r="D73"/>
      <c r="E73"/>
      <c r="F73"/>
      <c r="I73" s="4"/>
    </row>
    <row r="74" spans="2:9" ht="14.25" customHeight="1">
      <c r="B74" s="42"/>
      <c r="C74"/>
      <c r="D74"/>
      <c r="E74"/>
      <c r="F74"/>
      <c r="I74" s="4"/>
    </row>
    <row r="75" spans="2:9" ht="14.25" customHeight="1">
      <c r="B75" s="42"/>
      <c r="C75"/>
      <c r="D75"/>
      <c r="E75"/>
      <c r="F75"/>
      <c r="I75" s="4"/>
    </row>
    <row r="76" spans="2:9" ht="14.25" customHeight="1">
      <c r="B76" s="42"/>
      <c r="C76"/>
      <c r="D76"/>
      <c r="E76"/>
      <c r="F76"/>
      <c r="I76" s="4"/>
    </row>
    <row r="77" spans="2:9" ht="14.25" customHeight="1">
      <c r="B77" s="42"/>
      <c r="C77"/>
      <c r="D77"/>
      <c r="E77"/>
      <c r="F77"/>
      <c r="I77" s="4"/>
    </row>
    <row r="78" spans="2:9" ht="14.25" customHeight="1">
      <c r="B78" s="42"/>
      <c r="C78"/>
      <c r="D78"/>
      <c r="E78"/>
      <c r="F78"/>
      <c r="I78" s="4"/>
    </row>
    <row r="79" spans="2:9" ht="14.25" customHeight="1">
      <c r="B79" s="42"/>
      <c r="C79"/>
      <c r="D79"/>
      <c r="E79"/>
      <c r="F79"/>
      <c r="I79" s="4"/>
    </row>
    <row r="80" spans="2:9" ht="14.25" customHeight="1">
      <c r="B80" s="42"/>
      <c r="C80"/>
      <c r="D80"/>
      <c r="E80"/>
      <c r="F80"/>
      <c r="I80" s="4"/>
    </row>
    <row r="81" spans="2:9" ht="14.25" customHeight="1">
      <c r="B81" s="42"/>
      <c r="C81"/>
      <c r="D81"/>
      <c r="E81"/>
      <c r="F81"/>
      <c r="I81" s="4"/>
    </row>
    <row r="82" spans="2:9" ht="14.25" customHeight="1">
      <c r="B82" s="42"/>
      <c r="C82"/>
      <c r="D82"/>
      <c r="E82"/>
      <c r="F82"/>
      <c r="I82" s="4"/>
    </row>
    <row r="83" spans="2:9" ht="14.25" customHeight="1">
      <c r="B83" s="42"/>
      <c r="C83"/>
      <c r="D83"/>
      <c r="E83"/>
      <c r="F83"/>
      <c r="I83" s="4"/>
    </row>
    <row r="84" spans="2:9" ht="14.25" customHeight="1">
      <c r="B84" s="42"/>
      <c r="C84"/>
      <c r="D84"/>
      <c r="E84"/>
      <c r="F84"/>
      <c r="I84" s="4"/>
    </row>
    <row r="85" spans="2:9" ht="14.25" customHeight="1">
      <c r="B85" s="42"/>
      <c r="C85"/>
      <c r="D85"/>
      <c r="E85"/>
      <c r="F85"/>
      <c r="I85" s="4"/>
    </row>
    <row r="86" spans="2:9" ht="14.25" customHeight="1">
      <c r="B86" s="42"/>
      <c r="C86"/>
      <c r="D86"/>
      <c r="E86"/>
      <c r="F86"/>
      <c r="I86" s="4"/>
    </row>
    <row r="87" spans="2:9" ht="14.25" customHeight="1">
      <c r="B87" s="42"/>
      <c r="C87"/>
      <c r="D87"/>
      <c r="E87"/>
      <c r="F87"/>
      <c r="I87" s="4"/>
    </row>
    <row r="88" spans="2:9" ht="14.25" customHeight="1">
      <c r="B88" s="42"/>
      <c r="C88"/>
      <c r="D88"/>
      <c r="E88"/>
      <c r="F88"/>
      <c r="I88" s="4"/>
    </row>
    <row r="89" spans="2:9" ht="14.25" customHeight="1">
      <c r="B89" s="42"/>
      <c r="C89"/>
      <c r="D89"/>
      <c r="E89"/>
      <c r="F89"/>
      <c r="I89" s="4"/>
    </row>
    <row r="90" spans="2:9" ht="14.25" customHeight="1">
      <c r="B90" s="42"/>
      <c r="C90"/>
      <c r="D90"/>
      <c r="E90"/>
      <c r="F90"/>
      <c r="I90" s="4"/>
    </row>
    <row r="91" spans="2:9" ht="14.25" customHeight="1">
      <c r="B91" s="42"/>
      <c r="C91"/>
      <c r="D91"/>
      <c r="E91"/>
      <c r="F91"/>
      <c r="I91" s="4"/>
    </row>
    <row r="92" spans="2:9" ht="14.25" customHeight="1">
      <c r="B92" s="42"/>
      <c r="C92"/>
      <c r="D92"/>
      <c r="E92"/>
      <c r="F92"/>
      <c r="I92" s="4"/>
    </row>
    <row r="93" spans="2:9" ht="14.25" customHeight="1">
      <c r="B93" s="42"/>
      <c r="C93"/>
      <c r="D93"/>
      <c r="E93"/>
      <c r="F93"/>
      <c r="I93" s="4"/>
    </row>
    <row r="94" spans="2:9" ht="14.25" customHeight="1">
      <c r="B94" s="42"/>
      <c r="C94"/>
      <c r="D94"/>
      <c r="E94"/>
      <c r="F94"/>
      <c r="I94" s="4"/>
    </row>
    <row r="95" spans="2:9" ht="14.25" customHeight="1">
      <c r="B95" s="42"/>
      <c r="C95"/>
      <c r="D95"/>
      <c r="E95"/>
      <c r="F95"/>
      <c r="I95" s="4"/>
    </row>
    <row r="96" spans="2:9" ht="14.25" customHeight="1">
      <c r="B96" s="42"/>
      <c r="C96"/>
      <c r="D96"/>
      <c r="E96"/>
      <c r="F96"/>
      <c r="I96" s="4"/>
    </row>
    <row r="97" spans="2:9" ht="14.25" customHeight="1">
      <c r="B97" s="42"/>
      <c r="C97"/>
      <c r="D97"/>
      <c r="E97"/>
      <c r="F97"/>
      <c r="I97" s="4"/>
    </row>
    <row r="98" spans="2:9" ht="14.25" customHeight="1">
      <c r="B98" s="23"/>
      <c r="C98"/>
      <c r="D98"/>
      <c r="E98"/>
      <c r="F98"/>
      <c r="I98" s="4"/>
    </row>
    <row r="99" spans="2:9" ht="14.25" customHeight="1">
      <c r="B99" s="39"/>
      <c r="C99"/>
      <c r="D99"/>
      <c r="E99"/>
      <c r="F99"/>
      <c r="I99" s="4"/>
    </row>
    <row r="100" spans="2:9" ht="14.25" customHeight="1">
      <c r="B100" s="39"/>
      <c r="C100"/>
      <c r="D100"/>
      <c r="E100"/>
      <c r="F100"/>
      <c r="I100" s="4"/>
    </row>
    <row r="101" spans="2:9" ht="14.25" customHeight="1">
      <c r="B101" s="39"/>
      <c r="C101"/>
      <c r="D101"/>
      <c r="E101"/>
      <c r="F101"/>
      <c r="I101" s="4"/>
    </row>
    <row r="102" spans="2:9" ht="14.25" customHeight="1">
      <c r="B102" s="23"/>
      <c r="C102"/>
      <c r="D102"/>
      <c r="E102"/>
      <c r="F102"/>
      <c r="I102" s="4"/>
    </row>
    <row r="103" spans="2:9" ht="14.25" customHeight="1">
      <c r="B103" s="23"/>
      <c r="C103"/>
      <c r="D103"/>
      <c r="E103"/>
      <c r="F103"/>
      <c r="I103" s="4"/>
    </row>
    <row r="104" spans="2:9" ht="14.25" customHeight="1">
      <c r="B104" s="23"/>
      <c r="I104" s="4"/>
    </row>
    <row r="105" spans="2:9" ht="14.25" customHeight="1">
      <c r="B105" s="23"/>
    </row>
    <row r="106" spans="2:9" ht="14.25" customHeight="1">
      <c r="B106" s="24"/>
    </row>
    <row r="107" spans="2:9" ht="14.25" customHeight="1">
      <c r="B107" s="24"/>
    </row>
    <row r="108" spans="2:9" ht="14.25" customHeight="1">
      <c r="B108" s="24"/>
    </row>
    <row r="109" spans="2:9" ht="14.25" customHeight="1">
      <c r="B109" s="24"/>
    </row>
    <row r="110" spans="2:9" ht="14.25" customHeight="1">
      <c r="B110" s="24"/>
    </row>
    <row r="111" spans="2:9" ht="14.25" customHeight="1">
      <c r="B111" s="24"/>
    </row>
    <row r="112" spans="2:9" ht="14.25" customHeight="1">
      <c r="B112" s="24"/>
    </row>
    <row r="113" spans="2:2" ht="14.25" customHeight="1">
      <c r="B113" s="24"/>
    </row>
    <row r="114" spans="2:2" ht="14.25" customHeight="1">
      <c r="B114" s="24"/>
    </row>
    <row r="115" spans="2:2" ht="14.25" customHeight="1">
      <c r="B115" s="24"/>
    </row>
    <row r="116" spans="2:2" ht="14.25" customHeight="1">
      <c r="B116" s="24"/>
    </row>
    <row r="117" spans="2:2" ht="14.25" customHeight="1">
      <c r="B117" s="24"/>
    </row>
    <row r="118" spans="2:2" ht="14.25" customHeight="1">
      <c r="B118" s="24"/>
    </row>
    <row r="119" spans="2:2" ht="14.25" customHeight="1">
      <c r="B119" s="24"/>
    </row>
    <row r="120" spans="2:2" ht="14.25" customHeight="1">
      <c r="B120" s="24"/>
    </row>
    <row r="121" spans="2:2" ht="14.25" customHeight="1">
      <c r="B121" s="24"/>
    </row>
    <row r="122" spans="2:2" ht="14.25" customHeight="1">
      <c r="B122" s="24"/>
    </row>
    <row r="123" spans="2:2" ht="14.25" customHeight="1">
      <c r="B123" s="24"/>
    </row>
    <row r="124" spans="2:2" ht="14.25" customHeight="1">
      <c r="B124" s="24"/>
    </row>
    <row r="125" spans="2:2" ht="14.25" customHeight="1">
      <c r="B125" s="24"/>
    </row>
    <row r="126" spans="2:2" ht="14.25" customHeight="1">
      <c r="B126" s="24"/>
    </row>
    <row r="127" spans="2:2" ht="14.25" customHeight="1">
      <c r="B127" s="24"/>
    </row>
    <row r="128" spans="2:2" ht="14.25" customHeight="1">
      <c r="B128" s="24"/>
    </row>
    <row r="129" spans="2:2" ht="14.25" customHeight="1">
      <c r="B129" s="24"/>
    </row>
    <row r="130" spans="2:2" ht="14.25" customHeight="1">
      <c r="B130" s="24"/>
    </row>
    <row r="131" spans="2:2" ht="14.25" customHeight="1">
      <c r="B131" s="24"/>
    </row>
    <row r="132" spans="2:2" ht="14.25" customHeight="1">
      <c r="B132" s="24"/>
    </row>
    <row r="133" spans="2:2" ht="14.25" customHeight="1">
      <c r="B133" s="24"/>
    </row>
    <row r="134" spans="2:2" ht="14.25" customHeight="1">
      <c r="B134" s="24"/>
    </row>
    <row r="135" spans="2:2" ht="14.25" customHeight="1">
      <c r="B135" s="24"/>
    </row>
    <row r="136" spans="2:2" ht="14.25" customHeight="1">
      <c r="B136" s="24"/>
    </row>
    <row r="137" spans="2:2" ht="14.25" customHeight="1">
      <c r="B137" s="24"/>
    </row>
    <row r="138" spans="2:2" ht="14.25" customHeight="1">
      <c r="B138" s="24"/>
    </row>
    <row r="139" spans="2:2" ht="14.25" customHeight="1">
      <c r="B139" s="24"/>
    </row>
    <row r="140" spans="2:2" ht="14.25" customHeight="1">
      <c r="B140" s="24"/>
    </row>
    <row r="141" spans="2:2" ht="14.25" customHeight="1">
      <c r="B141" s="24"/>
    </row>
    <row r="142" spans="2:2" ht="14.25" customHeight="1">
      <c r="B142" s="24"/>
    </row>
    <row r="143" spans="2:2" ht="14.25" customHeight="1">
      <c r="B143" s="24"/>
    </row>
    <row r="144" spans="2:2" ht="14.25" customHeight="1">
      <c r="B144" s="24"/>
    </row>
    <row r="145" spans="2:2" ht="14.25" customHeight="1">
      <c r="B145" s="24"/>
    </row>
    <row r="146" spans="2:2" ht="14.25" customHeight="1">
      <c r="B146" s="24"/>
    </row>
    <row r="147" spans="2:2" ht="14.25" customHeight="1">
      <c r="B147" s="24"/>
    </row>
    <row r="148" spans="2:2" ht="14.25" customHeight="1">
      <c r="B148" s="24"/>
    </row>
    <row r="149" spans="2:2" ht="14.25" customHeight="1">
      <c r="B149" s="24"/>
    </row>
    <row r="150" spans="2:2" ht="14.25" customHeight="1">
      <c r="B150" s="24"/>
    </row>
    <row r="151" spans="2:2" ht="14.25" customHeight="1">
      <c r="B151" s="24"/>
    </row>
    <row r="152" spans="2:2" ht="14.25" customHeight="1">
      <c r="B152" s="24"/>
    </row>
    <row r="153" spans="2:2" ht="14.25" customHeight="1">
      <c r="B153" s="24"/>
    </row>
    <row r="154" spans="2:2" ht="14.25" customHeight="1">
      <c r="B154" s="24"/>
    </row>
    <row r="155" spans="2:2" ht="14.25" customHeight="1">
      <c r="B155" s="24"/>
    </row>
    <row r="156" spans="2:2" ht="14.25" customHeight="1">
      <c r="B156" s="24"/>
    </row>
    <row r="157" spans="2:2" ht="14.25" customHeight="1">
      <c r="B157" s="24"/>
    </row>
    <row r="158" spans="2:2" ht="14.25" customHeight="1">
      <c r="B158" s="24"/>
    </row>
    <row r="159" spans="2:2" ht="14.25" customHeight="1">
      <c r="B159" s="24"/>
    </row>
    <row r="160" spans="2:2" ht="14.25" customHeight="1">
      <c r="B160" s="24"/>
    </row>
    <row r="161" spans="2:2" ht="14.25" customHeight="1">
      <c r="B161" s="24"/>
    </row>
    <row r="162" spans="2:2" ht="14.25" customHeight="1">
      <c r="B162" s="24"/>
    </row>
    <row r="163" spans="2:2" ht="14.25" customHeight="1">
      <c r="B163" s="24"/>
    </row>
    <row r="164" spans="2:2" ht="14.25" customHeight="1">
      <c r="B164" s="24"/>
    </row>
    <row r="165" spans="2:2" ht="14.25" customHeight="1">
      <c r="B165" s="24"/>
    </row>
    <row r="166" spans="2:2" ht="14.25" customHeight="1">
      <c r="B166" s="24"/>
    </row>
    <row r="167" spans="2:2" ht="14.25" customHeight="1">
      <c r="B167" s="24"/>
    </row>
    <row r="168" spans="2:2" ht="14.25" customHeight="1">
      <c r="B168" s="24"/>
    </row>
    <row r="169" spans="2:2" ht="14.25" customHeight="1">
      <c r="B169" s="24"/>
    </row>
    <row r="170" spans="2:2" ht="14.25" customHeight="1">
      <c r="B170" s="24"/>
    </row>
    <row r="171" spans="2:2" ht="14.25" customHeight="1">
      <c r="B171" s="24"/>
    </row>
    <row r="172" spans="2:2" ht="14.25" customHeight="1">
      <c r="B172" s="24"/>
    </row>
    <row r="173" spans="2:2" ht="14.25" customHeight="1">
      <c r="B173" s="24"/>
    </row>
    <row r="174" spans="2:2" ht="14.25" customHeight="1">
      <c r="B174" s="24"/>
    </row>
    <row r="175" spans="2:2" ht="14.25" customHeight="1">
      <c r="B175" s="24"/>
    </row>
    <row r="176" spans="2:2" ht="14.25" customHeight="1">
      <c r="B176" s="24"/>
    </row>
    <row r="177" spans="2:2" ht="14.25" customHeight="1">
      <c r="B177" s="24"/>
    </row>
    <row r="178" spans="2:2" ht="14.25" customHeight="1">
      <c r="B178" s="24"/>
    </row>
    <row r="179" spans="2:2" ht="14.25" customHeight="1">
      <c r="B179" s="24"/>
    </row>
    <row r="180" spans="2:2" ht="14.25" customHeight="1">
      <c r="B180" s="24"/>
    </row>
    <row r="181" spans="2:2" ht="14.25" customHeight="1">
      <c r="B181" s="24"/>
    </row>
    <row r="182" spans="2:2" ht="14.25" customHeight="1">
      <c r="B182" s="24"/>
    </row>
    <row r="183" spans="2:2" ht="14.25" customHeight="1">
      <c r="B183" s="24"/>
    </row>
    <row r="184" spans="2:2" ht="14.25" customHeight="1">
      <c r="B184" s="24"/>
    </row>
    <row r="185" spans="2:2" ht="14.25" customHeight="1">
      <c r="B185" s="24"/>
    </row>
    <row r="186" spans="2:2" ht="14.25" customHeight="1">
      <c r="B186" s="24"/>
    </row>
    <row r="187" spans="2:2" ht="14.25" customHeight="1">
      <c r="B187" s="24"/>
    </row>
    <row r="188" spans="2:2" ht="14.25" customHeight="1">
      <c r="B188" s="24"/>
    </row>
    <row r="189" spans="2:2" ht="14.25" customHeight="1">
      <c r="B189" s="24"/>
    </row>
    <row r="190" spans="2:2" ht="14.25" customHeight="1">
      <c r="B190" s="24"/>
    </row>
    <row r="191" spans="2:2" ht="14.25" customHeight="1">
      <c r="B191" s="24"/>
    </row>
    <row r="192" spans="2:2" ht="14.25" customHeight="1">
      <c r="B192" s="24"/>
    </row>
    <row r="193" spans="2:2" ht="14.25" customHeight="1">
      <c r="B193" s="24"/>
    </row>
    <row r="194" spans="2:2" ht="14.25" customHeight="1">
      <c r="B194" s="24"/>
    </row>
    <row r="195" spans="2:2" ht="14.25" customHeight="1">
      <c r="B195" s="24"/>
    </row>
    <row r="196" spans="2:2" ht="14.25" customHeight="1">
      <c r="B196" s="24"/>
    </row>
    <row r="197" spans="2:2" ht="14.25" customHeight="1">
      <c r="B197" s="24"/>
    </row>
    <row r="198" spans="2:2" ht="14.25" customHeight="1">
      <c r="B198" s="24"/>
    </row>
    <row r="199" spans="2:2" ht="14.25" customHeight="1">
      <c r="B199" s="24"/>
    </row>
    <row r="200" spans="2:2" ht="14.25" customHeight="1">
      <c r="B200" s="24"/>
    </row>
    <row r="201" spans="2:2" ht="14.25" customHeight="1">
      <c r="B201" s="24"/>
    </row>
    <row r="202" spans="2:2" ht="14.25" customHeight="1">
      <c r="B202" s="24"/>
    </row>
    <row r="203" spans="2:2" ht="14.25" customHeight="1">
      <c r="B203" s="24"/>
    </row>
    <row r="204" spans="2:2" ht="14.25" customHeight="1">
      <c r="B204" s="24"/>
    </row>
    <row r="205" spans="2:2" ht="14.25" customHeight="1">
      <c r="B205" s="24"/>
    </row>
    <row r="206" spans="2:2" ht="14.25" customHeight="1">
      <c r="B206" s="24"/>
    </row>
    <row r="207" spans="2:2" ht="14.25" customHeight="1">
      <c r="B207" s="24"/>
    </row>
    <row r="208" spans="2:2" ht="14.25" customHeight="1">
      <c r="B208" s="24"/>
    </row>
    <row r="209" spans="2:2" ht="14.25" customHeight="1">
      <c r="B209" s="24"/>
    </row>
    <row r="210" spans="2:2" ht="14.25" customHeight="1">
      <c r="B210" s="24"/>
    </row>
    <row r="211" spans="2:2" ht="14.25" customHeight="1">
      <c r="B211" s="24"/>
    </row>
    <row r="212" spans="2:2" ht="14.25" customHeight="1">
      <c r="B212" s="24"/>
    </row>
    <row r="213" spans="2:2" ht="14.25" customHeight="1">
      <c r="B213" s="24"/>
    </row>
    <row r="214" spans="2:2" ht="14.25" customHeight="1">
      <c r="B214" s="24"/>
    </row>
    <row r="215" spans="2:2" ht="14.25" customHeight="1">
      <c r="B215" s="24"/>
    </row>
    <row r="216" spans="2:2" ht="14.25" customHeight="1">
      <c r="B216" s="24"/>
    </row>
    <row r="217" spans="2:2" ht="14.25" customHeight="1">
      <c r="B217" s="24"/>
    </row>
    <row r="218" spans="2:2" ht="14.25" customHeight="1">
      <c r="B218" s="24"/>
    </row>
    <row r="219" spans="2:2" ht="14.25" customHeight="1">
      <c r="B219" s="24"/>
    </row>
    <row r="220" spans="2:2" ht="14.25" customHeight="1">
      <c r="B220" s="24"/>
    </row>
    <row r="221" spans="2:2" ht="14.25" customHeight="1">
      <c r="B221" s="24"/>
    </row>
    <row r="222" spans="2:2" ht="14.25" customHeight="1">
      <c r="B222" s="24"/>
    </row>
    <row r="223" spans="2:2" ht="14.25" customHeight="1">
      <c r="B223" s="24"/>
    </row>
    <row r="224" spans="2:2" ht="14.25" customHeight="1">
      <c r="B224" s="24"/>
    </row>
    <row r="225" spans="2:2" ht="14.25" customHeight="1">
      <c r="B225" s="24"/>
    </row>
    <row r="226" spans="2:2" ht="14.25" customHeight="1">
      <c r="B226" s="24"/>
    </row>
    <row r="227" spans="2:2" ht="14.25" customHeight="1">
      <c r="B227" s="24"/>
    </row>
    <row r="228" spans="2:2" ht="14.25" customHeight="1">
      <c r="B228" s="24"/>
    </row>
    <row r="229" spans="2:2" ht="14.25" customHeight="1">
      <c r="B229" s="24"/>
    </row>
    <row r="230" spans="2:2" ht="14.25" customHeight="1">
      <c r="B230" s="24"/>
    </row>
    <row r="231" spans="2:2" ht="14.25" customHeight="1">
      <c r="B231" s="24"/>
    </row>
    <row r="232" spans="2:2" ht="14.25" customHeight="1">
      <c r="B232" s="24"/>
    </row>
    <row r="233" spans="2:2" ht="14.25" customHeight="1">
      <c r="B233" s="24"/>
    </row>
    <row r="234" spans="2:2" ht="14.25" customHeight="1">
      <c r="B234" s="24"/>
    </row>
    <row r="235" spans="2:2" ht="14.25" customHeight="1">
      <c r="B235" s="24"/>
    </row>
    <row r="236" spans="2:2" ht="14.25" customHeight="1">
      <c r="B236" s="24"/>
    </row>
    <row r="237" spans="2:2" ht="14.25" customHeight="1">
      <c r="B237" s="24"/>
    </row>
    <row r="238" spans="2:2" ht="14.25" customHeight="1">
      <c r="B238" s="24"/>
    </row>
    <row r="239" spans="2:2" ht="14.25" customHeight="1">
      <c r="B239" s="24"/>
    </row>
    <row r="240" spans="2:2" ht="14.25" customHeight="1">
      <c r="B240" s="24"/>
    </row>
    <row r="241" spans="2:2" ht="14.25" customHeight="1">
      <c r="B241" s="24"/>
    </row>
    <row r="242" spans="2:2" ht="14.25" customHeight="1">
      <c r="B242" s="24"/>
    </row>
    <row r="243" spans="2:2" ht="14.25" customHeight="1">
      <c r="B243" s="24"/>
    </row>
    <row r="244" spans="2:2" ht="14.25" customHeight="1">
      <c r="B244" s="24"/>
    </row>
    <row r="245" spans="2:2" ht="14.25" customHeight="1">
      <c r="B245" s="24"/>
    </row>
    <row r="246" spans="2:2" ht="14.25" customHeight="1">
      <c r="B246" s="24"/>
    </row>
    <row r="247" spans="2:2" ht="14.25" customHeight="1">
      <c r="B247" s="24"/>
    </row>
    <row r="248" spans="2:2" ht="14.25" customHeight="1">
      <c r="B248" s="24"/>
    </row>
    <row r="249" spans="2:2" ht="14.25" customHeight="1">
      <c r="B249" s="24"/>
    </row>
    <row r="250" spans="2:2" ht="14.25" customHeight="1">
      <c r="B250" s="24"/>
    </row>
    <row r="251" spans="2:2" ht="14.25" customHeight="1">
      <c r="B251" s="24"/>
    </row>
    <row r="252" spans="2:2" ht="14.25" customHeight="1">
      <c r="B252" s="24"/>
    </row>
    <row r="253" spans="2:2" ht="14.25" customHeight="1">
      <c r="B253" s="24"/>
    </row>
    <row r="254" spans="2:2" ht="14.25" customHeight="1">
      <c r="B254" s="24"/>
    </row>
    <row r="255" spans="2:2" ht="14.25" customHeight="1">
      <c r="B255" s="24"/>
    </row>
    <row r="256" spans="2:2" ht="14.25" customHeight="1">
      <c r="B256" s="24"/>
    </row>
    <row r="257" spans="2:2" ht="14.25" customHeight="1">
      <c r="B257" s="24"/>
    </row>
    <row r="258" spans="2:2" ht="14.25" customHeight="1">
      <c r="B258" s="24"/>
    </row>
    <row r="259" spans="2:2" ht="14.25" customHeight="1">
      <c r="B259" s="24"/>
    </row>
    <row r="260" spans="2:2" ht="14.25" customHeight="1">
      <c r="B260" s="24"/>
    </row>
    <row r="261" spans="2:2" ht="14.25" customHeight="1">
      <c r="B261" s="24"/>
    </row>
    <row r="262" spans="2:2" ht="14.25" customHeight="1">
      <c r="B262" s="24"/>
    </row>
    <row r="263" spans="2:2" ht="14.25" customHeight="1">
      <c r="B263" s="24"/>
    </row>
    <row r="264" spans="2:2" ht="14.25" customHeight="1">
      <c r="B264" s="24"/>
    </row>
    <row r="265" spans="2:2" ht="14.25" customHeight="1">
      <c r="B265" s="24"/>
    </row>
    <row r="266" spans="2:2" ht="14.25" customHeight="1">
      <c r="B266" s="24"/>
    </row>
    <row r="267" spans="2:2" ht="14.25" customHeight="1">
      <c r="B267" s="24"/>
    </row>
    <row r="268" spans="2:2" ht="14.25" customHeight="1">
      <c r="B268" s="24"/>
    </row>
    <row r="269" spans="2:2" ht="14.25" customHeight="1">
      <c r="B269" s="24"/>
    </row>
    <row r="270" spans="2:2" ht="14.25" customHeight="1">
      <c r="B270" s="24"/>
    </row>
    <row r="271" spans="2:2" ht="14.25" customHeight="1">
      <c r="B271" s="24"/>
    </row>
    <row r="272" spans="2:2" ht="14.25" customHeight="1">
      <c r="B272" s="24"/>
    </row>
    <row r="273" spans="2:2" ht="14.25" customHeight="1">
      <c r="B273" s="24"/>
    </row>
    <row r="274" spans="2:2" ht="14.25" customHeight="1">
      <c r="B274" s="24"/>
    </row>
    <row r="275" spans="2:2" ht="14.25" customHeight="1">
      <c r="B275" s="24"/>
    </row>
    <row r="276" spans="2:2" ht="14.25" customHeight="1">
      <c r="B276" s="24"/>
    </row>
    <row r="277" spans="2:2" ht="14.25" customHeight="1">
      <c r="B277" s="24"/>
    </row>
    <row r="278" spans="2:2" ht="14.25" customHeight="1">
      <c r="B278" s="24"/>
    </row>
    <row r="279" spans="2:2" ht="14.25" customHeight="1">
      <c r="B279" s="24"/>
    </row>
    <row r="280" spans="2:2" ht="14.25" customHeight="1">
      <c r="B280" s="24"/>
    </row>
    <row r="281" spans="2:2" ht="14.25" customHeight="1">
      <c r="B281" s="24"/>
    </row>
    <row r="282" spans="2:2" ht="14.25" customHeight="1">
      <c r="B282" s="24"/>
    </row>
    <row r="283" spans="2:2" ht="14.25" customHeight="1">
      <c r="B283" s="24"/>
    </row>
    <row r="284" spans="2:2" ht="14.25" customHeight="1">
      <c r="B284" s="24"/>
    </row>
    <row r="285" spans="2:2" ht="14.25" customHeight="1">
      <c r="B285" s="24"/>
    </row>
    <row r="286" spans="2:2" ht="14.25" customHeight="1">
      <c r="B286" s="24"/>
    </row>
    <row r="287" spans="2:2" ht="14.25" customHeight="1">
      <c r="B287" s="24"/>
    </row>
    <row r="288" spans="2:2" ht="14.25" customHeight="1">
      <c r="B288" s="24"/>
    </row>
    <row r="289" spans="2:2" ht="14.25" customHeight="1">
      <c r="B289" s="24"/>
    </row>
    <row r="290" spans="2:2" ht="14.25" customHeight="1">
      <c r="B290" s="24"/>
    </row>
    <row r="291" spans="2:2" ht="14.25" customHeight="1">
      <c r="B291" s="24"/>
    </row>
    <row r="292" spans="2:2" ht="14.25" customHeight="1">
      <c r="B292" s="24"/>
    </row>
    <row r="293" spans="2:2" ht="14.25" customHeight="1">
      <c r="B293" s="24"/>
    </row>
    <row r="294" spans="2:2" ht="14.25" customHeight="1">
      <c r="B294" s="24"/>
    </row>
    <row r="295" spans="2:2" ht="14.25" customHeight="1">
      <c r="B295" s="24"/>
    </row>
    <row r="296" spans="2:2" ht="14.25" customHeight="1">
      <c r="B296" s="24"/>
    </row>
    <row r="297" spans="2:2" ht="14.25" customHeight="1">
      <c r="B297" s="24"/>
    </row>
    <row r="298" spans="2:2" ht="14.25" customHeight="1">
      <c r="B298" s="24"/>
    </row>
    <row r="299" spans="2:2" ht="14.25" customHeight="1">
      <c r="B299" s="24"/>
    </row>
    <row r="300" spans="2:2" ht="14.25" customHeight="1">
      <c r="B300" s="24"/>
    </row>
    <row r="301" spans="2:2" ht="14.25" customHeight="1">
      <c r="B301" s="24"/>
    </row>
    <row r="302" spans="2:2" ht="14.25" customHeight="1">
      <c r="B302" s="24"/>
    </row>
    <row r="303" spans="2:2" ht="14.25" customHeight="1">
      <c r="B303" s="24"/>
    </row>
    <row r="304" spans="2:2" ht="14.25" customHeight="1">
      <c r="B304" s="24"/>
    </row>
    <row r="305" spans="2:2" ht="14.25" customHeight="1">
      <c r="B305" s="24"/>
    </row>
    <row r="306" spans="2:2" ht="14.25" customHeight="1">
      <c r="B306" s="24"/>
    </row>
    <row r="307" spans="2:2" ht="14.25" customHeight="1">
      <c r="B307" s="24"/>
    </row>
    <row r="308" spans="2:2" ht="14.25" customHeight="1">
      <c r="B308" s="24"/>
    </row>
    <row r="309" spans="2:2" ht="14.25" customHeight="1">
      <c r="B309" s="24"/>
    </row>
    <row r="310" spans="2:2" ht="14.25" customHeight="1">
      <c r="B310" s="24"/>
    </row>
    <row r="311" spans="2:2" ht="14.25" customHeight="1">
      <c r="B311" s="24"/>
    </row>
    <row r="312" spans="2:2" ht="14.25" customHeight="1">
      <c r="B312" s="24"/>
    </row>
    <row r="313" spans="2:2" ht="14.25" customHeight="1">
      <c r="B313" s="24"/>
    </row>
    <row r="314" spans="2:2" ht="14.25" customHeight="1">
      <c r="B314" s="24"/>
    </row>
    <row r="315" spans="2:2" ht="14.25" customHeight="1">
      <c r="B315" s="24"/>
    </row>
    <row r="316" spans="2:2" ht="14.25" customHeight="1">
      <c r="B316" s="24"/>
    </row>
    <row r="317" spans="2:2" ht="14.25" customHeight="1">
      <c r="B317" s="24"/>
    </row>
    <row r="318" spans="2:2" ht="14.25" customHeight="1">
      <c r="B318" s="24"/>
    </row>
    <row r="319" spans="2:2" ht="14.25" customHeight="1">
      <c r="B319" s="24"/>
    </row>
    <row r="320" spans="2:2" ht="14.25" customHeight="1">
      <c r="B320" s="24"/>
    </row>
    <row r="321" spans="2:2" ht="14.25" customHeight="1">
      <c r="B321" s="24"/>
    </row>
    <row r="322" spans="2:2" ht="14.25" customHeight="1">
      <c r="B322" s="24"/>
    </row>
    <row r="323" spans="2:2" ht="14.25" customHeight="1">
      <c r="B323" s="24"/>
    </row>
    <row r="324" spans="2:2" ht="14.25" customHeight="1">
      <c r="B324" s="24"/>
    </row>
    <row r="325" spans="2:2" ht="14.25" customHeight="1">
      <c r="B325" s="24"/>
    </row>
    <row r="326" spans="2:2" ht="14.25" customHeight="1">
      <c r="B326" s="24"/>
    </row>
    <row r="327" spans="2:2" ht="14.25" customHeight="1">
      <c r="B327" s="24"/>
    </row>
    <row r="328" spans="2:2" ht="14.25" customHeight="1">
      <c r="B328" s="24"/>
    </row>
    <row r="329" spans="2:2" ht="14.25" customHeight="1">
      <c r="B329" s="24"/>
    </row>
    <row r="330" spans="2:2" ht="14.25" customHeight="1">
      <c r="B330" s="24"/>
    </row>
    <row r="331" spans="2:2" ht="14.25" customHeight="1">
      <c r="B331" s="24"/>
    </row>
    <row r="332" spans="2:2" ht="14.25" customHeight="1">
      <c r="B332" s="24"/>
    </row>
    <row r="333" spans="2:2" ht="14.25" customHeight="1">
      <c r="B333" s="24"/>
    </row>
    <row r="334" spans="2:2" ht="14.25" customHeight="1">
      <c r="B334" s="24"/>
    </row>
    <row r="335" spans="2:2" ht="14.25" customHeight="1">
      <c r="B335" s="24"/>
    </row>
    <row r="336" spans="2:2" ht="14.25" customHeight="1">
      <c r="B336" s="24"/>
    </row>
    <row r="337" spans="2:2" ht="14.25" customHeight="1">
      <c r="B337" s="24"/>
    </row>
    <row r="338" spans="2:2" ht="14.25" customHeight="1">
      <c r="B338" s="24"/>
    </row>
    <row r="339" spans="2:2" ht="14.25" customHeight="1">
      <c r="B339" s="24"/>
    </row>
    <row r="340" spans="2:2" ht="14.25" customHeight="1">
      <c r="B340" s="24"/>
    </row>
    <row r="341" spans="2:2" ht="14.25" customHeight="1">
      <c r="B341" s="24"/>
    </row>
    <row r="342" spans="2:2" ht="14.25" customHeight="1">
      <c r="B342" s="24"/>
    </row>
    <row r="343" spans="2:2" ht="14.25" customHeight="1">
      <c r="B343" s="24"/>
    </row>
    <row r="344" spans="2:2" ht="14.25" customHeight="1">
      <c r="B344" s="24"/>
    </row>
    <row r="345" spans="2:2" ht="14.25" customHeight="1">
      <c r="B345" s="24"/>
    </row>
    <row r="346" spans="2:2" ht="14.25" customHeight="1">
      <c r="B346" s="24"/>
    </row>
    <row r="347" spans="2:2" ht="14.25" customHeight="1">
      <c r="B347" s="24"/>
    </row>
    <row r="348" spans="2:2" ht="14.25" customHeight="1">
      <c r="B348" s="24"/>
    </row>
    <row r="349" spans="2:2" ht="14.25" customHeight="1">
      <c r="B349" s="24"/>
    </row>
    <row r="350" spans="2:2" ht="14.25" customHeight="1">
      <c r="B350" s="24"/>
    </row>
    <row r="351" spans="2:2" ht="14.25" customHeight="1">
      <c r="B351" s="24"/>
    </row>
    <row r="352" spans="2:2" ht="14.25" customHeight="1">
      <c r="B352" s="24"/>
    </row>
    <row r="353" spans="2:2" ht="14.25" customHeight="1">
      <c r="B353" s="24"/>
    </row>
    <row r="354" spans="2:2" ht="14.25" customHeight="1">
      <c r="B354" s="24"/>
    </row>
    <row r="355" spans="2:2" ht="14.25" customHeight="1">
      <c r="B355" s="24"/>
    </row>
    <row r="356" spans="2:2" ht="14.25" customHeight="1">
      <c r="B356" s="24"/>
    </row>
    <row r="357" spans="2:2" ht="14.25" customHeight="1">
      <c r="B357" s="24"/>
    </row>
    <row r="358" spans="2:2" ht="14.25" customHeight="1">
      <c r="B358" s="24"/>
    </row>
    <row r="359" spans="2:2" ht="14.25" customHeight="1">
      <c r="B359" s="24"/>
    </row>
    <row r="360" spans="2:2" ht="14.25" customHeight="1">
      <c r="B360" s="24"/>
    </row>
    <row r="361" spans="2:2" ht="14.25" customHeight="1">
      <c r="B361" s="24"/>
    </row>
    <row r="362" spans="2:2" ht="14.25" customHeight="1">
      <c r="B362" s="24"/>
    </row>
    <row r="363" spans="2:2" ht="14.25" customHeight="1">
      <c r="B363" s="24"/>
    </row>
    <row r="364" spans="2:2" ht="14.25" customHeight="1">
      <c r="B364" s="24"/>
    </row>
    <row r="365" spans="2:2" ht="14.25" customHeight="1">
      <c r="B365" s="24"/>
    </row>
    <row r="366" spans="2:2" ht="14.25" customHeight="1">
      <c r="B366" s="24"/>
    </row>
    <row r="367" spans="2:2" ht="14.25" customHeight="1">
      <c r="B367" s="24"/>
    </row>
    <row r="368" spans="2:2" ht="14.25" customHeight="1">
      <c r="B368" s="24"/>
    </row>
    <row r="369" spans="2:2" ht="14.25" customHeight="1">
      <c r="B369" s="24"/>
    </row>
    <row r="370" spans="2:2" ht="14.25" customHeight="1">
      <c r="B370" s="24"/>
    </row>
    <row r="371" spans="2:2" ht="14.25" customHeight="1">
      <c r="B371" s="24"/>
    </row>
    <row r="372" spans="2:2" ht="14.25" customHeight="1">
      <c r="B372" s="24"/>
    </row>
    <row r="373" spans="2:2" ht="14.25" customHeight="1">
      <c r="B373" s="24"/>
    </row>
    <row r="374" spans="2:2" ht="14.25" customHeight="1">
      <c r="B374" s="24"/>
    </row>
    <row r="375" spans="2:2" ht="14.25" customHeight="1">
      <c r="B375" s="24"/>
    </row>
    <row r="376" spans="2:2" ht="14.25" customHeight="1">
      <c r="B376" s="24"/>
    </row>
    <row r="377" spans="2:2" ht="14.25" customHeight="1">
      <c r="B377" s="24"/>
    </row>
    <row r="378" spans="2:2" ht="14.25" customHeight="1">
      <c r="B378" s="24"/>
    </row>
    <row r="379" spans="2:2" ht="14.25" customHeight="1">
      <c r="B379" s="24"/>
    </row>
    <row r="380" spans="2:2" ht="14.25" customHeight="1">
      <c r="B380" s="24"/>
    </row>
    <row r="381" spans="2:2" ht="14.25" customHeight="1">
      <c r="B381" s="24"/>
    </row>
    <row r="382" spans="2:2" ht="14.25" customHeight="1">
      <c r="B382" s="24"/>
    </row>
    <row r="383" spans="2:2" ht="14.25" customHeight="1">
      <c r="B383" s="24"/>
    </row>
    <row r="384" spans="2:2" ht="14.25" customHeight="1">
      <c r="B384" s="24"/>
    </row>
    <row r="385" spans="2:2" ht="14.25" customHeight="1">
      <c r="B385" s="24"/>
    </row>
    <row r="386" spans="2:2" ht="14.25" customHeight="1">
      <c r="B386" s="24"/>
    </row>
    <row r="387" spans="2:2" ht="14.25" customHeight="1">
      <c r="B387" s="24"/>
    </row>
    <row r="388" spans="2:2" ht="14.25" customHeight="1">
      <c r="B388" s="24"/>
    </row>
    <row r="389" spans="2:2" ht="14.25" customHeight="1">
      <c r="B389" s="24"/>
    </row>
    <row r="390" spans="2:2" ht="14.25" customHeight="1">
      <c r="B390" s="24"/>
    </row>
    <row r="391" spans="2:2" ht="14.25" customHeight="1">
      <c r="B391" s="24"/>
    </row>
    <row r="392" spans="2:2" ht="14.25" customHeight="1">
      <c r="B392" s="24"/>
    </row>
    <row r="393" spans="2:2" ht="14.25" customHeight="1">
      <c r="B393" s="24"/>
    </row>
    <row r="394" spans="2:2" ht="14.25" customHeight="1">
      <c r="B394" s="24"/>
    </row>
    <row r="395" spans="2:2" ht="14.25" customHeight="1">
      <c r="B395" s="24"/>
    </row>
    <row r="396" spans="2:2" ht="14.25" customHeight="1">
      <c r="B396" s="24"/>
    </row>
    <row r="397" spans="2:2" ht="14.25" customHeight="1">
      <c r="B397" s="24"/>
    </row>
    <row r="398" spans="2:2" ht="14.25" customHeight="1">
      <c r="B398" s="24"/>
    </row>
    <row r="399" spans="2:2" ht="14.25" customHeight="1">
      <c r="B399" s="24"/>
    </row>
    <row r="400" spans="2:2" ht="14.25" customHeight="1">
      <c r="B400" s="24"/>
    </row>
    <row r="401" spans="2:2" ht="14.25" customHeight="1">
      <c r="B401" s="24"/>
    </row>
    <row r="402" spans="2:2" ht="14.25" customHeight="1">
      <c r="B402" s="24"/>
    </row>
    <row r="403" spans="2:2" ht="14.25" customHeight="1">
      <c r="B403" s="24"/>
    </row>
    <row r="404" spans="2:2" ht="14.25" customHeight="1">
      <c r="B404" s="24"/>
    </row>
    <row r="405" spans="2:2" ht="14.25" customHeight="1">
      <c r="B405" s="24"/>
    </row>
    <row r="406" spans="2:2" ht="14.25" customHeight="1">
      <c r="B406" s="24"/>
    </row>
    <row r="407" spans="2:2" ht="14.25" customHeight="1">
      <c r="B407" s="24"/>
    </row>
    <row r="408" spans="2:2" ht="14.25" customHeight="1">
      <c r="B408" s="24"/>
    </row>
    <row r="409" spans="2:2" ht="14.25" customHeight="1">
      <c r="B409" s="24"/>
    </row>
    <row r="410" spans="2:2" ht="14.25" customHeight="1">
      <c r="B410" s="24"/>
    </row>
    <row r="411" spans="2:2" ht="14.25" customHeight="1">
      <c r="B411" s="24"/>
    </row>
    <row r="412" spans="2:2" ht="14.25" customHeight="1">
      <c r="B412" s="24"/>
    </row>
    <row r="413" spans="2:2" ht="14.25" customHeight="1">
      <c r="B413" s="24"/>
    </row>
    <row r="414" spans="2:2" ht="14.25" customHeight="1">
      <c r="B414" s="24"/>
    </row>
    <row r="415" spans="2:2" ht="14.25" customHeight="1">
      <c r="B415" s="24"/>
    </row>
    <row r="416" spans="2:2" ht="14.25" customHeight="1">
      <c r="B416" s="24"/>
    </row>
    <row r="417" spans="2:2" ht="14.25" customHeight="1">
      <c r="B417" s="24"/>
    </row>
    <row r="418" spans="2:2" ht="14.25" customHeight="1">
      <c r="B418" s="24"/>
    </row>
    <row r="419" spans="2:2" ht="14.25" customHeight="1">
      <c r="B419" s="24"/>
    </row>
    <row r="420" spans="2:2" ht="14.25" customHeight="1">
      <c r="B420" s="24"/>
    </row>
    <row r="421" spans="2:2" ht="14.25" customHeight="1">
      <c r="B421" s="24"/>
    </row>
    <row r="422" spans="2:2" ht="14.25" customHeight="1">
      <c r="B422" s="24"/>
    </row>
    <row r="423" spans="2:2" ht="14.25" customHeight="1">
      <c r="B423" s="24"/>
    </row>
    <row r="424" spans="2:2" ht="14.25" customHeight="1">
      <c r="B424" s="24"/>
    </row>
    <row r="425" spans="2:2" ht="14.25" customHeight="1">
      <c r="B425" s="24"/>
    </row>
    <row r="426" spans="2:2" ht="14.25" customHeight="1">
      <c r="B426" s="24"/>
    </row>
    <row r="427" spans="2:2" ht="14.25" customHeight="1">
      <c r="B427" s="24"/>
    </row>
    <row r="428" spans="2:2" ht="14.25" customHeight="1">
      <c r="B428" s="24"/>
    </row>
    <row r="429" spans="2:2" ht="14.25" customHeight="1">
      <c r="B429" s="24"/>
    </row>
    <row r="430" spans="2:2" ht="14.25" customHeight="1">
      <c r="B430" s="24"/>
    </row>
    <row r="431" spans="2:2" ht="14.25" customHeight="1">
      <c r="B431" s="24"/>
    </row>
    <row r="432" spans="2:2" ht="14.25" customHeight="1">
      <c r="B432" s="24"/>
    </row>
    <row r="433" spans="2:2" ht="14.25" customHeight="1">
      <c r="B433" s="24"/>
    </row>
    <row r="434" spans="2:2" ht="14.25" customHeight="1">
      <c r="B434" s="24"/>
    </row>
    <row r="435" spans="2:2" ht="14.25" customHeight="1">
      <c r="B435" s="24"/>
    </row>
    <row r="436" spans="2:2" ht="14.25" customHeight="1">
      <c r="B436" s="24"/>
    </row>
    <row r="437" spans="2:2" ht="14.25" customHeight="1">
      <c r="B437" s="24"/>
    </row>
    <row r="438" spans="2:2" ht="14.25" customHeight="1">
      <c r="B438" s="24"/>
    </row>
    <row r="439" spans="2:2" ht="14.25" customHeight="1">
      <c r="B439" s="24"/>
    </row>
    <row r="440" spans="2:2" ht="14.25" customHeight="1">
      <c r="B440" s="24"/>
    </row>
    <row r="441" spans="2:2" ht="14.25" customHeight="1">
      <c r="B441" s="24"/>
    </row>
    <row r="442" spans="2:2" ht="14.25" customHeight="1">
      <c r="B442" s="24"/>
    </row>
    <row r="443" spans="2:2" ht="14.25" customHeight="1">
      <c r="B443" s="24"/>
    </row>
    <row r="444" spans="2:2" ht="14.25" customHeight="1">
      <c r="B444" s="24"/>
    </row>
    <row r="445" spans="2:2" ht="14.25" customHeight="1">
      <c r="B445" s="24"/>
    </row>
    <row r="446" spans="2:2" ht="14.25" customHeight="1">
      <c r="B446" s="24"/>
    </row>
    <row r="447" spans="2:2" ht="14.25" customHeight="1">
      <c r="B447" s="24"/>
    </row>
    <row r="448" spans="2:2" ht="14.25" customHeight="1">
      <c r="B448" s="24"/>
    </row>
    <row r="449" spans="2:2" ht="14.25" customHeight="1">
      <c r="B449" s="24"/>
    </row>
    <row r="450" spans="2:2" ht="14.25" customHeight="1">
      <c r="B450" s="24"/>
    </row>
    <row r="451" spans="2:2" ht="14.25" customHeight="1">
      <c r="B451" s="24"/>
    </row>
    <row r="452" spans="2:2" ht="14.25" customHeight="1">
      <c r="B452" s="24"/>
    </row>
    <row r="453" spans="2:2" ht="14.25" customHeight="1">
      <c r="B453" s="24"/>
    </row>
    <row r="454" spans="2:2" ht="14.25" customHeight="1">
      <c r="B454" s="24"/>
    </row>
    <row r="455" spans="2:2" ht="14.25" customHeight="1">
      <c r="B455" s="24"/>
    </row>
    <row r="456" spans="2:2" ht="14.25" customHeight="1">
      <c r="B456" s="24"/>
    </row>
    <row r="457" spans="2:2" ht="14.25" customHeight="1">
      <c r="B457" s="24"/>
    </row>
    <row r="458" spans="2:2" ht="14.25" customHeight="1">
      <c r="B458" s="24"/>
    </row>
    <row r="459" spans="2:2" ht="14.25" customHeight="1">
      <c r="B459" s="24"/>
    </row>
    <row r="460" spans="2:2" ht="14.25" customHeight="1">
      <c r="B460" s="24"/>
    </row>
    <row r="461" spans="2:2" ht="14.25" customHeight="1">
      <c r="B461" s="24"/>
    </row>
    <row r="462" spans="2:2" ht="14.25" customHeight="1">
      <c r="B462" s="24"/>
    </row>
    <row r="463" spans="2:2" ht="14.25" customHeight="1">
      <c r="B463" s="24"/>
    </row>
    <row r="464" spans="2:2" ht="14.25" customHeight="1">
      <c r="B464" s="24"/>
    </row>
    <row r="465" spans="2:2" ht="14.25" customHeight="1">
      <c r="B465" s="24"/>
    </row>
    <row r="466" spans="2:2" ht="14.25" customHeight="1">
      <c r="B466" s="24"/>
    </row>
    <row r="467" spans="2:2" ht="14.25" customHeight="1">
      <c r="B467" s="24"/>
    </row>
    <row r="468" spans="2:2" ht="14.25" customHeight="1">
      <c r="B468" s="24"/>
    </row>
    <row r="469" spans="2:2" ht="14.25" customHeight="1">
      <c r="B469" s="24"/>
    </row>
    <row r="470" spans="2:2" ht="14.25" customHeight="1">
      <c r="B470" s="24"/>
    </row>
    <row r="471" spans="2:2" ht="14.25" customHeight="1">
      <c r="B471" s="24"/>
    </row>
    <row r="472" spans="2:2" ht="14.25" customHeight="1">
      <c r="B472" s="24"/>
    </row>
    <row r="473" spans="2:2" ht="14.25" customHeight="1">
      <c r="B473" s="24"/>
    </row>
    <row r="474" spans="2:2" ht="14.25" customHeight="1">
      <c r="B474" s="24"/>
    </row>
    <row r="475" spans="2:2" ht="14.25" customHeight="1">
      <c r="B475" s="24"/>
    </row>
    <row r="476" spans="2:2" ht="14.25" customHeight="1">
      <c r="B476" s="24"/>
    </row>
    <row r="477" spans="2:2" ht="14.25" customHeight="1">
      <c r="B477" s="24"/>
    </row>
    <row r="478" spans="2:2" ht="14.25" customHeight="1">
      <c r="B478" s="24"/>
    </row>
    <row r="479" spans="2:2" ht="14.25" customHeight="1">
      <c r="B479" s="24"/>
    </row>
    <row r="480" spans="2:2" ht="14.25" customHeight="1">
      <c r="B480" s="24"/>
    </row>
    <row r="481" spans="2:2" ht="14.25" customHeight="1">
      <c r="B481" s="24"/>
    </row>
    <row r="482" spans="2:2" ht="14.25" customHeight="1">
      <c r="B482" s="24"/>
    </row>
    <row r="483" spans="2:2" ht="14.25" customHeight="1">
      <c r="B483" s="24"/>
    </row>
    <row r="484" spans="2:2" ht="14.25" customHeight="1">
      <c r="B484" s="24"/>
    </row>
    <row r="485" spans="2:2" ht="14.25" customHeight="1">
      <c r="B485" s="24"/>
    </row>
    <row r="486" spans="2:2" ht="14.25" customHeight="1">
      <c r="B486" s="24"/>
    </row>
    <row r="487" spans="2:2" ht="14.25" customHeight="1">
      <c r="B487" s="24"/>
    </row>
    <row r="488" spans="2:2" ht="14.25" customHeight="1">
      <c r="B488" s="24"/>
    </row>
    <row r="489" spans="2:2" ht="14.25" customHeight="1">
      <c r="B489" s="24"/>
    </row>
    <row r="490" spans="2:2" ht="14.25" customHeight="1">
      <c r="B490" s="24"/>
    </row>
    <row r="491" spans="2:2" ht="14.25" customHeight="1">
      <c r="B491" s="24"/>
    </row>
    <row r="492" spans="2:2" ht="14.25" customHeight="1">
      <c r="B492" s="24"/>
    </row>
    <row r="493" spans="2:2" ht="14.25" customHeight="1">
      <c r="B493" s="24"/>
    </row>
    <row r="494" spans="2:2" ht="14.25" customHeight="1">
      <c r="B494" s="24"/>
    </row>
    <row r="495" spans="2:2" ht="14.25" customHeight="1">
      <c r="B495" s="24"/>
    </row>
    <row r="496" spans="2:2" ht="14.25" customHeight="1">
      <c r="B496" s="24"/>
    </row>
    <row r="497" spans="2:2" ht="14.25" customHeight="1">
      <c r="B497" s="24"/>
    </row>
    <row r="498" spans="2:2" ht="14.25" customHeight="1">
      <c r="B498" s="24"/>
    </row>
    <row r="499" spans="2:2" ht="14.25" customHeight="1">
      <c r="B499" s="24"/>
    </row>
    <row r="500" spans="2:2" ht="14.25" customHeight="1">
      <c r="B500" s="24"/>
    </row>
    <row r="501" spans="2:2" ht="14.25" customHeight="1">
      <c r="B501" s="24"/>
    </row>
    <row r="502" spans="2:2" ht="14.25" customHeight="1">
      <c r="B502" s="24"/>
    </row>
    <row r="503" spans="2:2" ht="14.25" customHeight="1">
      <c r="B503" s="24"/>
    </row>
    <row r="504" spans="2:2" ht="14.25" customHeight="1">
      <c r="B504" s="24"/>
    </row>
    <row r="505" spans="2:2" ht="14.25" customHeight="1">
      <c r="B505" s="24"/>
    </row>
    <row r="506" spans="2:2" ht="14.25" customHeight="1">
      <c r="B506" s="24"/>
    </row>
    <row r="507" spans="2:2" ht="14.25" customHeight="1">
      <c r="B507" s="24"/>
    </row>
    <row r="508" spans="2:2" ht="14.25" customHeight="1">
      <c r="B508" s="24"/>
    </row>
    <row r="509" spans="2:2" ht="14.25" customHeight="1">
      <c r="B509" s="24"/>
    </row>
    <row r="510" spans="2:2" ht="14.25" customHeight="1">
      <c r="B510" s="24"/>
    </row>
    <row r="511" spans="2:2" ht="14.25" customHeight="1">
      <c r="B511" s="24"/>
    </row>
    <row r="512" spans="2:2" ht="14.25" customHeight="1">
      <c r="B512" s="24"/>
    </row>
    <row r="513" spans="2:2" ht="14.25" customHeight="1">
      <c r="B513" s="24"/>
    </row>
    <row r="514" spans="2:2" ht="14.25" customHeight="1">
      <c r="B514" s="24"/>
    </row>
    <row r="515" spans="2:2" ht="14.25" customHeight="1">
      <c r="B515" s="24"/>
    </row>
    <row r="516" spans="2:2" ht="14.25" customHeight="1">
      <c r="B516" s="24"/>
    </row>
    <row r="517" spans="2:2" ht="14.25" customHeight="1">
      <c r="B517" s="24"/>
    </row>
    <row r="518" spans="2:2" ht="14.25" customHeight="1">
      <c r="B518" s="24"/>
    </row>
    <row r="519" spans="2:2" ht="14.25" customHeight="1">
      <c r="B519" s="24"/>
    </row>
    <row r="520" spans="2:2" ht="14.25" customHeight="1">
      <c r="B520" s="24"/>
    </row>
    <row r="521" spans="2:2" ht="14.25" customHeight="1">
      <c r="B521" s="24"/>
    </row>
    <row r="522" spans="2:2" ht="14.25" customHeight="1">
      <c r="B522" s="24"/>
    </row>
    <row r="523" spans="2:2" ht="14.25" customHeight="1">
      <c r="B523" s="24"/>
    </row>
    <row r="524" spans="2:2" ht="14.25" customHeight="1">
      <c r="B524" s="24"/>
    </row>
    <row r="525" spans="2:2" ht="14.25" customHeight="1">
      <c r="B525" s="24"/>
    </row>
    <row r="526" spans="2:2" ht="14.25" customHeight="1">
      <c r="B526" s="24"/>
    </row>
    <row r="527" spans="2:2" ht="14.25" customHeight="1">
      <c r="B527" s="24"/>
    </row>
    <row r="528" spans="2:2" ht="14.25" customHeight="1">
      <c r="B528" s="24"/>
    </row>
    <row r="529" spans="2:2" ht="14.25" customHeight="1">
      <c r="B529" s="24"/>
    </row>
    <row r="530" spans="2:2" ht="14.25" customHeight="1">
      <c r="B530" s="24"/>
    </row>
    <row r="531" spans="2:2" ht="14.25" customHeight="1">
      <c r="B531" s="24"/>
    </row>
    <row r="532" spans="2:2" ht="14.25" customHeight="1">
      <c r="B532" s="24"/>
    </row>
    <row r="533" spans="2:2" ht="14.25" customHeight="1">
      <c r="B533" s="24"/>
    </row>
    <row r="534" spans="2:2" ht="14.25" customHeight="1">
      <c r="B534" s="24"/>
    </row>
    <row r="535" spans="2:2" ht="14.25" customHeight="1">
      <c r="B535" s="24"/>
    </row>
    <row r="536" spans="2:2" ht="14.25" customHeight="1">
      <c r="B536" s="24"/>
    </row>
    <row r="537" spans="2:2" ht="14.25" customHeight="1">
      <c r="B537" s="24"/>
    </row>
    <row r="538" spans="2:2" ht="14.25" customHeight="1">
      <c r="B538" s="24"/>
    </row>
    <row r="539" spans="2:2" ht="14.25" customHeight="1">
      <c r="B539" s="24"/>
    </row>
    <row r="540" spans="2:2" ht="14.25" customHeight="1">
      <c r="B540" s="24"/>
    </row>
    <row r="541" spans="2:2" ht="14.25" customHeight="1">
      <c r="B541" s="24"/>
    </row>
    <row r="542" spans="2:2" ht="14.25" customHeight="1">
      <c r="B542" s="24"/>
    </row>
    <row r="543" spans="2:2" ht="14.25" customHeight="1">
      <c r="B543" s="24"/>
    </row>
    <row r="544" spans="2:2" ht="14.25" customHeight="1">
      <c r="B544" s="24"/>
    </row>
    <row r="545" spans="2:2" ht="14.25" customHeight="1">
      <c r="B545" s="24"/>
    </row>
    <row r="546" spans="2:2" ht="14.25" customHeight="1">
      <c r="B546" s="24"/>
    </row>
    <row r="547" spans="2:2" ht="14.25" customHeight="1">
      <c r="B547" s="24"/>
    </row>
    <row r="548" spans="2:2" ht="14.25" customHeight="1">
      <c r="B548" s="24"/>
    </row>
    <row r="549" spans="2:2" ht="14.25" customHeight="1">
      <c r="B549" s="24"/>
    </row>
    <row r="550" spans="2:2" ht="14.25" customHeight="1">
      <c r="B550" s="24"/>
    </row>
    <row r="551" spans="2:2" ht="14.25" customHeight="1">
      <c r="B551" s="24"/>
    </row>
    <row r="552" spans="2:2" ht="14.25" customHeight="1">
      <c r="B552" s="24"/>
    </row>
    <row r="553" spans="2:2" ht="14.25" customHeight="1">
      <c r="B553" s="24"/>
    </row>
    <row r="554" spans="2:2" ht="14.25" customHeight="1">
      <c r="B554" s="24"/>
    </row>
    <row r="555" spans="2:2" ht="14.25" customHeight="1">
      <c r="B555" s="24"/>
    </row>
    <row r="556" spans="2:2" ht="14.25" customHeight="1">
      <c r="B556" s="24"/>
    </row>
    <row r="557" spans="2:2" ht="14.25" customHeight="1">
      <c r="B557" s="24"/>
    </row>
    <row r="558" spans="2:2" ht="14.25" customHeight="1">
      <c r="B558" s="24"/>
    </row>
    <row r="559" spans="2:2" ht="14.25" customHeight="1">
      <c r="B559" s="24"/>
    </row>
    <row r="560" spans="2:2" ht="14.25" customHeight="1">
      <c r="B560" s="24"/>
    </row>
    <row r="561" spans="2:2" ht="14.25" customHeight="1">
      <c r="B561" s="24"/>
    </row>
    <row r="562" spans="2:2" ht="14.25" customHeight="1">
      <c r="B562" s="24"/>
    </row>
    <row r="563" spans="2:2" ht="14.25" customHeight="1">
      <c r="B563" s="24"/>
    </row>
    <row r="564" spans="2:2" ht="14.25" customHeight="1">
      <c r="B564" s="24"/>
    </row>
    <row r="565" spans="2:2" ht="14.25" customHeight="1">
      <c r="B565" s="24"/>
    </row>
    <row r="566" spans="2:2" ht="14.25" customHeight="1">
      <c r="B566" s="24"/>
    </row>
    <row r="567" spans="2:2" ht="14.25" customHeight="1">
      <c r="B567" s="24"/>
    </row>
    <row r="568" spans="2:2" ht="14.25" customHeight="1">
      <c r="B568" s="24"/>
    </row>
    <row r="569" spans="2:2" ht="14.25" customHeight="1">
      <c r="B569" s="24"/>
    </row>
    <row r="570" spans="2:2" ht="14.25" customHeight="1">
      <c r="B570" s="24"/>
    </row>
    <row r="571" spans="2:2" ht="14.25" customHeight="1">
      <c r="B571" s="24"/>
    </row>
    <row r="572" spans="2:2" ht="14.25" customHeight="1">
      <c r="B572" s="24"/>
    </row>
    <row r="573" spans="2:2" ht="14.25" customHeight="1">
      <c r="B573" s="24"/>
    </row>
    <row r="574" spans="2:2" ht="14.25" customHeight="1">
      <c r="B574" s="24"/>
    </row>
    <row r="575" spans="2:2" ht="14.25" customHeight="1">
      <c r="B575" s="24"/>
    </row>
    <row r="576" spans="2:2" ht="14.25" customHeight="1">
      <c r="B576" s="24"/>
    </row>
    <row r="577" spans="2:2" ht="14.25" customHeight="1">
      <c r="B577" s="24"/>
    </row>
    <row r="578" spans="2:2" ht="14.25" customHeight="1">
      <c r="B578" s="24"/>
    </row>
    <row r="579" spans="2:2" ht="14.25" customHeight="1">
      <c r="B579" s="24"/>
    </row>
    <row r="580" spans="2:2" ht="14.25" customHeight="1">
      <c r="B580" s="24"/>
    </row>
    <row r="581" spans="2:2" ht="14.25" customHeight="1">
      <c r="B581" s="24"/>
    </row>
    <row r="582" spans="2:2" ht="14.25" customHeight="1">
      <c r="B582" s="24"/>
    </row>
    <row r="583" spans="2:2" ht="14.25" customHeight="1">
      <c r="B583" s="24"/>
    </row>
    <row r="584" spans="2:2" ht="14.25" customHeight="1">
      <c r="B584" s="24"/>
    </row>
    <row r="585" spans="2:2" ht="14.25" customHeight="1">
      <c r="B585" s="24"/>
    </row>
    <row r="586" spans="2:2" ht="14.25" customHeight="1">
      <c r="B586" s="24"/>
    </row>
    <row r="587" spans="2:2" ht="14.25" customHeight="1">
      <c r="B587" s="24"/>
    </row>
    <row r="588" spans="2:2" ht="14.25" customHeight="1">
      <c r="B588" s="24"/>
    </row>
    <row r="589" spans="2:2" ht="14.25" customHeight="1">
      <c r="B589" s="24"/>
    </row>
    <row r="590" spans="2:2" ht="14.25" customHeight="1">
      <c r="B590" s="24"/>
    </row>
    <row r="591" spans="2:2" ht="14.25" customHeight="1">
      <c r="B591" s="24"/>
    </row>
    <row r="592" spans="2:2" ht="14.25" customHeight="1">
      <c r="B592" s="24"/>
    </row>
    <row r="593" spans="2:2" ht="14.25" customHeight="1">
      <c r="B593" s="24"/>
    </row>
    <row r="594" spans="2:2" ht="14.25" customHeight="1">
      <c r="B594" s="24"/>
    </row>
    <row r="595" spans="2:2" ht="14.25" customHeight="1">
      <c r="B595" s="24"/>
    </row>
    <row r="596" spans="2:2" ht="14.25" customHeight="1">
      <c r="B596" s="24"/>
    </row>
    <row r="597" spans="2:2" ht="14.25" customHeight="1">
      <c r="B597" s="24"/>
    </row>
    <row r="598" spans="2:2" ht="14.25" customHeight="1">
      <c r="B598" s="24"/>
    </row>
    <row r="599" spans="2:2" ht="14.25" customHeight="1">
      <c r="B599" s="24"/>
    </row>
    <row r="600" spans="2:2" ht="14.25" customHeight="1">
      <c r="B600" s="24"/>
    </row>
    <row r="601" spans="2:2" ht="14.25" customHeight="1">
      <c r="B601" s="24"/>
    </row>
    <row r="602" spans="2:2" ht="14.25" customHeight="1">
      <c r="B602" s="24"/>
    </row>
    <row r="603" spans="2:2" ht="14.25" customHeight="1">
      <c r="B603" s="24"/>
    </row>
    <row r="604" spans="2:2" ht="14.25" customHeight="1">
      <c r="B604" s="24"/>
    </row>
    <row r="605" spans="2:2" ht="14.25" customHeight="1">
      <c r="B605" s="24"/>
    </row>
    <row r="606" spans="2:2" ht="14.25" customHeight="1">
      <c r="B606" s="24"/>
    </row>
    <row r="607" spans="2:2" ht="14.25" customHeight="1">
      <c r="B607" s="24"/>
    </row>
  </sheetData>
  <phoneticPr fontId="29" type="noConversion"/>
  <pageMargins left="0.51181102362204722" right="0.51181102362204722" top="0.47244094488188981" bottom="0.47244094488188981" header="0.23622047244094491" footer="0.23622047244094491"/>
  <pageSetup paperSize="9" orientation="portrait" r:id="rId1"/>
  <headerFooter alignWithMargins="0">
    <oddFooter>&amp;C&amp;9&amp;P&amp;L&amp;9Public Library Statistics 2016/17</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N50"/>
  <sheetViews>
    <sheetView zoomScaleNormal="100" workbookViewId="0">
      <pane ySplit="3" topLeftCell="A4" activePane="bottomLeft" state="frozen"/>
      <selection pane="bottomLeft" activeCell="I41" sqref="I41"/>
    </sheetView>
  </sheetViews>
  <sheetFormatPr defaultColWidth="9.140625" defaultRowHeight="14.25" customHeight="1"/>
  <cols>
    <col min="1" max="1" width="21.7109375" style="20" customWidth="1"/>
    <col min="2" max="2" width="16" style="20" customWidth="1"/>
    <col min="3" max="3" width="11.5703125" style="20" bestFit="1" customWidth="1"/>
    <col min="4" max="4" width="11.7109375" style="20" bestFit="1" customWidth="1"/>
    <col min="5" max="5" width="11.42578125" style="20" bestFit="1" customWidth="1"/>
    <col min="6" max="6" width="10.28515625" style="20" bestFit="1" customWidth="1"/>
    <col min="7" max="7" width="9" style="20" bestFit="1" customWidth="1"/>
    <col min="8" max="8" width="14.28515625" customWidth="1"/>
    <col min="9" max="16384" width="9.140625" style="20"/>
  </cols>
  <sheetData>
    <row r="1" spans="1:14" ht="16.5" customHeight="1">
      <c r="A1" s="37" t="s">
        <v>480</v>
      </c>
      <c r="H1" s="4"/>
      <c r="I1" s="4"/>
      <c r="J1" s="4"/>
      <c r="K1" s="4"/>
      <c r="L1" s="4"/>
      <c r="M1" s="4"/>
      <c r="N1" s="4"/>
    </row>
    <row r="2" spans="1:14" ht="14.25" customHeight="1">
      <c r="H2" s="4"/>
      <c r="I2" s="4"/>
      <c r="J2" s="4"/>
      <c r="K2" s="4"/>
      <c r="L2" s="4"/>
      <c r="M2" s="4"/>
      <c r="N2" s="4"/>
    </row>
    <row r="3" spans="1:14" ht="36">
      <c r="A3" s="33"/>
      <c r="B3" s="552" t="s">
        <v>539</v>
      </c>
      <c r="C3" s="552" t="s">
        <v>371</v>
      </c>
      <c r="D3" s="340" t="s">
        <v>46</v>
      </c>
      <c r="E3" s="340" t="s">
        <v>47</v>
      </c>
      <c r="F3" s="340" t="s">
        <v>48</v>
      </c>
      <c r="G3" s="539" t="s">
        <v>49</v>
      </c>
    </row>
    <row r="4" spans="1:14" ht="14.25" customHeight="1">
      <c r="A4" s="632" t="s">
        <v>280</v>
      </c>
      <c r="B4" s="634">
        <v>4848</v>
      </c>
      <c r="C4" s="634">
        <v>2394</v>
      </c>
      <c r="D4" s="634">
        <v>7250</v>
      </c>
      <c r="E4" s="634">
        <v>1772</v>
      </c>
      <c r="F4" s="634">
        <v>2208</v>
      </c>
      <c r="G4" s="633">
        <v>83</v>
      </c>
    </row>
    <row r="5" spans="1:14" ht="14.25" customHeight="1">
      <c r="A5" s="632" t="s">
        <v>213</v>
      </c>
      <c r="B5" s="634">
        <v>5400</v>
      </c>
      <c r="C5" s="633">
        <v>745</v>
      </c>
      <c r="D5" s="633"/>
      <c r="E5" s="634">
        <v>2467</v>
      </c>
      <c r="F5" s="634">
        <v>2565</v>
      </c>
      <c r="G5" s="633">
        <v>47</v>
      </c>
    </row>
    <row r="6" spans="1:14" ht="14.25" customHeight="1">
      <c r="A6" s="632" t="s">
        <v>281</v>
      </c>
      <c r="B6" s="634">
        <v>2087</v>
      </c>
      <c r="C6" s="634">
        <v>1220</v>
      </c>
      <c r="D6" s="633">
        <v>275</v>
      </c>
      <c r="E6" s="633"/>
      <c r="F6" s="634">
        <v>1807</v>
      </c>
      <c r="G6" s="633">
        <v>19</v>
      </c>
    </row>
    <row r="7" spans="1:14" ht="14.25" customHeight="1">
      <c r="A7" s="632" t="s">
        <v>438</v>
      </c>
      <c r="B7" s="634">
        <v>7778</v>
      </c>
      <c r="C7" s="633">
        <v>658</v>
      </c>
      <c r="D7" s="633">
        <v>502</v>
      </c>
      <c r="E7" s="633"/>
      <c r="F7" s="634">
        <v>5971</v>
      </c>
      <c r="G7" s="633">
        <v>122</v>
      </c>
    </row>
    <row r="8" spans="1:14" ht="14.25" customHeight="1">
      <c r="A8" s="632" t="s">
        <v>106</v>
      </c>
      <c r="B8" s="634">
        <v>1765</v>
      </c>
      <c r="C8" s="633">
        <v>360</v>
      </c>
      <c r="D8" s="633">
        <v>230</v>
      </c>
      <c r="E8" s="633"/>
      <c r="F8" s="633">
        <v>81</v>
      </c>
      <c r="G8" s="633"/>
    </row>
    <row r="9" spans="1:14" ht="14.25" customHeight="1">
      <c r="A9" s="632" t="s">
        <v>282</v>
      </c>
      <c r="B9" s="634">
        <v>2089</v>
      </c>
      <c r="C9" s="633">
        <v>236</v>
      </c>
      <c r="D9" s="633">
        <v>290</v>
      </c>
      <c r="E9" s="634">
        <v>1000</v>
      </c>
      <c r="F9" s="634">
        <v>2504</v>
      </c>
      <c r="G9" s="633">
        <v>83</v>
      </c>
    </row>
    <row r="10" spans="1:14" ht="14.25" customHeight="1">
      <c r="A10" s="632" t="s">
        <v>428</v>
      </c>
      <c r="B10" s="633">
        <v>132</v>
      </c>
      <c r="C10" s="634">
        <v>1393</v>
      </c>
      <c r="D10" s="633"/>
      <c r="E10" s="633"/>
      <c r="F10" s="633">
        <v>7</v>
      </c>
      <c r="G10" s="633">
        <v>10</v>
      </c>
    </row>
    <row r="11" spans="1:14" ht="14.25" customHeight="1">
      <c r="A11" s="632" t="s">
        <v>341</v>
      </c>
      <c r="B11" s="634">
        <v>1912</v>
      </c>
      <c r="C11" s="633">
        <v>217</v>
      </c>
      <c r="D11" s="633">
        <v>26</v>
      </c>
      <c r="E11" s="633"/>
      <c r="F11" s="633">
        <v>1</v>
      </c>
      <c r="G11" s="633">
        <v>4</v>
      </c>
    </row>
    <row r="12" spans="1:14" ht="14.25" customHeight="1">
      <c r="A12" s="632" t="s">
        <v>283</v>
      </c>
      <c r="B12" s="634">
        <v>8585</v>
      </c>
      <c r="C12" s="634">
        <v>3237</v>
      </c>
      <c r="D12" s="633"/>
      <c r="E12" s="634">
        <v>336075</v>
      </c>
      <c r="F12" s="634">
        <v>24658</v>
      </c>
      <c r="G12" s="633">
        <v>756</v>
      </c>
    </row>
    <row r="13" spans="1:14" ht="14.25" customHeight="1">
      <c r="A13" s="632" t="s">
        <v>284</v>
      </c>
      <c r="B13" s="634">
        <v>3232</v>
      </c>
      <c r="C13" s="633">
        <v>311</v>
      </c>
      <c r="D13" s="634">
        <v>1250</v>
      </c>
      <c r="E13" s="634">
        <v>12396</v>
      </c>
      <c r="F13" s="634">
        <v>11879</v>
      </c>
      <c r="G13" s="633"/>
    </row>
    <row r="14" spans="1:14" ht="14.25" customHeight="1">
      <c r="A14" s="632" t="s">
        <v>214</v>
      </c>
      <c r="B14" s="634">
        <v>1852</v>
      </c>
      <c r="C14" s="633">
        <v>454</v>
      </c>
      <c r="D14" s="633"/>
      <c r="E14" s="634">
        <v>1061</v>
      </c>
      <c r="F14" s="633">
        <v>722</v>
      </c>
      <c r="G14" s="633">
        <v>7</v>
      </c>
    </row>
    <row r="15" spans="1:14" ht="14.25" customHeight="1">
      <c r="A15" s="632" t="s">
        <v>429</v>
      </c>
      <c r="B15" s="634">
        <v>7956</v>
      </c>
      <c r="C15" s="634">
        <v>5750</v>
      </c>
      <c r="D15" s="634">
        <v>2177</v>
      </c>
      <c r="E15" s="634">
        <v>14851</v>
      </c>
      <c r="F15" s="634">
        <v>10877</v>
      </c>
      <c r="G15" s="633">
        <v>314</v>
      </c>
    </row>
    <row r="16" spans="1:14" ht="14.25" customHeight="1">
      <c r="A16" s="632" t="s">
        <v>345</v>
      </c>
      <c r="B16" s="633">
        <v>490</v>
      </c>
      <c r="C16" s="633"/>
      <c r="D16" s="633"/>
      <c r="E16" s="633"/>
      <c r="F16" s="633">
        <v>184</v>
      </c>
      <c r="G16" s="633"/>
    </row>
    <row r="17" spans="1:7" ht="14.25" customHeight="1">
      <c r="A17" s="632" t="s">
        <v>347</v>
      </c>
      <c r="B17" s="634">
        <v>2441</v>
      </c>
      <c r="C17" s="633"/>
      <c r="D17" s="633"/>
      <c r="E17" s="633"/>
      <c r="F17" s="634">
        <v>1146</v>
      </c>
      <c r="G17" s="633">
        <v>27</v>
      </c>
    </row>
    <row r="18" spans="1:7" ht="14.25" customHeight="1">
      <c r="A18" s="632" t="s">
        <v>436</v>
      </c>
      <c r="B18" s="634">
        <v>4950</v>
      </c>
      <c r="C18" s="634">
        <v>1777</v>
      </c>
      <c r="D18" s="634">
        <v>2347</v>
      </c>
      <c r="E18" s="633"/>
      <c r="F18" s="634">
        <v>6240</v>
      </c>
      <c r="G18" s="633">
        <v>727</v>
      </c>
    </row>
    <row r="19" spans="1:7" ht="14.25" customHeight="1">
      <c r="A19" s="632" t="s">
        <v>285</v>
      </c>
      <c r="B19" s="634">
        <v>2226</v>
      </c>
      <c r="C19" s="634">
        <v>3599</v>
      </c>
      <c r="D19" s="633">
        <v>207</v>
      </c>
      <c r="E19" s="634">
        <v>45926</v>
      </c>
      <c r="F19" s="633">
        <v>356</v>
      </c>
      <c r="G19" s="633">
        <v>205</v>
      </c>
    </row>
    <row r="20" spans="1:7" ht="14.25" customHeight="1">
      <c r="A20" s="632" t="s">
        <v>6</v>
      </c>
      <c r="B20" s="634">
        <v>3424</v>
      </c>
      <c r="C20" s="633">
        <v>994</v>
      </c>
      <c r="D20" s="633"/>
      <c r="E20" s="633">
        <v>192</v>
      </c>
      <c r="F20" s="634">
        <v>3720</v>
      </c>
      <c r="G20" s="633">
        <v>31</v>
      </c>
    </row>
    <row r="21" spans="1:7" ht="14.25" customHeight="1">
      <c r="A21" s="632" t="s">
        <v>430</v>
      </c>
      <c r="B21" s="634">
        <v>3019</v>
      </c>
      <c r="C21" s="633">
        <v>291</v>
      </c>
      <c r="D21" s="633">
        <v>141</v>
      </c>
      <c r="E21" s="634">
        <v>1200</v>
      </c>
      <c r="F21" s="634">
        <v>1773</v>
      </c>
      <c r="G21" s="633"/>
    </row>
    <row r="22" spans="1:7" ht="14.25" customHeight="1">
      <c r="A22" s="632" t="s">
        <v>286</v>
      </c>
      <c r="B22" s="634">
        <v>3825</v>
      </c>
      <c r="C22" s="634">
        <v>2711</v>
      </c>
      <c r="D22" s="633">
        <v>920</v>
      </c>
      <c r="E22" s="634">
        <v>4200</v>
      </c>
      <c r="F22" s="634">
        <v>4644</v>
      </c>
      <c r="G22" s="633">
        <v>90</v>
      </c>
    </row>
    <row r="23" spans="1:7" ht="14.25" customHeight="1">
      <c r="A23" s="632" t="s">
        <v>215</v>
      </c>
      <c r="B23" s="634">
        <v>9723</v>
      </c>
      <c r="C23" s="634">
        <v>1240</v>
      </c>
      <c r="D23" s="633">
        <v>248</v>
      </c>
      <c r="E23" s="634">
        <v>2100</v>
      </c>
      <c r="F23" s="634">
        <v>15224</v>
      </c>
      <c r="G23" s="633">
        <v>156</v>
      </c>
    </row>
    <row r="24" spans="1:7" ht="14.25" customHeight="1">
      <c r="A24" s="632" t="s">
        <v>216</v>
      </c>
      <c r="B24" s="634">
        <v>1203</v>
      </c>
      <c r="C24" s="634">
        <v>1157</v>
      </c>
      <c r="D24" s="633">
        <v>22</v>
      </c>
      <c r="E24" s="633"/>
      <c r="F24" s="633">
        <v>890</v>
      </c>
      <c r="G24" s="633">
        <v>12</v>
      </c>
    </row>
    <row r="25" spans="1:7" ht="14.25" customHeight="1">
      <c r="A25" s="632" t="s">
        <v>542</v>
      </c>
      <c r="B25" s="634">
        <v>8054</v>
      </c>
      <c r="C25" s="633">
        <v>587</v>
      </c>
      <c r="D25" s="633"/>
      <c r="E25" s="634">
        <v>3428</v>
      </c>
      <c r="F25" s="634">
        <v>1262</v>
      </c>
      <c r="G25" s="633"/>
    </row>
    <row r="26" spans="1:7" ht="14.25" customHeight="1">
      <c r="A26" s="632" t="s">
        <v>287</v>
      </c>
      <c r="B26" s="634">
        <v>2785</v>
      </c>
      <c r="C26" s="634">
        <v>2949</v>
      </c>
      <c r="D26" s="634">
        <v>1522</v>
      </c>
      <c r="E26" s="634">
        <v>2273</v>
      </c>
      <c r="F26" s="634">
        <v>5810</v>
      </c>
      <c r="G26" s="633">
        <v>86</v>
      </c>
    </row>
    <row r="27" spans="1:7" ht="14.25" customHeight="1">
      <c r="A27" s="632" t="s">
        <v>288</v>
      </c>
      <c r="B27" s="634">
        <v>2002</v>
      </c>
      <c r="C27" s="633">
        <v>286</v>
      </c>
      <c r="D27" s="633"/>
      <c r="E27" s="634">
        <v>8016</v>
      </c>
      <c r="F27" s="634">
        <v>3497</v>
      </c>
      <c r="G27" s="633"/>
    </row>
    <row r="28" spans="1:7" ht="14.25" customHeight="1">
      <c r="A28" s="632" t="s">
        <v>195</v>
      </c>
      <c r="B28" s="634">
        <v>6059</v>
      </c>
      <c r="C28" s="633">
        <v>288</v>
      </c>
      <c r="D28" s="633"/>
      <c r="E28" s="634">
        <v>1057</v>
      </c>
      <c r="F28" s="634">
        <v>5955</v>
      </c>
      <c r="G28" s="633"/>
    </row>
    <row r="29" spans="1:7" ht="14.25" customHeight="1">
      <c r="A29" s="632" t="s">
        <v>196</v>
      </c>
      <c r="B29" s="633">
        <v>883</v>
      </c>
      <c r="C29" s="634">
        <v>1200</v>
      </c>
      <c r="D29" s="633">
        <v>17</v>
      </c>
      <c r="E29" s="633">
        <v>719</v>
      </c>
      <c r="F29" s="633">
        <v>832</v>
      </c>
      <c r="G29" s="633">
        <v>144</v>
      </c>
    </row>
    <row r="30" spans="1:7" ht="14.25" customHeight="1">
      <c r="A30" s="632" t="s">
        <v>431</v>
      </c>
      <c r="B30" s="634">
        <v>1045</v>
      </c>
      <c r="C30" s="633">
        <v>866</v>
      </c>
      <c r="D30" s="633">
        <v>17</v>
      </c>
      <c r="E30" s="633">
        <v>955</v>
      </c>
      <c r="F30" s="633">
        <v>506</v>
      </c>
      <c r="G30" s="633">
        <v>71</v>
      </c>
    </row>
    <row r="31" spans="1:7" ht="14.25" customHeight="1">
      <c r="A31" s="632" t="s">
        <v>289</v>
      </c>
      <c r="B31" s="633">
        <v>759</v>
      </c>
      <c r="C31" s="633">
        <v>133</v>
      </c>
      <c r="D31" s="633">
        <v>222</v>
      </c>
      <c r="E31" s="633"/>
      <c r="F31" s="634">
        <v>1304</v>
      </c>
      <c r="G31" s="633"/>
    </row>
    <row r="32" spans="1:7" ht="14.25" customHeight="1">
      <c r="A32" s="632" t="s">
        <v>290</v>
      </c>
      <c r="B32" s="634">
        <v>6839</v>
      </c>
      <c r="C32" s="634">
        <v>5196</v>
      </c>
      <c r="D32" s="633">
        <v>331</v>
      </c>
      <c r="E32" s="634">
        <v>6507</v>
      </c>
      <c r="F32" s="634">
        <v>5408</v>
      </c>
      <c r="G32" s="633">
        <v>240</v>
      </c>
    </row>
    <row r="33" spans="1:8" ht="14.25" customHeight="1">
      <c r="A33" s="632" t="s">
        <v>543</v>
      </c>
      <c r="B33" s="634">
        <v>5609</v>
      </c>
      <c r="C33" s="634">
        <v>2458</v>
      </c>
      <c r="D33" s="634">
        <v>1424</v>
      </c>
      <c r="E33" s="633"/>
      <c r="F33" s="634">
        <v>23925</v>
      </c>
      <c r="G33" s="633">
        <v>195</v>
      </c>
    </row>
    <row r="34" spans="1:8" ht="14.25" customHeight="1">
      <c r="A34" s="632" t="s">
        <v>198</v>
      </c>
      <c r="B34" s="633">
        <v>934</v>
      </c>
      <c r="C34" s="633">
        <v>969</v>
      </c>
      <c r="D34" s="633">
        <v>33</v>
      </c>
      <c r="E34" s="633"/>
      <c r="F34" s="634">
        <v>1121</v>
      </c>
      <c r="G34" s="633">
        <v>175</v>
      </c>
    </row>
    <row r="35" spans="1:8" ht="14.25" customHeight="1">
      <c r="A35" s="632" t="s">
        <v>544</v>
      </c>
      <c r="B35" s="634">
        <v>1372</v>
      </c>
      <c r="C35" s="634">
        <v>1297</v>
      </c>
      <c r="D35" s="633"/>
      <c r="E35" s="633"/>
      <c r="F35" s="634">
        <v>1178</v>
      </c>
      <c r="G35" s="633">
        <v>54</v>
      </c>
    </row>
    <row r="36" spans="1:8" ht="14.25" customHeight="1">
      <c r="A36" s="632" t="s">
        <v>387</v>
      </c>
      <c r="B36" s="634">
        <v>1644</v>
      </c>
      <c r="C36" s="633">
        <v>648</v>
      </c>
      <c r="D36" s="633">
        <v>163</v>
      </c>
      <c r="E36" s="633"/>
      <c r="F36" s="634">
        <v>1053</v>
      </c>
      <c r="G36" s="633">
        <v>75</v>
      </c>
    </row>
    <row r="37" spans="1:8" ht="14.25" customHeight="1">
      <c r="A37" s="632" t="s">
        <v>101</v>
      </c>
      <c r="B37" s="634">
        <v>1033</v>
      </c>
      <c r="C37" s="633">
        <v>115</v>
      </c>
      <c r="D37" s="634">
        <v>1098</v>
      </c>
      <c r="E37" s="633"/>
      <c r="F37" s="633">
        <v>389</v>
      </c>
      <c r="G37" s="633"/>
    </row>
    <row r="38" spans="1:8" ht="14.25" customHeight="1">
      <c r="A38" s="632" t="s">
        <v>292</v>
      </c>
      <c r="B38" s="634">
        <v>2222</v>
      </c>
      <c r="C38" s="634">
        <v>2709</v>
      </c>
      <c r="D38" s="633">
        <v>56</v>
      </c>
      <c r="E38" s="633"/>
      <c r="F38" s="634">
        <v>2460</v>
      </c>
      <c r="G38" s="633">
        <v>79</v>
      </c>
    </row>
    <row r="39" spans="1:8" ht="14.25" customHeight="1">
      <c r="A39" s="632" t="s">
        <v>206</v>
      </c>
      <c r="B39" s="633">
        <v>790</v>
      </c>
      <c r="C39" s="633">
        <v>247</v>
      </c>
      <c r="D39" s="633">
        <v>81</v>
      </c>
      <c r="E39" s="633"/>
      <c r="F39" s="633">
        <v>33</v>
      </c>
      <c r="G39" s="633">
        <v>21</v>
      </c>
    </row>
    <row r="40" spans="1:8" ht="14.25" customHeight="1">
      <c r="A40" s="632" t="s">
        <v>218</v>
      </c>
      <c r="B40" s="634">
        <v>2666</v>
      </c>
      <c r="C40" s="633">
        <v>211</v>
      </c>
      <c r="D40" s="633">
        <v>29</v>
      </c>
      <c r="E40" s="634">
        <v>3517</v>
      </c>
      <c r="F40" s="634">
        <v>1174</v>
      </c>
      <c r="G40" s="633">
        <v>65</v>
      </c>
    </row>
    <row r="41" spans="1:8" ht="14.25" customHeight="1">
      <c r="A41" s="632" t="s">
        <v>293</v>
      </c>
      <c r="B41" s="634">
        <v>3938</v>
      </c>
      <c r="C41" s="633">
        <v>236</v>
      </c>
      <c r="D41" s="634">
        <v>1939</v>
      </c>
      <c r="E41" s="634">
        <v>10200</v>
      </c>
      <c r="F41" s="634">
        <v>4359</v>
      </c>
      <c r="G41" s="633">
        <v>129</v>
      </c>
    </row>
    <row r="42" spans="1:8" ht="14.25" customHeight="1">
      <c r="A42" s="632" t="s">
        <v>207</v>
      </c>
      <c r="B42" s="634">
        <v>2854</v>
      </c>
      <c r="C42" s="633">
        <v>375</v>
      </c>
      <c r="D42" s="633">
        <v>43</v>
      </c>
      <c r="E42" s="633"/>
      <c r="F42" s="634">
        <v>1314</v>
      </c>
      <c r="G42" s="633">
        <v>20</v>
      </c>
    </row>
    <row r="43" spans="1:8" ht="14.25" customHeight="1">
      <c r="A43" s="632" t="s">
        <v>294</v>
      </c>
      <c r="B43" s="634">
        <v>1199</v>
      </c>
      <c r="C43" s="633">
        <v>349</v>
      </c>
      <c r="D43" s="633"/>
      <c r="E43" s="633"/>
      <c r="F43" s="633">
        <v>993</v>
      </c>
      <c r="G43" s="633"/>
    </row>
    <row r="44" spans="1:8" ht="14.25" customHeight="1">
      <c r="A44" s="632" t="s">
        <v>295</v>
      </c>
      <c r="B44" s="634">
        <v>10805</v>
      </c>
      <c r="C44" s="634">
        <v>2723</v>
      </c>
      <c r="D44" s="634">
        <v>1196</v>
      </c>
      <c r="E44" s="634">
        <v>22361</v>
      </c>
      <c r="F44" s="634">
        <v>16969</v>
      </c>
      <c r="G44" s="633">
        <v>606</v>
      </c>
    </row>
    <row r="45" spans="1:8" ht="14.25" customHeight="1">
      <c r="A45" s="632" t="s">
        <v>296</v>
      </c>
      <c r="B45" s="634">
        <v>3177</v>
      </c>
      <c r="C45" s="634">
        <v>1196</v>
      </c>
      <c r="D45" s="633">
        <v>195</v>
      </c>
      <c r="E45" s="634">
        <v>8484</v>
      </c>
      <c r="F45" s="634">
        <v>3231</v>
      </c>
      <c r="G45" s="633"/>
    </row>
    <row r="46" spans="1:8" ht="14.25" customHeight="1">
      <c r="A46" s="632" t="s">
        <v>103</v>
      </c>
      <c r="B46" s="634">
        <v>1569</v>
      </c>
      <c r="C46" s="633">
        <v>115</v>
      </c>
      <c r="D46" s="633">
        <v>72</v>
      </c>
      <c r="E46" s="633"/>
      <c r="F46" s="633">
        <v>818</v>
      </c>
      <c r="G46" s="633"/>
    </row>
    <row r="47" spans="1:8" ht="14.25" customHeight="1">
      <c r="A47" s="24"/>
      <c r="B47" s="514"/>
      <c r="C47" s="573"/>
      <c r="D47" s="573"/>
      <c r="E47" s="573"/>
      <c r="F47" s="573"/>
      <c r="G47" s="573"/>
      <c r="H47" s="4"/>
    </row>
    <row r="48" spans="1:8" ht="14.25" customHeight="1">
      <c r="A48" s="26" t="s">
        <v>249</v>
      </c>
      <c r="B48" s="39">
        <f>MEDIAN(B4:B46,'Total Non-Book A-L'!B4:B50)</f>
        <v>2333.5</v>
      </c>
      <c r="C48" s="39">
        <f>MEDIAN(C4:C46,'Total Non-Book A-L'!C4:C50)</f>
        <v>884</v>
      </c>
      <c r="D48" s="39">
        <f>MEDIAN(D4:D46,'Total Non-Book A-L'!D4:D50)</f>
        <v>195</v>
      </c>
      <c r="E48" s="39">
        <f>MEDIAN(E4:E46,'Total Non-Book A-L'!E4:E50)</f>
        <v>2834</v>
      </c>
      <c r="F48" s="39">
        <f>MEDIAN(F4:F46,'Total Non-Book A-L'!F4:F50)</f>
        <v>1551.5</v>
      </c>
      <c r="G48" s="39">
        <f>MEDIAN(G4:G46,'Total Non-Book A-L'!G4:G50)</f>
        <v>67</v>
      </c>
    </row>
    <row r="49" spans="1:8" ht="14.25" customHeight="1">
      <c r="A49" s="26" t="s">
        <v>248</v>
      </c>
      <c r="B49" s="39">
        <f>AVERAGE(B4:B46,'Total Non-Book A-L'!B4:B50)</f>
        <v>3102.8111111111111</v>
      </c>
      <c r="C49" s="39">
        <f>AVERAGE(C4:C46,'Total Non-Book A-L'!C4:C50)</f>
        <v>1478.4634146341464</v>
      </c>
      <c r="D49" s="39">
        <f>AVERAGE(D4:D46,'Total Non-Book A-L'!D4:D50)</f>
        <v>740.79365079365084</v>
      </c>
      <c r="E49" s="39">
        <f>AVERAGE(E4:E46,'Total Non-Book A-L'!E4:E50)</f>
        <v>17907</v>
      </c>
      <c r="F49" s="39">
        <f>AVERAGE(F4:F46,'Total Non-Book A-L'!F4:F50)</f>
        <v>3601.7023809523807</v>
      </c>
      <c r="G49" s="39">
        <f>AVERAGE(G4:G46,'Total Non-Book A-L'!G4:G50)</f>
        <v>122.57377049180327</v>
      </c>
    </row>
    <row r="50" spans="1:8" ht="14.25" customHeight="1">
      <c r="A50" s="26" t="s">
        <v>222</v>
      </c>
      <c r="B50" s="39">
        <f>SUM(B4:B46,'Total Non-Book A-L'!B4:B50)</f>
        <v>279253</v>
      </c>
      <c r="C50" s="39">
        <f>SUM(C4:C46,'Total Non-Book A-L'!C4:C50)</f>
        <v>121234</v>
      </c>
      <c r="D50" s="39">
        <f>SUM(D4:D46,'Total Non-Book A-L'!D4:D50)</f>
        <v>46670</v>
      </c>
      <c r="E50" s="39">
        <f>SUM(E4:E46,'Total Non-Book A-L'!E4:E50)</f>
        <v>966978</v>
      </c>
      <c r="F50" s="39">
        <f>SUM(F4:F46,'Total Non-Book A-L'!F4:F50)</f>
        <v>302543</v>
      </c>
      <c r="G50" s="39">
        <f>SUM(G4:G46,'Total Non-Book A-L'!G4:G50)</f>
        <v>7477</v>
      </c>
      <c r="H50" s="582"/>
    </row>
  </sheetData>
  <phoneticPr fontId="29" type="noConversion"/>
  <pageMargins left="0.51181102362204722" right="0.51181102362204722"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O52"/>
  <sheetViews>
    <sheetView zoomScaleNormal="100" workbookViewId="0">
      <pane ySplit="3" topLeftCell="A4" activePane="bottomLeft" state="frozen"/>
      <selection activeCell="E6" sqref="E6"/>
      <selection pane="bottomLeft" activeCell="A48" sqref="A48"/>
    </sheetView>
  </sheetViews>
  <sheetFormatPr defaultColWidth="9.140625" defaultRowHeight="14.25" customHeight="1"/>
  <cols>
    <col min="1" max="1" width="22.42578125" style="20" customWidth="1"/>
    <col min="2" max="2" width="13.28515625" style="20" customWidth="1"/>
    <col min="3" max="3" width="10.85546875" style="20" customWidth="1"/>
    <col min="4" max="4" width="11.42578125" style="20" customWidth="1"/>
    <col min="5" max="5" width="10.42578125" style="20" customWidth="1"/>
    <col min="6" max="6" width="9.85546875" style="20" customWidth="1"/>
    <col min="7" max="7" width="15.5703125" style="30" customWidth="1"/>
    <col min="8" max="8" width="10.28515625" style="20" bestFit="1" customWidth="1"/>
    <col min="9" max="16384" width="9.140625" style="20"/>
  </cols>
  <sheetData>
    <row r="1" spans="1:15" ht="14.25" customHeight="1">
      <c r="A1" s="37" t="s">
        <v>480</v>
      </c>
    </row>
    <row r="2" spans="1:15" ht="14.25" customHeight="1">
      <c r="A2" s="37"/>
    </row>
    <row r="3" spans="1:15" ht="27" customHeight="1">
      <c r="A3" s="33"/>
      <c r="B3" s="340" t="s">
        <v>569</v>
      </c>
      <c r="C3" s="340" t="s">
        <v>24</v>
      </c>
      <c r="D3" s="340" t="s">
        <v>51</v>
      </c>
      <c r="E3" s="340" t="s">
        <v>52</v>
      </c>
      <c r="F3" s="340" t="s">
        <v>53</v>
      </c>
      <c r="G3" s="551" t="s">
        <v>50</v>
      </c>
      <c r="H3" s="9"/>
      <c r="I3" s="637"/>
      <c r="J3" s="637"/>
      <c r="K3" s="637"/>
      <c r="L3" s="637"/>
      <c r="M3" s="637"/>
      <c r="N3" s="637"/>
      <c r="O3" s="637"/>
    </row>
    <row r="4" spans="1:15" ht="14.25" customHeight="1">
      <c r="A4" s="632" t="s">
        <v>280</v>
      </c>
      <c r="B4" s="634">
        <v>29634</v>
      </c>
      <c r="C4" s="633">
        <v>146</v>
      </c>
      <c r="D4" s="633"/>
      <c r="E4" s="633"/>
      <c r="F4" s="633"/>
      <c r="G4" s="634">
        <v>48335</v>
      </c>
      <c r="H4" s="100"/>
      <c r="I4" s="632"/>
    </row>
    <row r="5" spans="1:15" ht="14.25" customHeight="1">
      <c r="A5" s="632" t="s">
        <v>213</v>
      </c>
      <c r="B5" s="634">
        <v>9763</v>
      </c>
      <c r="C5" s="633"/>
      <c r="D5" s="633">
        <v>22</v>
      </c>
      <c r="E5" s="633"/>
      <c r="F5" s="633"/>
      <c r="G5" s="634">
        <v>21009</v>
      </c>
      <c r="H5" s="100"/>
      <c r="I5" s="632"/>
    </row>
    <row r="6" spans="1:15" ht="14.25" customHeight="1">
      <c r="A6" s="632" t="s">
        <v>281</v>
      </c>
      <c r="B6" s="634">
        <v>13393</v>
      </c>
      <c r="C6" s="633"/>
      <c r="D6" s="633"/>
      <c r="E6" s="633"/>
      <c r="F6" s="633"/>
      <c r="G6" s="634">
        <v>18801</v>
      </c>
      <c r="H6" s="100"/>
      <c r="I6" s="632"/>
    </row>
    <row r="7" spans="1:15" ht="14.25" customHeight="1">
      <c r="A7" s="632" t="s">
        <v>438</v>
      </c>
      <c r="B7" s="634">
        <v>16337</v>
      </c>
      <c r="C7" s="633"/>
      <c r="D7" s="633"/>
      <c r="E7" s="633"/>
      <c r="F7" s="633">
        <v>874</v>
      </c>
      <c r="G7" s="634">
        <v>32242</v>
      </c>
      <c r="H7" s="100"/>
      <c r="I7" s="632"/>
    </row>
    <row r="8" spans="1:15" ht="14.25" customHeight="1">
      <c r="A8" s="632" t="s">
        <v>106</v>
      </c>
      <c r="B8" s="634">
        <v>2042</v>
      </c>
      <c r="C8" s="633"/>
      <c r="D8" s="633">
        <v>6</v>
      </c>
      <c r="E8" s="633"/>
      <c r="F8" s="633">
        <v>983</v>
      </c>
      <c r="G8" s="634">
        <v>5467</v>
      </c>
      <c r="H8" s="100"/>
      <c r="I8" s="632"/>
    </row>
    <row r="9" spans="1:15" ht="14.25" customHeight="1">
      <c r="A9" s="632" t="s">
        <v>282</v>
      </c>
      <c r="B9" s="634">
        <v>3902</v>
      </c>
      <c r="C9" s="633"/>
      <c r="D9" s="633"/>
      <c r="E9" s="633"/>
      <c r="F9" s="633">
        <v>547</v>
      </c>
      <c r="G9" s="634">
        <v>10651</v>
      </c>
      <c r="H9" s="100"/>
      <c r="I9" s="632"/>
    </row>
    <row r="10" spans="1:15" ht="14.25" customHeight="1">
      <c r="A10" s="632" t="s">
        <v>428</v>
      </c>
      <c r="B10" s="634">
        <v>1191</v>
      </c>
      <c r="C10" s="633"/>
      <c r="D10" s="633"/>
      <c r="E10" s="633"/>
      <c r="F10" s="633"/>
      <c r="G10" s="634">
        <v>2733</v>
      </c>
      <c r="H10" s="100"/>
      <c r="I10" s="632"/>
    </row>
    <row r="11" spans="1:15" ht="14.25" customHeight="1">
      <c r="A11" s="632" t="s">
        <v>341</v>
      </c>
      <c r="B11" s="634">
        <v>2952</v>
      </c>
      <c r="C11" s="633"/>
      <c r="D11" s="633"/>
      <c r="E11" s="633"/>
      <c r="F11" s="633"/>
      <c r="G11" s="634">
        <v>5112</v>
      </c>
      <c r="H11" s="100"/>
      <c r="I11" s="632"/>
    </row>
    <row r="12" spans="1:15" ht="14.25" customHeight="1">
      <c r="A12" s="632" t="s">
        <v>283</v>
      </c>
      <c r="B12" s="634">
        <v>49417</v>
      </c>
      <c r="C12" s="633"/>
      <c r="D12" s="634">
        <v>1353</v>
      </c>
      <c r="E12" s="633"/>
      <c r="F12" s="634">
        <v>11795</v>
      </c>
      <c r="G12" s="634">
        <v>435876</v>
      </c>
      <c r="H12" s="100"/>
      <c r="I12" s="632"/>
    </row>
    <row r="13" spans="1:15" ht="14.25" customHeight="1">
      <c r="A13" s="632" t="s">
        <v>284</v>
      </c>
      <c r="B13" s="634">
        <v>12025</v>
      </c>
      <c r="C13" s="633"/>
      <c r="D13" s="633"/>
      <c r="E13" s="633"/>
      <c r="F13" s="633"/>
      <c r="G13" s="634">
        <v>41093</v>
      </c>
      <c r="H13" s="100"/>
      <c r="I13" s="632"/>
    </row>
    <row r="14" spans="1:15" ht="14.25" customHeight="1">
      <c r="A14" s="632" t="s">
        <v>214</v>
      </c>
      <c r="B14" s="634">
        <v>3679</v>
      </c>
      <c r="C14" s="633"/>
      <c r="D14" s="633">
        <v>620</v>
      </c>
      <c r="E14" s="633"/>
      <c r="F14" s="633">
        <v>39</v>
      </c>
      <c r="G14" s="634">
        <v>8434</v>
      </c>
      <c r="H14" s="100"/>
      <c r="I14" s="632"/>
    </row>
    <row r="15" spans="1:15" ht="14.25" customHeight="1">
      <c r="A15" s="632" t="s">
        <v>429</v>
      </c>
      <c r="B15" s="634">
        <v>29635</v>
      </c>
      <c r="C15" s="633">
        <v>12</v>
      </c>
      <c r="D15" s="633">
        <v>49</v>
      </c>
      <c r="E15" s="633"/>
      <c r="F15" s="633">
        <v>559</v>
      </c>
      <c r="G15" s="634">
        <v>72180</v>
      </c>
      <c r="H15" s="100"/>
      <c r="I15" s="632"/>
    </row>
    <row r="16" spans="1:15" ht="14.25" customHeight="1">
      <c r="A16" s="632" t="s">
        <v>345</v>
      </c>
      <c r="B16" s="634">
        <v>1501</v>
      </c>
      <c r="C16" s="633"/>
      <c r="D16" s="633"/>
      <c r="E16" s="633"/>
      <c r="F16" s="633"/>
      <c r="G16" s="634">
        <v>2175</v>
      </c>
      <c r="H16" s="100"/>
      <c r="I16" s="632"/>
    </row>
    <row r="17" spans="1:9" ht="14.25" customHeight="1">
      <c r="A17" s="632" t="s">
        <v>347</v>
      </c>
      <c r="B17" s="634">
        <v>3453</v>
      </c>
      <c r="C17" s="633"/>
      <c r="D17" s="633"/>
      <c r="E17" s="633"/>
      <c r="F17" s="633"/>
      <c r="G17" s="634">
        <v>7067</v>
      </c>
      <c r="H17" s="100"/>
      <c r="I17" s="632"/>
    </row>
    <row r="18" spans="1:9" ht="14.25" customHeight="1">
      <c r="A18" s="632" t="s">
        <v>436</v>
      </c>
      <c r="B18" s="634">
        <v>24126</v>
      </c>
      <c r="C18" s="633"/>
      <c r="D18" s="633"/>
      <c r="E18" s="633"/>
      <c r="F18" s="634">
        <v>1152</v>
      </c>
      <c r="G18" s="634">
        <v>41319</v>
      </c>
      <c r="H18" s="100"/>
      <c r="I18" s="632"/>
    </row>
    <row r="19" spans="1:9" ht="14.25" customHeight="1">
      <c r="A19" s="632" t="s">
        <v>285</v>
      </c>
      <c r="B19" s="634">
        <v>17695</v>
      </c>
      <c r="C19" s="633"/>
      <c r="D19" s="634">
        <v>1734</v>
      </c>
      <c r="E19" s="633"/>
      <c r="F19" s="634">
        <v>2474</v>
      </c>
      <c r="G19" s="634">
        <v>74422</v>
      </c>
      <c r="H19" s="100"/>
      <c r="I19" s="632"/>
    </row>
    <row r="20" spans="1:9" ht="14.25" customHeight="1">
      <c r="A20" s="632" t="s">
        <v>6</v>
      </c>
      <c r="B20" s="634">
        <v>8631</v>
      </c>
      <c r="C20" s="633"/>
      <c r="D20" s="633">
        <v>20</v>
      </c>
      <c r="E20" s="633">
        <v>267</v>
      </c>
      <c r="F20" s="634">
        <v>1262</v>
      </c>
      <c r="G20" s="634">
        <v>18541</v>
      </c>
      <c r="H20" s="100"/>
      <c r="I20" s="632"/>
    </row>
    <row r="21" spans="1:9" ht="14.25" customHeight="1">
      <c r="A21" s="632" t="s">
        <v>430</v>
      </c>
      <c r="B21" s="634">
        <v>10149</v>
      </c>
      <c r="C21" s="633"/>
      <c r="D21" s="633">
        <v>397</v>
      </c>
      <c r="E21" s="633"/>
      <c r="F21" s="633">
        <v>136</v>
      </c>
      <c r="G21" s="634">
        <v>17106</v>
      </c>
      <c r="H21" s="100"/>
      <c r="I21" s="632"/>
    </row>
    <row r="22" spans="1:9" ht="14.25" customHeight="1">
      <c r="A22" s="632" t="s">
        <v>286</v>
      </c>
      <c r="B22" s="634">
        <v>11216</v>
      </c>
      <c r="C22" s="633">
        <v>208</v>
      </c>
      <c r="D22" s="634">
        <v>2574</v>
      </c>
      <c r="E22" s="633"/>
      <c r="F22" s="633">
        <v>493</v>
      </c>
      <c r="G22" s="634">
        <v>30881</v>
      </c>
      <c r="H22" s="100"/>
      <c r="I22" s="632"/>
    </row>
    <row r="23" spans="1:9" ht="14.25" customHeight="1">
      <c r="A23" s="632" t="s">
        <v>215</v>
      </c>
      <c r="B23" s="634">
        <v>47134</v>
      </c>
      <c r="C23" s="633">
        <v>13</v>
      </c>
      <c r="D23" s="634">
        <v>1302</v>
      </c>
      <c r="E23" s="633"/>
      <c r="F23" s="634">
        <v>2324</v>
      </c>
      <c r="G23" s="634">
        <v>79464</v>
      </c>
      <c r="H23" s="100"/>
      <c r="I23" s="632"/>
    </row>
    <row r="24" spans="1:9" ht="14.25" customHeight="1">
      <c r="A24" s="632" t="s">
        <v>216</v>
      </c>
      <c r="B24" s="634">
        <v>2761</v>
      </c>
      <c r="C24" s="633"/>
      <c r="D24" s="633">
        <v>12</v>
      </c>
      <c r="E24" s="633"/>
      <c r="F24" s="633"/>
      <c r="G24" s="634">
        <v>6057</v>
      </c>
      <c r="H24" s="100"/>
      <c r="I24" s="632"/>
    </row>
    <row r="25" spans="1:9" ht="14.25" customHeight="1">
      <c r="A25" s="632" t="s">
        <v>542</v>
      </c>
      <c r="B25" s="634">
        <v>27178</v>
      </c>
      <c r="C25" s="633"/>
      <c r="D25" s="633"/>
      <c r="E25" s="633"/>
      <c r="F25" s="634">
        <v>2769</v>
      </c>
      <c r="G25" s="634">
        <v>43278</v>
      </c>
      <c r="H25" s="100"/>
      <c r="I25" s="632"/>
    </row>
    <row r="26" spans="1:9" ht="14.25" customHeight="1">
      <c r="A26" s="632" t="s">
        <v>287</v>
      </c>
      <c r="B26" s="634">
        <v>12679</v>
      </c>
      <c r="C26" s="633"/>
      <c r="D26" s="633">
        <v>910</v>
      </c>
      <c r="E26" s="633"/>
      <c r="F26" s="634">
        <v>2891</v>
      </c>
      <c r="G26" s="634">
        <v>31905</v>
      </c>
      <c r="H26" s="100"/>
      <c r="I26" s="632"/>
    </row>
    <row r="27" spans="1:9" ht="14.25" customHeight="1">
      <c r="A27" s="632" t="s">
        <v>288</v>
      </c>
      <c r="B27" s="634">
        <v>11428</v>
      </c>
      <c r="C27" s="633"/>
      <c r="D27" s="633"/>
      <c r="E27" s="633"/>
      <c r="F27" s="633">
        <v>140</v>
      </c>
      <c r="G27" s="634">
        <v>25369</v>
      </c>
      <c r="H27" s="100"/>
      <c r="I27" s="632"/>
    </row>
    <row r="28" spans="1:9" ht="14.25" customHeight="1">
      <c r="A28" s="632" t="s">
        <v>195</v>
      </c>
      <c r="B28" s="634">
        <v>8894</v>
      </c>
      <c r="C28" s="633"/>
      <c r="D28" s="633">
        <v>521</v>
      </c>
      <c r="E28" s="633">
        <v>53</v>
      </c>
      <c r="F28" s="633">
        <v>32</v>
      </c>
      <c r="G28" s="634">
        <v>22859</v>
      </c>
      <c r="H28" s="100"/>
      <c r="I28" s="632"/>
    </row>
    <row r="29" spans="1:9" ht="14.25" customHeight="1">
      <c r="A29" s="632" t="s">
        <v>196</v>
      </c>
      <c r="B29" s="634">
        <v>4355</v>
      </c>
      <c r="C29" s="633">
        <v>48</v>
      </c>
      <c r="D29" s="633">
        <v>472</v>
      </c>
      <c r="E29" s="633"/>
      <c r="F29" s="634">
        <v>1227</v>
      </c>
      <c r="G29" s="634">
        <v>9897</v>
      </c>
      <c r="H29" s="100"/>
      <c r="I29" s="632"/>
    </row>
    <row r="30" spans="1:9" ht="14.25" customHeight="1">
      <c r="A30" s="632" t="s">
        <v>431</v>
      </c>
      <c r="B30" s="634">
        <v>4534</v>
      </c>
      <c r="C30" s="633"/>
      <c r="D30" s="633"/>
      <c r="E30" s="633"/>
      <c r="F30" s="633"/>
      <c r="G30" s="634">
        <v>7994</v>
      </c>
      <c r="H30" s="100"/>
      <c r="I30" s="632"/>
    </row>
    <row r="31" spans="1:9" ht="14.25" customHeight="1">
      <c r="A31" s="632" t="s">
        <v>289</v>
      </c>
      <c r="B31" s="634">
        <v>5731</v>
      </c>
      <c r="C31" s="633"/>
      <c r="D31" s="633"/>
      <c r="E31" s="633"/>
      <c r="F31" s="633"/>
      <c r="G31" s="634">
        <v>8149</v>
      </c>
      <c r="H31" s="100"/>
      <c r="I31" s="632"/>
    </row>
    <row r="32" spans="1:9" ht="14.25" customHeight="1">
      <c r="A32" s="632" t="s">
        <v>290</v>
      </c>
      <c r="B32" s="634">
        <v>19971</v>
      </c>
      <c r="C32" s="633"/>
      <c r="D32" s="633"/>
      <c r="E32" s="633"/>
      <c r="F32" s="634">
        <v>1358</v>
      </c>
      <c r="G32" s="634">
        <v>45850</v>
      </c>
      <c r="H32" s="100"/>
      <c r="I32" s="632"/>
    </row>
    <row r="33" spans="1:9" ht="14.25" customHeight="1">
      <c r="A33" s="632" t="s">
        <v>543</v>
      </c>
      <c r="B33" s="634">
        <v>46261</v>
      </c>
      <c r="C33" s="633"/>
      <c r="D33" s="633">
        <v>573</v>
      </c>
      <c r="E33" s="634">
        <v>3757</v>
      </c>
      <c r="F33" s="633">
        <v>291</v>
      </c>
      <c r="G33" s="634">
        <v>84493</v>
      </c>
      <c r="H33" s="100"/>
      <c r="I33" s="632"/>
    </row>
    <row r="34" spans="1:9" ht="14.25" customHeight="1">
      <c r="A34" s="632" t="s">
        <v>198</v>
      </c>
      <c r="B34" s="634">
        <v>4488</v>
      </c>
      <c r="C34" s="633"/>
      <c r="D34" s="633"/>
      <c r="E34" s="633">
        <v>29</v>
      </c>
      <c r="F34" s="634">
        <v>1337</v>
      </c>
      <c r="G34" s="634">
        <v>9086</v>
      </c>
      <c r="H34" s="100"/>
      <c r="I34" s="632"/>
    </row>
    <row r="35" spans="1:9" ht="14.25" customHeight="1">
      <c r="A35" s="632" t="s">
        <v>544</v>
      </c>
      <c r="B35" s="634">
        <v>2578</v>
      </c>
      <c r="C35" s="633">
        <v>184</v>
      </c>
      <c r="D35" s="633"/>
      <c r="E35" s="633"/>
      <c r="F35" s="633">
        <v>947</v>
      </c>
      <c r="G35" s="634">
        <v>7610</v>
      </c>
      <c r="H35" s="100"/>
      <c r="I35" s="632"/>
    </row>
    <row r="36" spans="1:9" ht="14.25" customHeight="1">
      <c r="A36" s="632" t="s">
        <v>387</v>
      </c>
      <c r="B36" s="634">
        <v>3755</v>
      </c>
      <c r="C36" s="633">
        <v>87</v>
      </c>
      <c r="D36" s="633"/>
      <c r="E36" s="633"/>
      <c r="F36" s="633">
        <v>25</v>
      </c>
      <c r="G36" s="634">
        <v>7450</v>
      </c>
      <c r="H36" s="100"/>
      <c r="I36" s="632"/>
    </row>
    <row r="37" spans="1:9" ht="14.25" customHeight="1">
      <c r="A37" s="632" t="s">
        <v>101</v>
      </c>
      <c r="B37" s="634">
        <v>2830</v>
      </c>
      <c r="C37" s="633"/>
      <c r="D37" s="633">
        <v>32</v>
      </c>
      <c r="E37" s="633"/>
      <c r="F37" s="633">
        <v>114</v>
      </c>
      <c r="G37" s="634">
        <v>5611</v>
      </c>
      <c r="H37" s="100"/>
      <c r="I37" s="632"/>
    </row>
    <row r="38" spans="1:9" ht="14.25" customHeight="1">
      <c r="A38" s="632" t="s">
        <v>292</v>
      </c>
      <c r="B38" s="634">
        <v>8036</v>
      </c>
      <c r="C38" s="633"/>
      <c r="D38" s="633"/>
      <c r="E38" s="633"/>
      <c r="F38" s="634">
        <v>2781</v>
      </c>
      <c r="G38" s="634">
        <v>18343</v>
      </c>
      <c r="H38" s="100"/>
      <c r="I38" s="632"/>
    </row>
    <row r="39" spans="1:9" ht="14.25" customHeight="1">
      <c r="A39" s="632" t="s">
        <v>206</v>
      </c>
      <c r="B39" s="633">
        <v>864</v>
      </c>
      <c r="C39" s="633">
        <v>17</v>
      </c>
      <c r="D39" s="633">
        <v>36</v>
      </c>
      <c r="E39" s="633"/>
      <c r="F39" s="633">
        <v>165</v>
      </c>
      <c r="G39" s="634">
        <v>2254</v>
      </c>
      <c r="H39" s="100"/>
      <c r="I39" s="632"/>
    </row>
    <row r="40" spans="1:9" ht="14.25" customHeight="1">
      <c r="A40" s="632" t="s">
        <v>218</v>
      </c>
      <c r="B40" s="634">
        <v>9849</v>
      </c>
      <c r="C40" s="633">
        <v>18</v>
      </c>
      <c r="D40" s="633"/>
      <c r="E40" s="633"/>
      <c r="F40" s="633">
        <v>127</v>
      </c>
      <c r="G40" s="634">
        <v>17656</v>
      </c>
      <c r="H40" s="100"/>
      <c r="I40" s="632"/>
    </row>
    <row r="41" spans="1:9" ht="14.25" customHeight="1">
      <c r="A41" s="632" t="s">
        <v>293</v>
      </c>
      <c r="B41" s="634">
        <v>18302</v>
      </c>
      <c r="C41" s="633"/>
      <c r="D41" s="633"/>
      <c r="E41" s="634">
        <v>1375</v>
      </c>
      <c r="F41" s="634">
        <v>1180</v>
      </c>
      <c r="G41" s="634">
        <v>41658</v>
      </c>
      <c r="H41" s="100"/>
      <c r="I41" s="632"/>
    </row>
    <row r="42" spans="1:9" ht="14.25" customHeight="1">
      <c r="A42" s="632" t="s">
        <v>207</v>
      </c>
      <c r="B42" s="634">
        <v>3723</v>
      </c>
      <c r="C42" s="633"/>
      <c r="D42" s="633"/>
      <c r="E42" s="633"/>
      <c r="F42" s="633"/>
      <c r="G42" s="634">
        <v>8329</v>
      </c>
      <c r="H42" s="100"/>
      <c r="I42" s="632"/>
    </row>
    <row r="43" spans="1:9" ht="14.25" customHeight="1">
      <c r="A43" s="632" t="s">
        <v>294</v>
      </c>
      <c r="B43" s="634">
        <v>2988</v>
      </c>
      <c r="C43" s="633"/>
      <c r="D43" s="633"/>
      <c r="E43" s="633"/>
      <c r="F43" s="633"/>
      <c r="G43" s="634">
        <v>5529</v>
      </c>
      <c r="H43" s="100"/>
      <c r="I43" s="632"/>
    </row>
    <row r="44" spans="1:9" ht="14.25" customHeight="1">
      <c r="A44" s="632" t="s">
        <v>295</v>
      </c>
      <c r="B44" s="634">
        <v>34837</v>
      </c>
      <c r="C44" s="633"/>
      <c r="D44" s="633">
        <v>252</v>
      </c>
      <c r="E44" s="633"/>
      <c r="F44" s="634">
        <v>1063</v>
      </c>
      <c r="G44" s="634">
        <v>90812</v>
      </c>
      <c r="H44" s="100"/>
      <c r="I44" s="632"/>
    </row>
    <row r="45" spans="1:9" ht="14.25" customHeight="1">
      <c r="A45" s="632" t="s">
        <v>296</v>
      </c>
      <c r="B45" s="634">
        <v>14802</v>
      </c>
      <c r="C45" s="633">
        <v>28</v>
      </c>
      <c r="D45" s="633"/>
      <c r="E45" s="633"/>
      <c r="F45" s="633">
        <v>56</v>
      </c>
      <c r="G45" s="634">
        <v>31169</v>
      </c>
      <c r="H45" s="100"/>
      <c r="I45" s="632"/>
    </row>
    <row r="46" spans="1:9" ht="14.25" customHeight="1">
      <c r="A46" s="632" t="s">
        <v>103</v>
      </c>
      <c r="B46" s="634">
        <v>2988</v>
      </c>
      <c r="C46" s="633"/>
      <c r="D46" s="633"/>
      <c r="E46" s="633"/>
      <c r="F46" s="633">
        <v>115</v>
      </c>
      <c r="G46" s="634">
        <v>5677</v>
      </c>
      <c r="H46" s="100"/>
      <c r="I46" s="632"/>
    </row>
    <row r="47" spans="1:9" ht="9.75" customHeight="1">
      <c r="A47" s="632"/>
      <c r="B47" s="634"/>
      <c r="C47" s="633"/>
      <c r="D47" s="633"/>
      <c r="E47" s="633"/>
      <c r="F47" s="633"/>
      <c r="G47" s="634"/>
      <c r="H47" s="100"/>
      <c r="I47" s="632"/>
    </row>
    <row r="48" spans="1:9" ht="14.25" customHeight="1">
      <c r="A48" s="677" t="s">
        <v>571</v>
      </c>
      <c r="B48" s="573"/>
      <c r="C48" s="573"/>
      <c r="D48" s="573"/>
      <c r="E48" s="573"/>
      <c r="F48" s="573"/>
      <c r="G48" s="573"/>
      <c r="H48" s="100"/>
    </row>
    <row r="49" spans="1:8" ht="9.75" customHeight="1">
      <c r="A49" s="677"/>
      <c r="B49" s="573"/>
      <c r="C49" s="573"/>
      <c r="D49" s="573"/>
      <c r="E49" s="573"/>
      <c r="F49" s="573"/>
      <c r="G49" s="573"/>
      <c r="H49" s="100"/>
    </row>
    <row r="50" spans="1:8" ht="14.25" customHeight="1">
      <c r="A50" s="26" t="s">
        <v>249</v>
      </c>
      <c r="B50" s="39">
        <f>MEDIAN(B4:B46,' Total Non-Book A-L (2)'!B4:B50)</f>
        <v>8132</v>
      </c>
      <c r="C50" s="39">
        <f>MEDIAN(C4:C46,' Total Non-Book A-L (2)'!C4:C50)</f>
        <v>28</v>
      </c>
      <c r="D50" s="39">
        <f>MEDIAN(D4:D46,' Total Non-Book A-L (2)'!D4:D50)</f>
        <v>112</v>
      </c>
      <c r="E50" s="39">
        <f>MEDIAN(E4:E46,' Total Non-Book A-L (2)'!E4:E50)</f>
        <v>187</v>
      </c>
      <c r="F50" s="39">
        <f>MEDIAN(F4:F46,' Total Non-Book A-L (2)'!F4:F50)</f>
        <v>560</v>
      </c>
      <c r="G50" s="39">
        <f>MEDIAN(G4:G46,' Total Non-Book A-L (2)'!G4:G50)</f>
        <v>18147</v>
      </c>
      <c r="H50" s="157"/>
    </row>
    <row r="51" spans="1:8" ht="14.25" customHeight="1">
      <c r="A51" s="26" t="s">
        <v>248</v>
      </c>
      <c r="B51" s="39">
        <f>AVERAGE(B4:B46,' Total Non-Book A-L (2)'!B4:B50)</f>
        <v>11420.579545454546</v>
      </c>
      <c r="C51" s="39">
        <f>AVERAGE(C4:C46,' Total Non-Book A-L (2)'!C4:C50)</f>
        <v>64.19047619047619</v>
      </c>
      <c r="D51" s="39">
        <f>AVERAGE(D4:D46,' Total Non-Book A-L (2)'!D4:D50)</f>
        <v>402.97560975609758</v>
      </c>
      <c r="E51" s="39">
        <f>AVERAGE(E4:E46,' Total Non-Book A-L (2)'!E4:E50)</f>
        <v>586.5454545454545</v>
      </c>
      <c r="F51" s="39">
        <f>AVERAGE(F4:F46,' Total Non-Book A-L (2)'!F4:F50)</f>
        <v>1610.2153846153847</v>
      </c>
      <c r="G51" s="39">
        <f>AVERAGE(G4:G46,' Total Non-Book A-L (2)'!G4:G50)</f>
        <v>31757.244444444445</v>
      </c>
      <c r="H51" s="157"/>
    </row>
    <row r="52" spans="1:8" ht="14.25" customHeight="1">
      <c r="A52" s="26" t="s">
        <v>222</v>
      </c>
      <c r="B52" s="39">
        <f>SUM(B4:B46,' Total Non-Book A-L (2)'!B4:B50)</f>
        <v>1005011</v>
      </c>
      <c r="C52" s="39">
        <f>SUM(C4:C46,' Total Non-Book A-L (2)'!C4:C50)</f>
        <v>1348</v>
      </c>
      <c r="D52" s="39">
        <f>SUM(D4:D46,' Total Non-Book A-L (2)'!D4:D50)</f>
        <v>16522</v>
      </c>
      <c r="E52" s="39">
        <f>SUM(E4:E46,' Total Non-Book A-L (2)'!E4:E50)</f>
        <v>6452</v>
      </c>
      <c r="F52" s="39">
        <f>SUM(F4:F46,' Total Non-Book A-L (2)'!F4:F50)</f>
        <v>104664</v>
      </c>
      <c r="G52" s="39">
        <f>SUM(G4:G46,' Total Non-Book A-L (2)'!G4:G50)</f>
        <v>2858152</v>
      </c>
      <c r="H52" s="488"/>
    </row>
  </sheetData>
  <phoneticPr fontId="29" type="noConversion"/>
  <pageMargins left="0.51181102362204722" right="0.51181102362204722"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W534"/>
  <sheetViews>
    <sheetView zoomScaleNormal="100" workbookViewId="0">
      <pane ySplit="3" topLeftCell="A4" activePane="bottomLeft" state="frozen"/>
      <selection activeCell="E6" sqref="E6"/>
      <selection pane="bottomLeft" activeCell="I3" sqref="I3"/>
    </sheetView>
  </sheetViews>
  <sheetFormatPr defaultColWidth="9.140625" defaultRowHeight="14.25" customHeight="1"/>
  <cols>
    <col min="1" max="1" width="18.85546875" style="20" customWidth="1"/>
    <col min="2" max="3" width="10.7109375" style="20" bestFit="1" customWidth="1"/>
    <col min="4" max="4" width="10.140625" style="20" bestFit="1" customWidth="1"/>
    <col min="5" max="5" width="10.7109375" style="20" bestFit="1" customWidth="1"/>
    <col min="6" max="6" width="11.28515625" style="20" bestFit="1" customWidth="1"/>
    <col min="7" max="7" width="10.85546875" style="48" customWidth="1"/>
    <col min="8" max="8" width="10" style="354" customWidth="1"/>
    <col min="9" max="9" width="18.28515625" style="24" bestFit="1" customWidth="1"/>
    <col min="10" max="10" width="21.5703125" bestFit="1" customWidth="1"/>
    <col min="11" max="11" width="14.42578125" bestFit="1" customWidth="1"/>
    <col min="12" max="13" width="12.28515625" bestFit="1" customWidth="1"/>
    <col min="14" max="14" width="14.28515625" bestFit="1" customWidth="1"/>
    <col min="15" max="15" width="12.140625" bestFit="1" customWidth="1"/>
    <col min="16" max="16" width="8.7109375"/>
    <col min="17" max="17" width="6.42578125" bestFit="1" customWidth="1"/>
    <col min="18" max="18" width="9.140625" style="241"/>
    <col min="19" max="16384" width="9.140625" style="20"/>
  </cols>
  <sheetData>
    <row r="1" spans="1:23" ht="14.25" customHeight="1">
      <c r="A1" s="37" t="s">
        <v>481</v>
      </c>
      <c r="I1" s="175"/>
      <c r="J1" s="4"/>
      <c r="K1" s="4"/>
      <c r="L1" s="4"/>
      <c r="M1" s="4"/>
      <c r="N1" s="4"/>
      <c r="O1" s="4"/>
      <c r="P1" s="4"/>
    </row>
    <row r="2" spans="1:23" ht="14.25" customHeight="1">
      <c r="A2" s="49"/>
      <c r="J2" s="4"/>
      <c r="K2" s="4"/>
      <c r="L2" s="4"/>
      <c r="M2" s="4"/>
      <c r="N2" s="4"/>
      <c r="O2" s="4"/>
      <c r="P2" s="4"/>
    </row>
    <row r="3" spans="1:23" ht="24">
      <c r="A3" s="34"/>
      <c r="B3" s="556" t="s">
        <v>9</v>
      </c>
      <c r="C3" s="556" t="s">
        <v>10</v>
      </c>
      <c r="D3" s="556" t="s">
        <v>11</v>
      </c>
      <c r="E3" s="556" t="s">
        <v>12</v>
      </c>
      <c r="F3" s="340" t="s">
        <v>8</v>
      </c>
      <c r="G3" s="359" t="s">
        <v>570</v>
      </c>
      <c r="H3" s="539" t="s">
        <v>7</v>
      </c>
      <c r="I3" s="9"/>
      <c r="J3" s="637"/>
      <c r="K3" s="637"/>
      <c r="L3" s="637"/>
      <c r="M3" s="637"/>
      <c r="N3" s="637"/>
      <c r="O3" s="637"/>
      <c r="P3" s="637"/>
      <c r="Q3" s="637"/>
      <c r="R3" s="322"/>
      <c r="S3" s="276"/>
      <c r="T3" s="276"/>
      <c r="U3" s="276"/>
      <c r="V3" s="276"/>
      <c r="W3" s="276"/>
    </row>
    <row r="4" spans="1:23" ht="14.25" customHeight="1">
      <c r="A4" s="632" t="s">
        <v>546</v>
      </c>
      <c r="B4" s="642">
        <v>157</v>
      </c>
      <c r="C4" s="642">
        <v>4</v>
      </c>
      <c r="D4" s="642">
        <v>5</v>
      </c>
      <c r="E4" s="642">
        <v>166</v>
      </c>
      <c r="F4" s="642">
        <v>13</v>
      </c>
      <c r="G4" s="642">
        <v>490</v>
      </c>
      <c r="H4" s="642">
        <v>669</v>
      </c>
      <c r="I4" s="4"/>
    </row>
    <row r="5" spans="1:23" ht="14.25" customHeight="1">
      <c r="A5" s="632" t="s">
        <v>418</v>
      </c>
      <c r="B5" s="642">
        <v>101</v>
      </c>
      <c r="C5" s="642">
        <v>4</v>
      </c>
      <c r="D5" s="642">
        <v>4</v>
      </c>
      <c r="E5" s="642">
        <v>109</v>
      </c>
      <c r="F5" s="642">
        <v>10</v>
      </c>
      <c r="G5" s="643">
        <v>19439</v>
      </c>
      <c r="H5" s="643">
        <v>19558</v>
      </c>
      <c r="I5" s="4"/>
    </row>
    <row r="6" spans="1:23" ht="14.25" customHeight="1">
      <c r="A6" s="632" t="s">
        <v>300</v>
      </c>
      <c r="B6" s="642">
        <v>10</v>
      </c>
      <c r="C6" s="642"/>
      <c r="D6" s="642"/>
      <c r="E6" s="642">
        <v>10</v>
      </c>
      <c r="F6" s="642"/>
      <c r="G6" s="642"/>
      <c r="H6" s="642">
        <v>10</v>
      </c>
      <c r="I6" s="4"/>
    </row>
    <row r="7" spans="1:23" ht="14.25" customHeight="1">
      <c r="A7" s="632" t="s">
        <v>301</v>
      </c>
      <c r="B7" s="642">
        <v>80</v>
      </c>
      <c r="C7" s="642">
        <v>3</v>
      </c>
      <c r="D7" s="642">
        <v>4</v>
      </c>
      <c r="E7" s="642">
        <v>87</v>
      </c>
      <c r="F7" s="642">
        <v>13</v>
      </c>
      <c r="G7" s="642">
        <v>20</v>
      </c>
      <c r="H7" s="642">
        <v>120</v>
      </c>
      <c r="I7" s="4"/>
    </row>
    <row r="8" spans="1:23" ht="14.25" customHeight="1">
      <c r="A8" s="632" t="s">
        <v>437</v>
      </c>
      <c r="B8" s="642">
        <v>185</v>
      </c>
      <c r="C8" s="642">
        <v>2</v>
      </c>
      <c r="D8" s="642">
        <v>12</v>
      </c>
      <c r="E8" s="642">
        <v>199</v>
      </c>
      <c r="F8" s="642">
        <v>199</v>
      </c>
      <c r="G8" s="642">
        <v>122</v>
      </c>
      <c r="H8" s="642">
        <v>520</v>
      </c>
      <c r="I8" s="4"/>
    </row>
    <row r="9" spans="1:23" ht="14.25" customHeight="1">
      <c r="A9" s="632" t="s">
        <v>302</v>
      </c>
      <c r="B9" s="642">
        <v>53</v>
      </c>
      <c r="C9" s="642">
        <v>2</v>
      </c>
      <c r="D9" s="642">
        <v>3</v>
      </c>
      <c r="E9" s="642">
        <v>58</v>
      </c>
      <c r="F9" s="642">
        <v>9</v>
      </c>
      <c r="G9" s="642">
        <v>416</v>
      </c>
      <c r="H9" s="642">
        <v>483</v>
      </c>
      <c r="I9" s="4"/>
    </row>
    <row r="10" spans="1:23" ht="14.25" customHeight="1">
      <c r="A10" s="632" t="s">
        <v>305</v>
      </c>
      <c r="B10" s="642">
        <v>16</v>
      </c>
      <c r="C10" s="642"/>
      <c r="D10" s="642">
        <v>2</v>
      </c>
      <c r="E10" s="642">
        <v>18</v>
      </c>
      <c r="F10" s="642">
        <v>6</v>
      </c>
      <c r="G10" s="642">
        <v>471</v>
      </c>
      <c r="H10" s="642">
        <v>495</v>
      </c>
      <c r="I10" s="4"/>
    </row>
    <row r="11" spans="1:23" ht="14.25" customHeight="1">
      <c r="A11" s="632" t="s">
        <v>400</v>
      </c>
      <c r="B11" s="642">
        <v>30</v>
      </c>
      <c r="C11" s="642"/>
      <c r="D11" s="642"/>
      <c r="E11" s="642">
        <v>30</v>
      </c>
      <c r="F11" s="642">
        <v>11</v>
      </c>
      <c r="G11" s="642">
        <v>37</v>
      </c>
      <c r="H11" s="642">
        <v>78</v>
      </c>
      <c r="I11" s="4"/>
    </row>
    <row r="12" spans="1:23" ht="14.25" customHeight="1">
      <c r="A12" s="632" t="s">
        <v>259</v>
      </c>
      <c r="B12" s="642">
        <v>387</v>
      </c>
      <c r="C12" s="642">
        <v>31</v>
      </c>
      <c r="D12" s="642">
        <v>27</v>
      </c>
      <c r="E12" s="642">
        <v>445</v>
      </c>
      <c r="F12" s="642">
        <v>15</v>
      </c>
      <c r="G12" s="643">
        <v>6870</v>
      </c>
      <c r="H12" s="643">
        <v>7330</v>
      </c>
      <c r="I12" s="4"/>
    </row>
    <row r="13" spans="1:23" ht="14.25" customHeight="1">
      <c r="A13" s="632" t="s">
        <v>261</v>
      </c>
      <c r="B13" s="642">
        <v>171</v>
      </c>
      <c r="C13" s="642">
        <v>3</v>
      </c>
      <c r="D13" s="642">
        <v>5</v>
      </c>
      <c r="E13" s="642">
        <v>179</v>
      </c>
      <c r="F13" s="642">
        <v>21</v>
      </c>
      <c r="G13" s="642">
        <v>71</v>
      </c>
      <c r="H13" s="642">
        <v>271</v>
      </c>
      <c r="I13" s="4"/>
    </row>
    <row r="14" spans="1:23" ht="14.25" customHeight="1">
      <c r="A14" s="632" t="s">
        <v>308</v>
      </c>
      <c r="B14" s="642">
        <v>42</v>
      </c>
      <c r="C14" s="642"/>
      <c r="D14" s="642">
        <v>6</v>
      </c>
      <c r="E14" s="642">
        <v>48</v>
      </c>
      <c r="F14" s="642">
        <v>1</v>
      </c>
      <c r="G14" s="642"/>
      <c r="H14" s="642">
        <v>49</v>
      </c>
      <c r="I14" s="4"/>
    </row>
    <row r="15" spans="1:23" ht="14.25" customHeight="1">
      <c r="A15" s="632" t="s">
        <v>310</v>
      </c>
      <c r="B15" s="642">
        <v>28</v>
      </c>
      <c r="C15" s="642">
        <v>2</v>
      </c>
      <c r="D15" s="642"/>
      <c r="E15" s="642">
        <v>30</v>
      </c>
      <c r="F15" s="642">
        <v>4</v>
      </c>
      <c r="G15" s="642"/>
      <c r="H15" s="642">
        <v>34</v>
      </c>
      <c r="I15" s="4"/>
    </row>
    <row r="16" spans="1:23" ht="14.25" customHeight="1">
      <c r="A16" s="632" t="s">
        <v>263</v>
      </c>
      <c r="B16" s="642">
        <v>60</v>
      </c>
      <c r="C16" s="642"/>
      <c r="D16" s="642">
        <v>5</v>
      </c>
      <c r="E16" s="642">
        <v>65</v>
      </c>
      <c r="F16" s="642">
        <v>10</v>
      </c>
      <c r="G16" s="642">
        <v>230</v>
      </c>
      <c r="H16" s="642">
        <v>305</v>
      </c>
      <c r="I16" s="4"/>
    </row>
    <row r="17" spans="1:9" ht="14.25" customHeight="1">
      <c r="A17" s="632" t="s">
        <v>264</v>
      </c>
      <c r="B17" s="642">
        <v>89</v>
      </c>
      <c r="C17" s="642">
        <v>8</v>
      </c>
      <c r="D17" s="642">
        <v>9</v>
      </c>
      <c r="E17" s="642">
        <v>106</v>
      </c>
      <c r="F17" s="642">
        <v>9</v>
      </c>
      <c r="G17" s="642">
        <v>56</v>
      </c>
      <c r="H17" s="642">
        <v>171</v>
      </c>
      <c r="I17" s="4"/>
    </row>
    <row r="18" spans="1:9" ht="14.25" customHeight="1">
      <c r="A18" s="632" t="s">
        <v>265</v>
      </c>
      <c r="B18" s="642">
        <v>359</v>
      </c>
      <c r="C18" s="642">
        <v>72</v>
      </c>
      <c r="D18" s="642">
        <v>86</v>
      </c>
      <c r="E18" s="642">
        <v>517</v>
      </c>
      <c r="F18" s="642">
        <v>17</v>
      </c>
      <c r="G18" s="642">
        <v>145</v>
      </c>
      <c r="H18" s="642">
        <v>679</v>
      </c>
      <c r="I18" s="4"/>
    </row>
    <row r="19" spans="1:9" ht="14.25" customHeight="1">
      <c r="A19" s="632" t="s">
        <v>130</v>
      </c>
      <c r="B19" s="642">
        <v>152</v>
      </c>
      <c r="C19" s="642">
        <v>4</v>
      </c>
      <c r="D19" s="642">
        <v>3</v>
      </c>
      <c r="E19" s="642">
        <v>159</v>
      </c>
      <c r="F19" s="642">
        <v>13</v>
      </c>
      <c r="G19" s="642">
        <v>2</v>
      </c>
      <c r="H19" s="642">
        <v>174</v>
      </c>
      <c r="I19" s="4"/>
    </row>
    <row r="20" spans="1:9" ht="14.25" customHeight="1">
      <c r="A20" s="632" t="s">
        <v>419</v>
      </c>
      <c r="B20" s="642">
        <v>431</v>
      </c>
      <c r="C20" s="642">
        <v>8</v>
      </c>
      <c r="D20" s="642">
        <v>18</v>
      </c>
      <c r="E20" s="642">
        <v>457</v>
      </c>
      <c r="F20" s="642">
        <v>91</v>
      </c>
      <c r="G20" s="642">
        <v>970</v>
      </c>
      <c r="H20" s="643">
        <v>1518</v>
      </c>
      <c r="I20" s="4"/>
    </row>
    <row r="21" spans="1:9" ht="14.25" customHeight="1">
      <c r="A21" s="632" t="s">
        <v>420</v>
      </c>
      <c r="B21" s="642">
        <v>209</v>
      </c>
      <c r="C21" s="642">
        <v>3</v>
      </c>
      <c r="D21" s="642">
        <v>12</v>
      </c>
      <c r="E21" s="642">
        <v>224</v>
      </c>
      <c r="F21" s="642"/>
      <c r="G21" s="642">
        <v>278</v>
      </c>
      <c r="H21" s="642">
        <v>502</v>
      </c>
      <c r="I21" s="4"/>
    </row>
    <row r="22" spans="1:9" ht="14.25" customHeight="1">
      <c r="A22" s="632" t="s">
        <v>212</v>
      </c>
      <c r="B22" s="642">
        <v>23</v>
      </c>
      <c r="C22" s="642"/>
      <c r="D22" s="642"/>
      <c r="E22" s="642">
        <v>23</v>
      </c>
      <c r="F22" s="642">
        <v>5</v>
      </c>
      <c r="G22" s="642">
        <v>537</v>
      </c>
      <c r="H22" s="642">
        <v>565</v>
      </c>
      <c r="I22" s="4"/>
    </row>
    <row r="23" spans="1:9" ht="14.25" customHeight="1">
      <c r="A23" s="632" t="s">
        <v>540</v>
      </c>
      <c r="B23" s="642">
        <v>145</v>
      </c>
      <c r="C23" s="644"/>
      <c r="D23" s="644"/>
      <c r="E23" s="642">
        <v>145</v>
      </c>
      <c r="F23" s="642">
        <v>31</v>
      </c>
      <c r="G23" s="642">
        <v>47</v>
      </c>
      <c r="H23" s="642">
        <v>223</v>
      </c>
      <c r="I23" s="4"/>
    </row>
    <row r="24" spans="1:9" ht="14.25" customHeight="1">
      <c r="A24" s="632" t="s">
        <v>131</v>
      </c>
      <c r="B24" s="642">
        <v>160</v>
      </c>
      <c r="C24" s="642">
        <v>4</v>
      </c>
      <c r="D24" s="642">
        <v>7</v>
      </c>
      <c r="E24" s="642">
        <v>171</v>
      </c>
      <c r="F24" s="642">
        <v>10</v>
      </c>
      <c r="G24" s="642">
        <v>63</v>
      </c>
      <c r="H24" s="642">
        <v>244</v>
      </c>
      <c r="I24" s="4"/>
    </row>
    <row r="25" spans="1:9" ht="14.25" customHeight="1">
      <c r="A25" s="632" t="s">
        <v>267</v>
      </c>
      <c r="B25" s="642">
        <v>115</v>
      </c>
      <c r="C25" s="642"/>
      <c r="D25" s="642"/>
      <c r="E25" s="642">
        <v>115</v>
      </c>
      <c r="F25" s="642">
        <v>6</v>
      </c>
      <c r="G25" s="642">
        <v>30</v>
      </c>
      <c r="H25" s="642">
        <v>151</v>
      </c>
      <c r="I25" s="4"/>
    </row>
    <row r="26" spans="1:9" ht="14.25" customHeight="1">
      <c r="A26" s="632" t="s">
        <v>541</v>
      </c>
      <c r="B26" s="642">
        <v>131</v>
      </c>
      <c r="C26" s="642">
        <v>8</v>
      </c>
      <c r="D26" s="642">
        <v>10</v>
      </c>
      <c r="E26" s="642">
        <v>149</v>
      </c>
      <c r="F26" s="642">
        <v>38</v>
      </c>
      <c r="G26" s="642">
        <v>110</v>
      </c>
      <c r="H26" s="642">
        <v>297</v>
      </c>
      <c r="I26" s="4"/>
    </row>
    <row r="27" spans="1:9" ht="14.25" customHeight="1">
      <c r="A27" s="632" t="s">
        <v>316</v>
      </c>
      <c r="B27" s="642">
        <v>26</v>
      </c>
      <c r="C27" s="642">
        <v>1</v>
      </c>
      <c r="D27" s="642">
        <v>4</v>
      </c>
      <c r="E27" s="642">
        <v>31</v>
      </c>
      <c r="F27" s="642">
        <v>2</v>
      </c>
      <c r="G27" s="642"/>
      <c r="H27" s="642">
        <v>33</v>
      </c>
      <c r="I27" s="4"/>
    </row>
    <row r="28" spans="1:9" ht="14.25" customHeight="1">
      <c r="A28" s="632" t="s">
        <v>317</v>
      </c>
      <c r="B28" s="642">
        <v>120</v>
      </c>
      <c r="C28" s="642"/>
      <c r="D28" s="642">
        <v>8</v>
      </c>
      <c r="E28" s="642">
        <v>128</v>
      </c>
      <c r="F28" s="642">
        <v>6</v>
      </c>
      <c r="G28" s="642">
        <v>56</v>
      </c>
      <c r="H28" s="642">
        <v>190</v>
      </c>
      <c r="I28" s="4"/>
    </row>
    <row r="29" spans="1:9" ht="14.25" customHeight="1">
      <c r="A29" s="632" t="s">
        <v>421</v>
      </c>
      <c r="B29" s="642">
        <v>154</v>
      </c>
      <c r="C29" s="642">
        <v>9</v>
      </c>
      <c r="D29" s="642">
        <v>4</v>
      </c>
      <c r="E29" s="642">
        <v>167</v>
      </c>
      <c r="F29" s="642">
        <v>25</v>
      </c>
      <c r="G29" s="643">
        <v>13351</v>
      </c>
      <c r="H29" s="643">
        <v>13543</v>
      </c>
      <c r="I29" s="4"/>
    </row>
    <row r="30" spans="1:9" ht="14.25" customHeight="1">
      <c r="A30" s="632" t="s">
        <v>323</v>
      </c>
      <c r="B30" s="642">
        <v>49</v>
      </c>
      <c r="C30" s="642">
        <v>1</v>
      </c>
      <c r="D30" s="642">
        <v>5</v>
      </c>
      <c r="E30" s="642">
        <v>55</v>
      </c>
      <c r="F30" s="642">
        <v>11</v>
      </c>
      <c r="G30" s="642">
        <v>418</v>
      </c>
      <c r="H30" s="642">
        <v>484</v>
      </c>
      <c r="I30" s="4"/>
    </row>
    <row r="31" spans="1:9" ht="14.25" customHeight="1">
      <c r="A31" s="632" t="s">
        <v>268</v>
      </c>
      <c r="B31" s="642">
        <v>107</v>
      </c>
      <c r="C31" s="642"/>
      <c r="D31" s="642">
        <v>8</v>
      </c>
      <c r="E31" s="642">
        <v>115</v>
      </c>
      <c r="F31" s="642">
        <v>25</v>
      </c>
      <c r="G31" s="643">
        <v>6839</v>
      </c>
      <c r="H31" s="643">
        <v>6979</v>
      </c>
      <c r="I31" s="4"/>
    </row>
    <row r="32" spans="1:9" ht="14.25" customHeight="1">
      <c r="A32" s="632" t="s">
        <v>424</v>
      </c>
      <c r="B32" s="642">
        <v>289</v>
      </c>
      <c r="C32" s="642">
        <v>14</v>
      </c>
      <c r="D32" s="642">
        <v>19</v>
      </c>
      <c r="E32" s="642">
        <v>322</v>
      </c>
      <c r="F32" s="642">
        <v>289</v>
      </c>
      <c r="G32" s="643">
        <v>9409</v>
      </c>
      <c r="H32" s="643">
        <v>10020</v>
      </c>
      <c r="I32" s="4"/>
    </row>
    <row r="33" spans="1:9" ht="14.25" customHeight="1">
      <c r="A33" s="632" t="s">
        <v>104</v>
      </c>
      <c r="B33" s="642">
        <v>34</v>
      </c>
      <c r="C33" s="642"/>
      <c r="D33" s="642"/>
      <c r="E33" s="642">
        <v>34</v>
      </c>
      <c r="F33" s="642">
        <v>5</v>
      </c>
      <c r="G33" s="642"/>
      <c r="H33" s="642">
        <v>39</v>
      </c>
      <c r="I33" s="4"/>
    </row>
    <row r="34" spans="1:9" ht="14.25" customHeight="1">
      <c r="A34" s="632" t="s">
        <v>108</v>
      </c>
      <c r="B34" s="642">
        <v>61</v>
      </c>
      <c r="C34" s="642"/>
      <c r="D34" s="642">
        <v>2</v>
      </c>
      <c r="E34" s="642">
        <v>63</v>
      </c>
      <c r="F34" s="642">
        <v>5</v>
      </c>
      <c r="G34" s="642">
        <v>415</v>
      </c>
      <c r="H34" s="642">
        <v>483</v>
      </c>
      <c r="I34" s="4"/>
    </row>
    <row r="35" spans="1:9" ht="14.25" customHeight="1">
      <c r="A35" s="632" t="s">
        <v>116</v>
      </c>
      <c r="B35" s="642">
        <v>45</v>
      </c>
      <c r="C35" s="642"/>
      <c r="D35" s="642">
        <v>2</v>
      </c>
      <c r="E35" s="642">
        <v>47</v>
      </c>
      <c r="F35" s="642">
        <v>2</v>
      </c>
      <c r="G35" s="642"/>
      <c r="H35" s="642">
        <v>49</v>
      </c>
      <c r="I35" s="4"/>
    </row>
    <row r="36" spans="1:9" ht="14.25" customHeight="1">
      <c r="A36" s="632" t="s">
        <v>327</v>
      </c>
      <c r="B36" s="642">
        <v>15</v>
      </c>
      <c r="C36" s="642">
        <v>4</v>
      </c>
      <c r="D36" s="642"/>
      <c r="E36" s="642">
        <v>19</v>
      </c>
      <c r="F36" s="642">
        <v>4</v>
      </c>
      <c r="G36" s="642"/>
      <c r="H36" s="642">
        <v>23</v>
      </c>
      <c r="I36" s="4"/>
    </row>
    <row r="37" spans="1:9" ht="14.25" customHeight="1">
      <c r="A37" s="632" t="s">
        <v>270</v>
      </c>
      <c r="B37" s="642">
        <v>84</v>
      </c>
      <c r="C37" s="642">
        <v>5</v>
      </c>
      <c r="D37" s="642">
        <v>3</v>
      </c>
      <c r="E37" s="642">
        <v>92</v>
      </c>
      <c r="F37" s="642">
        <v>8</v>
      </c>
      <c r="G37" s="642">
        <v>38</v>
      </c>
      <c r="H37" s="642">
        <v>138</v>
      </c>
      <c r="I37" s="4"/>
    </row>
    <row r="38" spans="1:9" ht="14.25" customHeight="1">
      <c r="A38" s="632" t="s">
        <v>352</v>
      </c>
      <c r="B38" s="642">
        <v>139</v>
      </c>
      <c r="C38" s="642">
        <v>2</v>
      </c>
      <c r="D38" s="642">
        <v>2</v>
      </c>
      <c r="E38" s="642">
        <v>143</v>
      </c>
      <c r="F38" s="642">
        <v>12</v>
      </c>
      <c r="G38" s="643">
        <v>17484</v>
      </c>
      <c r="H38" s="643">
        <v>17639</v>
      </c>
      <c r="I38" s="4"/>
    </row>
    <row r="39" spans="1:9" ht="14.25" customHeight="1">
      <c r="A39" s="632" t="s">
        <v>425</v>
      </c>
      <c r="B39" s="642">
        <v>15</v>
      </c>
      <c r="C39" s="642"/>
      <c r="D39" s="642">
        <v>2</v>
      </c>
      <c r="E39" s="642">
        <v>17</v>
      </c>
      <c r="F39" s="642">
        <v>2</v>
      </c>
      <c r="G39" s="642">
        <v>471</v>
      </c>
      <c r="H39" s="642">
        <v>490</v>
      </c>
      <c r="I39" s="4"/>
    </row>
    <row r="40" spans="1:9" ht="14.25" customHeight="1">
      <c r="A40" s="632" t="s">
        <v>272</v>
      </c>
      <c r="B40" s="642">
        <v>228</v>
      </c>
      <c r="C40" s="642">
        <v>6</v>
      </c>
      <c r="D40" s="642">
        <v>3</v>
      </c>
      <c r="E40" s="642">
        <v>237</v>
      </c>
      <c r="F40" s="642">
        <v>36</v>
      </c>
      <c r="G40" s="642">
        <v>138</v>
      </c>
      <c r="H40" s="642">
        <v>411</v>
      </c>
      <c r="I40" s="4"/>
    </row>
    <row r="41" spans="1:9" ht="14.25" customHeight="1">
      <c r="A41" s="632" t="s">
        <v>426</v>
      </c>
      <c r="B41" s="644"/>
      <c r="C41" s="644"/>
      <c r="D41" s="644"/>
      <c r="E41" s="642"/>
      <c r="F41" s="642">
        <v>73</v>
      </c>
      <c r="G41" s="642">
        <v>149</v>
      </c>
      <c r="H41" s="642">
        <v>222</v>
      </c>
      <c r="I41" s="4"/>
    </row>
    <row r="42" spans="1:9" ht="14.25" customHeight="1">
      <c r="A42" s="632" t="s">
        <v>329</v>
      </c>
      <c r="B42" s="642">
        <v>53</v>
      </c>
      <c r="C42" s="642"/>
      <c r="D42" s="642">
        <v>2</v>
      </c>
      <c r="E42" s="642">
        <v>55</v>
      </c>
      <c r="F42" s="642">
        <v>8</v>
      </c>
      <c r="G42" s="643">
        <v>9708</v>
      </c>
      <c r="H42" s="643">
        <v>9771</v>
      </c>
      <c r="I42" s="4"/>
    </row>
    <row r="43" spans="1:9" ht="14.25" customHeight="1">
      <c r="A43" s="632" t="s">
        <v>331</v>
      </c>
      <c r="B43" s="642">
        <v>24</v>
      </c>
      <c r="C43" s="642">
        <v>1</v>
      </c>
      <c r="D43" s="642"/>
      <c r="E43" s="642">
        <v>25</v>
      </c>
      <c r="F43" s="642">
        <v>10</v>
      </c>
      <c r="G43" s="642">
        <v>61</v>
      </c>
      <c r="H43" s="642">
        <v>96</v>
      </c>
      <c r="I43" s="4"/>
    </row>
    <row r="44" spans="1:9" ht="14.25" customHeight="1">
      <c r="A44" s="632" t="s">
        <v>275</v>
      </c>
      <c r="B44" s="642">
        <v>51</v>
      </c>
      <c r="C44" s="642">
        <v>3</v>
      </c>
      <c r="D44" s="642">
        <v>5</v>
      </c>
      <c r="E44" s="642">
        <v>59</v>
      </c>
      <c r="F44" s="642">
        <v>9</v>
      </c>
      <c r="G44" s="642">
        <v>373</v>
      </c>
      <c r="H44" s="642">
        <v>441</v>
      </c>
      <c r="I44" s="4"/>
    </row>
    <row r="45" spans="1:9" ht="14.25" customHeight="1">
      <c r="A45" s="632" t="s">
        <v>135</v>
      </c>
      <c r="B45" s="642">
        <v>270</v>
      </c>
      <c r="C45" s="642">
        <v>16</v>
      </c>
      <c r="D45" s="642">
        <v>11</v>
      </c>
      <c r="E45" s="642">
        <v>297</v>
      </c>
      <c r="F45" s="642">
        <v>15</v>
      </c>
      <c r="G45" s="642">
        <v>179</v>
      </c>
      <c r="H45" s="642">
        <v>491</v>
      </c>
      <c r="I45" s="4"/>
    </row>
    <row r="46" spans="1:9" ht="14.25" customHeight="1">
      <c r="A46" s="632" t="s">
        <v>333</v>
      </c>
      <c r="B46" s="642">
        <v>40</v>
      </c>
      <c r="C46" s="642">
        <v>2</v>
      </c>
      <c r="D46" s="642">
        <v>26</v>
      </c>
      <c r="E46" s="642">
        <v>68</v>
      </c>
      <c r="F46" s="642">
        <v>2</v>
      </c>
      <c r="G46" s="642"/>
      <c r="H46" s="642">
        <v>70</v>
      </c>
      <c r="I46" s="4"/>
    </row>
    <row r="47" spans="1:9" ht="14.25" customHeight="1">
      <c r="A47" s="632" t="s">
        <v>278</v>
      </c>
      <c r="B47" s="642">
        <v>799</v>
      </c>
      <c r="C47" s="642">
        <v>18</v>
      </c>
      <c r="D47" s="642">
        <v>21</v>
      </c>
      <c r="E47" s="642">
        <v>838</v>
      </c>
      <c r="F47" s="642">
        <v>11</v>
      </c>
      <c r="G47" s="642">
        <v>196</v>
      </c>
      <c r="H47" s="643">
        <v>1045</v>
      </c>
      <c r="I47" s="4"/>
    </row>
    <row r="48" spans="1:9" ht="14.25" customHeight="1">
      <c r="A48" s="632" t="s">
        <v>279</v>
      </c>
      <c r="B48" s="642">
        <v>128</v>
      </c>
      <c r="C48" s="642">
        <v>3</v>
      </c>
      <c r="D48" s="642">
        <v>2</v>
      </c>
      <c r="E48" s="642">
        <v>133</v>
      </c>
      <c r="F48" s="642">
        <v>14</v>
      </c>
      <c r="G48" s="643">
        <v>8582</v>
      </c>
      <c r="H48" s="643">
        <v>8729</v>
      </c>
      <c r="I48" s="4"/>
    </row>
    <row r="49" spans="1:9" ht="14.25" customHeight="1">
      <c r="A49" s="632" t="s">
        <v>334</v>
      </c>
      <c r="B49" s="642">
        <v>29</v>
      </c>
      <c r="C49" s="642">
        <v>3</v>
      </c>
      <c r="D49" s="642">
        <v>1</v>
      </c>
      <c r="E49" s="642">
        <v>33</v>
      </c>
      <c r="F49" s="642">
        <v>7</v>
      </c>
      <c r="G49" s="642">
        <v>540</v>
      </c>
      <c r="H49" s="642">
        <v>580</v>
      </c>
      <c r="I49" s="4"/>
    </row>
    <row r="50" spans="1:9" ht="14.25" customHeight="1">
      <c r="A50" s="632" t="s">
        <v>336</v>
      </c>
      <c r="B50" s="642">
        <v>58</v>
      </c>
      <c r="C50" s="642">
        <v>1</v>
      </c>
      <c r="D50" s="642">
        <v>2</v>
      </c>
      <c r="E50" s="642">
        <v>61</v>
      </c>
      <c r="F50" s="642">
        <v>9</v>
      </c>
      <c r="G50" s="642"/>
      <c r="H50" s="642">
        <v>70</v>
      </c>
      <c r="I50" s="4"/>
    </row>
    <row r="51" spans="1:9" ht="14.25" customHeight="1">
      <c r="A51" s="24"/>
      <c r="B51" s="573"/>
      <c r="C51" s="573"/>
      <c r="D51" s="573"/>
      <c r="E51" s="573"/>
      <c r="F51" s="573"/>
      <c r="G51" s="573"/>
      <c r="H51" s="573"/>
      <c r="I51" s="188"/>
    </row>
    <row r="52" spans="1:9" ht="14.25" customHeight="1">
      <c r="A52" s="24"/>
      <c r="B52" s="573"/>
      <c r="C52" s="573"/>
      <c r="D52" s="573"/>
      <c r="E52" s="573"/>
      <c r="F52" s="573"/>
      <c r="G52" s="573"/>
      <c r="H52" s="573"/>
      <c r="I52" s="188"/>
    </row>
    <row r="53" spans="1:9" ht="14.25" customHeight="1">
      <c r="A53" s="24"/>
      <c r="B53" s="573"/>
      <c r="C53" s="573"/>
      <c r="D53" s="573"/>
      <c r="E53" s="573"/>
      <c r="F53" s="573"/>
      <c r="G53" s="573"/>
      <c r="H53" s="573"/>
      <c r="I53" s="188"/>
    </row>
    <row r="54" spans="1:9" ht="14.25" customHeight="1">
      <c r="A54" s="24"/>
      <c r="B54" s="573"/>
      <c r="C54" s="573"/>
      <c r="D54" s="573"/>
      <c r="E54" s="573"/>
      <c r="F54" s="573"/>
      <c r="G54" s="573"/>
      <c r="H54" s="573"/>
      <c r="I54" s="188"/>
    </row>
    <row r="55" spans="1:9" ht="14.25" customHeight="1">
      <c r="A55" s="24"/>
      <c r="B55" s="573"/>
      <c r="C55" s="573"/>
      <c r="D55" s="573"/>
      <c r="E55" s="573"/>
      <c r="F55" s="573"/>
      <c r="G55" s="573"/>
      <c r="H55" s="573"/>
      <c r="I55" s="188"/>
    </row>
    <row r="56" spans="1:9" ht="14.25" customHeight="1">
      <c r="A56" s="107"/>
      <c r="I56" s="188"/>
    </row>
    <row r="57" spans="1:9" ht="14.25" customHeight="1">
      <c r="I57" s="188"/>
    </row>
    <row r="58" spans="1:9" ht="14.25" customHeight="1">
      <c r="A58" s="107"/>
      <c r="I58" s="188"/>
    </row>
    <row r="59" spans="1:9" ht="14.25" customHeight="1">
      <c r="I59" s="188"/>
    </row>
    <row r="60" spans="1:9" ht="14.25" customHeight="1">
      <c r="I60" s="188"/>
    </row>
    <row r="61" spans="1:9" ht="14.25" customHeight="1">
      <c r="I61" s="188"/>
    </row>
    <row r="62" spans="1:9" ht="14.25" customHeight="1">
      <c r="I62" s="188"/>
    </row>
    <row r="63" spans="1:9" ht="14.25" customHeight="1">
      <c r="I63" s="188"/>
    </row>
    <row r="64" spans="1:9" ht="14.25" customHeight="1">
      <c r="I64" s="188"/>
    </row>
    <row r="65" spans="9:9" ht="14.25" customHeight="1">
      <c r="I65" s="188"/>
    </row>
    <row r="66" spans="9:9" ht="14.25" customHeight="1">
      <c r="I66" s="188"/>
    </row>
    <row r="67" spans="9:9" ht="14.25" customHeight="1">
      <c r="I67" s="188"/>
    </row>
    <row r="68" spans="9:9" ht="14.25" customHeight="1">
      <c r="I68" s="188"/>
    </row>
    <row r="69" spans="9:9" ht="14.25" customHeight="1">
      <c r="I69" s="188"/>
    </row>
    <row r="70" spans="9:9" ht="14.25" customHeight="1">
      <c r="I70" s="188"/>
    </row>
    <row r="71" spans="9:9" ht="14.25" customHeight="1">
      <c r="I71" s="188"/>
    </row>
    <row r="72" spans="9:9" ht="14.25" customHeight="1">
      <c r="I72" s="188"/>
    </row>
    <row r="73" spans="9:9" ht="14.25" customHeight="1">
      <c r="I73" s="188"/>
    </row>
    <row r="74" spans="9:9" ht="14.25" customHeight="1">
      <c r="I74" s="188"/>
    </row>
    <row r="75" spans="9:9" ht="14.25" customHeight="1">
      <c r="I75" s="188"/>
    </row>
    <row r="76" spans="9:9" ht="14.25" customHeight="1">
      <c r="I76" s="188"/>
    </row>
    <row r="77" spans="9:9" ht="14.25" customHeight="1">
      <c r="I77" s="188"/>
    </row>
    <row r="78" spans="9:9" ht="14.25" customHeight="1">
      <c r="I78" s="188"/>
    </row>
    <row r="79" spans="9:9" ht="14.25" customHeight="1">
      <c r="I79" s="188"/>
    </row>
    <row r="80" spans="9:9" ht="14.25" customHeight="1">
      <c r="I80" s="188"/>
    </row>
    <row r="81" spans="9:9" ht="14.25" customHeight="1">
      <c r="I81" s="188"/>
    </row>
    <row r="82" spans="9:9" ht="14.25" customHeight="1">
      <c r="I82" s="188"/>
    </row>
    <row r="83" spans="9:9" ht="14.25" customHeight="1">
      <c r="I83" s="188"/>
    </row>
    <row r="84" spans="9:9" ht="14.25" customHeight="1">
      <c r="I84" s="188"/>
    </row>
    <row r="85" spans="9:9" ht="14.25" customHeight="1">
      <c r="I85" s="188"/>
    </row>
    <row r="86" spans="9:9" ht="14.25" customHeight="1">
      <c r="I86" s="188"/>
    </row>
    <row r="87" spans="9:9" ht="14.25" customHeight="1">
      <c r="I87" s="188"/>
    </row>
    <row r="88" spans="9:9" ht="14.25" customHeight="1">
      <c r="I88" s="188"/>
    </row>
    <row r="89" spans="9:9" ht="14.25" customHeight="1">
      <c r="I89" s="188"/>
    </row>
    <row r="90" spans="9:9" ht="14.25" customHeight="1">
      <c r="I90" s="188"/>
    </row>
    <row r="91" spans="9:9" ht="14.25" customHeight="1">
      <c r="I91" s="188"/>
    </row>
    <row r="92" spans="9:9" ht="14.25" customHeight="1">
      <c r="I92" s="188"/>
    </row>
    <row r="93" spans="9:9" ht="14.25" customHeight="1">
      <c r="I93" s="188"/>
    </row>
    <row r="103" spans="1:8" ht="14.25" customHeight="1">
      <c r="A103" s="26"/>
      <c r="B103"/>
      <c r="C103"/>
      <c r="D103"/>
      <c r="E103"/>
      <c r="F103"/>
      <c r="G103"/>
    </row>
    <row r="104" spans="1:8" ht="14.25" customHeight="1">
      <c r="A104" s="24"/>
      <c r="B104"/>
      <c r="C104"/>
      <c r="D104"/>
      <c r="E104"/>
      <c r="F104"/>
      <c r="G104"/>
    </row>
    <row r="105" spans="1:8" ht="14.25" customHeight="1">
      <c r="A105" s="24"/>
      <c r="B105"/>
      <c r="C105"/>
      <c r="D105"/>
      <c r="E105"/>
      <c r="F105"/>
      <c r="G105"/>
    </row>
    <row r="106" spans="1:8" ht="14.25" customHeight="1">
      <c r="A106" s="24"/>
      <c r="B106" s="23"/>
      <c r="C106" s="23"/>
      <c r="D106" s="23"/>
      <c r="E106" s="23"/>
      <c r="F106" s="23"/>
      <c r="G106" s="53"/>
      <c r="H106" s="356"/>
    </row>
    <row r="107" spans="1:8" ht="14.25" customHeight="1">
      <c r="A107" s="24"/>
      <c r="B107" s="23"/>
      <c r="C107" s="23"/>
      <c r="D107" s="23"/>
      <c r="E107" s="23"/>
      <c r="F107" s="23"/>
      <c r="G107" s="53"/>
      <c r="H107" s="356"/>
    </row>
    <row r="108" spans="1:8" ht="14.25" customHeight="1">
      <c r="A108" s="24"/>
      <c r="B108" s="24"/>
      <c r="C108" s="24"/>
      <c r="D108" s="24"/>
      <c r="E108" s="24"/>
      <c r="F108" s="24"/>
      <c r="G108" s="55"/>
      <c r="H108" s="357"/>
    </row>
    <row r="109" spans="1:8" ht="14.25" customHeight="1">
      <c r="A109" s="24"/>
      <c r="B109" s="24"/>
      <c r="C109" s="24"/>
      <c r="D109" s="24"/>
      <c r="E109" s="24"/>
      <c r="F109" s="24"/>
      <c r="G109" s="55"/>
      <c r="H109" s="357"/>
    </row>
    <row r="110" spans="1:8" ht="14.25" customHeight="1">
      <c r="A110" s="24"/>
      <c r="B110" s="24"/>
      <c r="C110" s="24"/>
      <c r="D110" s="24"/>
      <c r="E110" s="24"/>
      <c r="F110" s="24"/>
      <c r="G110" s="55"/>
      <c r="H110" s="357"/>
    </row>
    <row r="111" spans="1:8" ht="14.25" customHeight="1">
      <c r="A111" s="24"/>
      <c r="B111" s="24"/>
      <c r="C111" s="24"/>
      <c r="D111" s="24"/>
      <c r="E111" s="24"/>
      <c r="F111" s="24"/>
      <c r="G111" s="55"/>
      <c r="H111" s="357"/>
    </row>
    <row r="112" spans="1:8" ht="14.25" customHeight="1">
      <c r="A112" s="24"/>
      <c r="B112" s="24"/>
      <c r="C112" s="24"/>
      <c r="D112" s="24"/>
      <c r="E112" s="24"/>
      <c r="F112" s="24"/>
      <c r="G112" s="55"/>
      <c r="H112" s="357"/>
    </row>
    <row r="113" spans="1:8" ht="14.25" customHeight="1">
      <c r="A113" s="24"/>
      <c r="B113" s="24"/>
      <c r="C113" s="24"/>
      <c r="D113" s="24"/>
      <c r="E113" s="24"/>
      <c r="F113" s="24"/>
      <c r="G113" s="55"/>
      <c r="H113" s="357"/>
    </row>
    <row r="114" spans="1:8" ht="14.25" customHeight="1">
      <c r="A114" s="24"/>
      <c r="B114" s="24"/>
      <c r="C114" s="24"/>
      <c r="D114" s="24"/>
      <c r="E114" s="24"/>
      <c r="F114" s="24"/>
      <c r="G114" s="55"/>
      <c r="H114" s="357"/>
    </row>
    <row r="115" spans="1:8" ht="14.25" customHeight="1">
      <c r="A115" s="24"/>
      <c r="B115" s="24"/>
      <c r="C115" s="24"/>
      <c r="D115" s="24"/>
      <c r="E115" s="24"/>
      <c r="F115" s="24"/>
      <c r="G115" s="55"/>
      <c r="H115" s="357"/>
    </row>
    <row r="116" spans="1:8" ht="14.25" customHeight="1">
      <c r="A116" s="24"/>
      <c r="B116" s="24"/>
      <c r="C116" s="24"/>
      <c r="D116" s="24"/>
      <c r="E116" s="24"/>
      <c r="F116" s="24"/>
      <c r="G116" s="55"/>
      <c r="H116" s="357"/>
    </row>
    <row r="117" spans="1:8" ht="14.25" customHeight="1">
      <c r="A117" s="24"/>
      <c r="B117" s="24"/>
      <c r="C117" s="24"/>
      <c r="D117" s="24"/>
      <c r="E117" s="24"/>
      <c r="F117" s="24"/>
      <c r="G117" s="55"/>
      <c r="H117" s="357"/>
    </row>
    <row r="118" spans="1:8" ht="14.25" customHeight="1">
      <c r="A118" s="24"/>
      <c r="B118" s="24"/>
      <c r="C118" s="24"/>
      <c r="D118" s="24"/>
      <c r="E118" s="24"/>
      <c r="F118" s="24"/>
      <c r="G118" s="55"/>
      <c r="H118" s="357"/>
    </row>
    <row r="119" spans="1:8" ht="14.25" customHeight="1">
      <c r="A119" s="24"/>
      <c r="B119" s="24"/>
      <c r="C119" s="24"/>
      <c r="D119" s="24"/>
      <c r="E119" s="24"/>
      <c r="F119" s="24"/>
      <c r="G119" s="55"/>
      <c r="H119" s="357"/>
    </row>
    <row r="120" spans="1:8" ht="14.25" customHeight="1">
      <c r="A120" s="24"/>
      <c r="B120" s="24"/>
      <c r="C120" s="24"/>
      <c r="D120" s="24"/>
      <c r="E120" s="24"/>
      <c r="F120" s="24"/>
      <c r="G120" s="55"/>
      <c r="H120" s="357"/>
    </row>
    <row r="121" spans="1:8" ht="14.25" customHeight="1">
      <c r="A121" s="24"/>
      <c r="B121" s="24"/>
      <c r="C121" s="24"/>
      <c r="D121" s="24"/>
      <c r="E121" s="24"/>
      <c r="F121" s="24"/>
      <c r="G121" s="55"/>
      <c r="H121" s="357"/>
    </row>
    <row r="122" spans="1:8" ht="14.25" customHeight="1">
      <c r="A122" s="24"/>
      <c r="B122" s="24"/>
      <c r="C122" s="24"/>
      <c r="D122" s="24"/>
      <c r="E122" s="24"/>
      <c r="F122" s="24"/>
      <c r="G122" s="55"/>
      <c r="H122" s="357"/>
    </row>
    <row r="123" spans="1:8" ht="14.25" customHeight="1">
      <c r="A123" s="24"/>
      <c r="B123" s="24"/>
      <c r="C123" s="24"/>
      <c r="D123" s="24"/>
      <c r="E123" s="24"/>
      <c r="F123" s="24"/>
      <c r="G123" s="55"/>
      <c r="H123" s="357"/>
    </row>
    <row r="124" spans="1:8" ht="14.25" customHeight="1">
      <c r="A124" s="24"/>
      <c r="B124" s="24"/>
      <c r="C124" s="24"/>
      <c r="D124" s="24"/>
      <c r="E124" s="24"/>
      <c r="F124" s="24"/>
      <c r="G124" s="55"/>
      <c r="H124" s="357"/>
    </row>
    <row r="125" spans="1:8" ht="14.25" customHeight="1">
      <c r="A125" s="24"/>
      <c r="B125" s="24"/>
      <c r="C125" s="24"/>
      <c r="D125" s="24"/>
      <c r="E125" s="24"/>
      <c r="F125" s="24"/>
      <c r="G125" s="55"/>
      <c r="H125" s="357"/>
    </row>
    <row r="126" spans="1:8" ht="14.25" customHeight="1">
      <c r="A126" s="24"/>
      <c r="B126" s="24"/>
      <c r="C126" s="24"/>
      <c r="D126" s="24"/>
      <c r="E126" s="24"/>
      <c r="F126" s="24"/>
      <c r="G126" s="55"/>
      <c r="H126" s="357"/>
    </row>
    <row r="127" spans="1:8" ht="14.25" customHeight="1">
      <c r="A127" s="24"/>
      <c r="B127" s="24"/>
      <c r="C127" s="24"/>
      <c r="D127" s="24"/>
      <c r="E127" s="24"/>
      <c r="F127" s="24"/>
      <c r="G127" s="55"/>
      <c r="H127" s="357"/>
    </row>
    <row r="128" spans="1:8" ht="14.25" customHeight="1">
      <c r="A128" s="24"/>
      <c r="B128" s="24"/>
      <c r="C128" s="24"/>
      <c r="D128" s="24"/>
      <c r="E128" s="24"/>
      <c r="F128" s="24"/>
      <c r="G128" s="55"/>
      <c r="H128" s="357"/>
    </row>
    <row r="129" spans="1:8" ht="14.25" customHeight="1">
      <c r="A129" s="24"/>
      <c r="B129" s="24"/>
      <c r="C129" s="24"/>
      <c r="D129" s="24"/>
      <c r="E129" s="24"/>
      <c r="F129" s="24"/>
      <c r="G129" s="55"/>
      <c r="H129" s="357"/>
    </row>
    <row r="130" spans="1:8" ht="14.25" customHeight="1">
      <c r="A130" s="24"/>
      <c r="B130" s="24"/>
      <c r="C130" s="24"/>
      <c r="D130" s="24"/>
      <c r="E130" s="24"/>
      <c r="F130" s="24"/>
      <c r="G130" s="55"/>
      <c r="H130" s="357"/>
    </row>
    <row r="131" spans="1:8" ht="14.25" customHeight="1">
      <c r="A131" s="24"/>
      <c r="B131" s="24"/>
      <c r="C131" s="24"/>
      <c r="D131" s="24"/>
      <c r="E131" s="24"/>
      <c r="F131" s="24"/>
      <c r="G131" s="55"/>
      <c r="H131" s="357"/>
    </row>
    <row r="132" spans="1:8" ht="14.25" customHeight="1">
      <c r="A132" s="24"/>
      <c r="B132" s="24"/>
      <c r="C132" s="24"/>
      <c r="D132" s="24"/>
      <c r="E132" s="24"/>
      <c r="F132" s="24"/>
      <c r="G132" s="55"/>
      <c r="H132" s="357"/>
    </row>
    <row r="133" spans="1:8" ht="14.25" customHeight="1">
      <c r="A133" s="24"/>
      <c r="B133" s="24"/>
      <c r="C133" s="24"/>
      <c r="D133" s="24"/>
      <c r="E133" s="24"/>
      <c r="F133" s="24"/>
      <c r="G133" s="55"/>
      <c r="H133" s="357"/>
    </row>
    <row r="134" spans="1:8" ht="14.25" customHeight="1">
      <c r="A134" s="24"/>
      <c r="B134" s="24"/>
      <c r="C134" s="24"/>
      <c r="D134" s="24"/>
      <c r="E134" s="24"/>
      <c r="F134" s="24"/>
      <c r="G134" s="55"/>
      <c r="H134" s="357"/>
    </row>
    <row r="135" spans="1:8" ht="14.25" customHeight="1">
      <c r="A135" s="24"/>
      <c r="B135" s="24"/>
      <c r="C135" s="24"/>
      <c r="D135" s="24"/>
      <c r="E135" s="24"/>
      <c r="F135" s="24"/>
      <c r="G135" s="55"/>
      <c r="H135" s="357"/>
    </row>
    <row r="136" spans="1:8" ht="14.25" customHeight="1">
      <c r="A136" s="24"/>
      <c r="B136" s="24"/>
      <c r="C136" s="24"/>
      <c r="D136" s="24"/>
      <c r="E136" s="24"/>
      <c r="F136" s="24"/>
      <c r="G136" s="55"/>
      <c r="H136" s="357"/>
    </row>
    <row r="137" spans="1:8" ht="14.25" customHeight="1">
      <c r="A137" s="24"/>
      <c r="B137" s="24"/>
      <c r="C137" s="24"/>
      <c r="D137" s="24"/>
      <c r="E137" s="24"/>
      <c r="F137" s="24"/>
      <c r="G137" s="55"/>
      <c r="H137" s="357"/>
    </row>
    <row r="138" spans="1:8" ht="14.25" customHeight="1">
      <c r="A138" s="24"/>
      <c r="B138" s="24"/>
      <c r="C138" s="24"/>
      <c r="D138" s="24"/>
      <c r="E138" s="24"/>
      <c r="F138" s="24"/>
      <c r="G138" s="55"/>
      <c r="H138" s="357"/>
    </row>
    <row r="139" spans="1:8" ht="14.25" customHeight="1">
      <c r="A139" s="24"/>
      <c r="B139" s="24"/>
      <c r="C139" s="24"/>
      <c r="D139" s="24"/>
      <c r="E139" s="24"/>
      <c r="F139" s="24"/>
      <c r="G139" s="55"/>
      <c r="H139" s="357"/>
    </row>
    <row r="140" spans="1:8" ht="14.25" customHeight="1">
      <c r="A140" s="24"/>
      <c r="B140" s="24"/>
      <c r="C140" s="24"/>
      <c r="D140" s="24"/>
      <c r="E140" s="24"/>
      <c r="F140" s="24"/>
      <c r="G140" s="55"/>
      <c r="H140" s="357"/>
    </row>
    <row r="141" spans="1:8" ht="14.25" customHeight="1">
      <c r="A141" s="24"/>
      <c r="B141" s="24"/>
      <c r="C141" s="24"/>
      <c r="D141" s="24"/>
      <c r="E141" s="24"/>
      <c r="F141" s="24"/>
      <c r="G141" s="55"/>
      <c r="H141" s="357"/>
    </row>
    <row r="142" spans="1:8" ht="14.25" customHeight="1">
      <c r="A142" s="24"/>
      <c r="B142" s="24"/>
      <c r="C142" s="24"/>
      <c r="D142" s="24"/>
      <c r="E142" s="24"/>
      <c r="F142" s="24"/>
      <c r="G142" s="55"/>
      <c r="H142" s="357"/>
    </row>
    <row r="143" spans="1:8" ht="14.25" customHeight="1">
      <c r="A143" s="24"/>
      <c r="B143" s="24"/>
      <c r="C143" s="24"/>
      <c r="D143" s="24"/>
      <c r="E143" s="24"/>
      <c r="F143" s="24"/>
      <c r="G143" s="55"/>
      <c r="H143" s="357"/>
    </row>
    <row r="144" spans="1:8" ht="14.25" customHeight="1">
      <c r="A144" s="24"/>
      <c r="B144" s="24"/>
      <c r="C144" s="24"/>
      <c r="D144" s="24"/>
      <c r="E144" s="24"/>
      <c r="F144" s="24"/>
      <c r="G144" s="55"/>
      <c r="H144" s="357"/>
    </row>
    <row r="145" spans="1:8" ht="14.25" customHeight="1">
      <c r="A145" s="24"/>
      <c r="B145" s="24"/>
      <c r="C145" s="24"/>
      <c r="D145" s="24"/>
      <c r="E145" s="24"/>
      <c r="F145" s="24"/>
      <c r="G145" s="55"/>
      <c r="H145" s="357"/>
    </row>
    <row r="146" spans="1:8" ht="14.25" customHeight="1">
      <c r="A146" s="24"/>
      <c r="B146" s="24"/>
      <c r="C146" s="24"/>
      <c r="D146" s="24"/>
      <c r="E146" s="24"/>
      <c r="F146" s="24"/>
      <c r="G146" s="55"/>
      <c r="H146" s="357"/>
    </row>
    <row r="147" spans="1:8" ht="14.25" customHeight="1">
      <c r="A147" s="24"/>
      <c r="B147" s="24"/>
      <c r="C147" s="24"/>
      <c r="D147" s="24"/>
      <c r="E147" s="24"/>
      <c r="F147" s="24"/>
      <c r="G147" s="55"/>
      <c r="H147" s="357"/>
    </row>
    <row r="148" spans="1:8" ht="14.25" customHeight="1">
      <c r="A148" s="24"/>
      <c r="B148" s="24"/>
      <c r="C148" s="24"/>
      <c r="D148" s="24"/>
      <c r="E148" s="24"/>
      <c r="F148" s="24"/>
      <c r="G148" s="55"/>
      <c r="H148" s="357"/>
    </row>
    <row r="149" spans="1:8" ht="14.25" customHeight="1">
      <c r="A149" s="24"/>
      <c r="B149" s="24"/>
      <c r="C149" s="24"/>
      <c r="D149" s="24"/>
      <c r="E149" s="24"/>
      <c r="F149" s="24"/>
      <c r="G149" s="55"/>
      <c r="H149" s="357"/>
    </row>
    <row r="150" spans="1:8" ht="14.25" customHeight="1">
      <c r="A150" s="24"/>
      <c r="B150" s="24"/>
      <c r="C150" s="24"/>
      <c r="D150" s="24"/>
      <c r="E150" s="24"/>
      <c r="F150" s="24"/>
      <c r="G150" s="55"/>
      <c r="H150" s="357"/>
    </row>
    <row r="151" spans="1:8" ht="14.25" customHeight="1">
      <c r="A151" s="24"/>
      <c r="B151" s="24"/>
      <c r="C151" s="24"/>
      <c r="D151" s="24"/>
      <c r="E151" s="24"/>
      <c r="F151" s="24"/>
      <c r="G151" s="55"/>
      <c r="H151" s="357"/>
    </row>
    <row r="152" spans="1:8" ht="14.25" customHeight="1">
      <c r="A152" s="24"/>
      <c r="B152" s="24"/>
      <c r="C152" s="24"/>
      <c r="D152" s="24"/>
      <c r="E152" s="24"/>
      <c r="F152" s="24"/>
      <c r="G152" s="55"/>
      <c r="H152" s="357"/>
    </row>
    <row r="153" spans="1:8" ht="14.25" customHeight="1">
      <c r="A153" s="24"/>
      <c r="B153" s="24"/>
      <c r="C153" s="24"/>
      <c r="D153" s="24"/>
      <c r="E153" s="24"/>
      <c r="F153" s="24"/>
      <c r="G153" s="55"/>
      <c r="H153" s="357"/>
    </row>
    <row r="154" spans="1:8" ht="14.25" customHeight="1">
      <c r="A154" s="24"/>
      <c r="B154" s="24"/>
      <c r="C154" s="24"/>
      <c r="D154" s="24"/>
      <c r="E154" s="24"/>
      <c r="F154" s="24"/>
      <c r="G154" s="55"/>
      <c r="H154" s="357"/>
    </row>
    <row r="155" spans="1:8" ht="14.25" customHeight="1">
      <c r="A155" s="24"/>
      <c r="B155" s="24"/>
      <c r="C155" s="24"/>
      <c r="D155" s="24"/>
      <c r="E155" s="24"/>
      <c r="F155" s="24"/>
      <c r="G155" s="55"/>
      <c r="H155" s="357"/>
    </row>
    <row r="156" spans="1:8" ht="14.25" customHeight="1">
      <c r="A156" s="24"/>
      <c r="B156" s="24"/>
      <c r="C156" s="24"/>
      <c r="D156" s="24"/>
      <c r="E156" s="24"/>
      <c r="F156" s="24"/>
      <c r="G156" s="55"/>
      <c r="H156" s="357"/>
    </row>
    <row r="157" spans="1:8" ht="14.25" customHeight="1">
      <c r="A157" s="24"/>
      <c r="B157" s="24"/>
      <c r="C157" s="24"/>
      <c r="D157" s="24"/>
      <c r="E157" s="24"/>
      <c r="F157" s="24"/>
      <c r="G157" s="55"/>
      <c r="H157" s="357"/>
    </row>
    <row r="158" spans="1:8" ht="14.25" customHeight="1">
      <c r="A158" s="24"/>
      <c r="B158" s="24"/>
      <c r="C158" s="24"/>
      <c r="D158" s="24"/>
      <c r="E158" s="24"/>
      <c r="F158" s="24"/>
      <c r="G158" s="55"/>
      <c r="H158" s="357"/>
    </row>
    <row r="159" spans="1:8" ht="14.25" customHeight="1">
      <c r="A159" s="24"/>
      <c r="B159" s="24"/>
      <c r="C159" s="24"/>
      <c r="D159" s="24"/>
      <c r="E159" s="24"/>
      <c r="F159" s="24"/>
      <c r="G159" s="55"/>
      <c r="H159" s="357"/>
    </row>
    <row r="160" spans="1:8" ht="14.25" customHeight="1">
      <c r="A160" s="24"/>
      <c r="B160" s="24"/>
      <c r="C160" s="24"/>
      <c r="D160" s="24"/>
      <c r="E160" s="24"/>
      <c r="F160" s="24"/>
      <c r="G160" s="55"/>
      <c r="H160" s="357"/>
    </row>
    <row r="161" spans="1:8" ht="14.25" customHeight="1">
      <c r="A161" s="24"/>
      <c r="B161" s="24"/>
      <c r="C161" s="24"/>
      <c r="D161" s="24"/>
      <c r="E161" s="24"/>
      <c r="F161" s="24"/>
      <c r="G161" s="55"/>
      <c r="H161" s="357"/>
    </row>
    <row r="162" spans="1:8" ht="14.25" customHeight="1">
      <c r="A162" s="24"/>
      <c r="B162" s="24"/>
      <c r="C162" s="24"/>
      <c r="D162" s="24"/>
      <c r="E162" s="24"/>
      <c r="F162" s="24"/>
      <c r="G162" s="55"/>
      <c r="H162" s="357"/>
    </row>
    <row r="163" spans="1:8" ht="14.25" customHeight="1">
      <c r="A163" s="24"/>
      <c r="B163" s="24"/>
      <c r="C163" s="24"/>
      <c r="D163" s="24"/>
      <c r="E163" s="24"/>
      <c r="F163" s="24"/>
      <c r="G163" s="55"/>
      <c r="H163" s="357"/>
    </row>
    <row r="164" spans="1:8" ht="14.25" customHeight="1">
      <c r="A164" s="24"/>
      <c r="B164" s="24"/>
      <c r="C164" s="24"/>
      <c r="D164" s="24"/>
      <c r="E164" s="24"/>
      <c r="F164" s="24"/>
      <c r="G164" s="55"/>
      <c r="H164" s="357"/>
    </row>
    <row r="165" spans="1:8" ht="14.25" customHeight="1">
      <c r="A165" s="24"/>
      <c r="B165" s="24"/>
      <c r="C165" s="24"/>
      <c r="D165" s="24"/>
      <c r="E165" s="24"/>
      <c r="F165" s="24"/>
      <c r="G165" s="55"/>
      <c r="H165" s="357"/>
    </row>
    <row r="166" spans="1:8" ht="14.25" customHeight="1">
      <c r="A166" s="24"/>
      <c r="B166" s="24"/>
      <c r="C166" s="24"/>
      <c r="D166" s="24"/>
      <c r="E166" s="24"/>
      <c r="F166" s="24"/>
      <c r="G166" s="55"/>
      <c r="H166" s="357"/>
    </row>
    <row r="167" spans="1:8" ht="14.25" customHeight="1">
      <c r="A167" s="24"/>
      <c r="B167" s="24"/>
      <c r="C167" s="24"/>
      <c r="D167" s="24"/>
      <c r="E167" s="24"/>
      <c r="F167" s="24"/>
      <c r="G167" s="55"/>
      <c r="H167" s="357"/>
    </row>
    <row r="168" spans="1:8" ht="14.25" customHeight="1">
      <c r="A168" s="24"/>
      <c r="B168" s="24"/>
      <c r="C168" s="24"/>
      <c r="D168" s="24"/>
      <c r="E168" s="24"/>
      <c r="F168" s="24"/>
      <c r="G168" s="55"/>
      <c r="H168" s="357"/>
    </row>
    <row r="169" spans="1:8" ht="14.25" customHeight="1">
      <c r="A169" s="24"/>
      <c r="B169" s="24"/>
      <c r="C169" s="24"/>
      <c r="D169" s="24"/>
      <c r="E169" s="24"/>
      <c r="F169" s="24"/>
      <c r="G169" s="55"/>
      <c r="H169" s="357"/>
    </row>
    <row r="170" spans="1:8" ht="14.25" customHeight="1">
      <c r="A170" s="24"/>
      <c r="B170" s="24"/>
      <c r="C170" s="24"/>
      <c r="D170" s="24"/>
      <c r="E170" s="24"/>
      <c r="F170" s="24"/>
      <c r="G170" s="55"/>
      <c r="H170" s="357"/>
    </row>
    <row r="171" spans="1:8" ht="14.25" customHeight="1">
      <c r="A171" s="24"/>
      <c r="B171" s="24"/>
      <c r="C171" s="24"/>
      <c r="D171" s="24"/>
      <c r="E171" s="24"/>
      <c r="F171" s="24"/>
      <c r="G171" s="55"/>
      <c r="H171" s="357"/>
    </row>
    <row r="172" spans="1:8" ht="14.25" customHeight="1">
      <c r="A172" s="24"/>
      <c r="B172" s="24"/>
      <c r="C172" s="24"/>
      <c r="D172" s="24"/>
      <c r="E172" s="24"/>
      <c r="F172" s="24"/>
      <c r="G172" s="55"/>
      <c r="H172" s="357"/>
    </row>
    <row r="173" spans="1:8" ht="14.25" customHeight="1">
      <c r="A173" s="24"/>
      <c r="B173" s="24"/>
      <c r="C173" s="24"/>
      <c r="D173" s="24"/>
      <c r="E173" s="24"/>
      <c r="F173" s="24"/>
      <c r="G173" s="55"/>
      <c r="H173" s="357"/>
    </row>
    <row r="174" spans="1:8" ht="14.25" customHeight="1">
      <c r="A174" s="24"/>
      <c r="B174" s="24"/>
      <c r="C174" s="24"/>
      <c r="D174" s="24"/>
      <c r="E174" s="24"/>
      <c r="F174" s="24"/>
      <c r="G174" s="55"/>
      <c r="H174" s="357"/>
    </row>
    <row r="175" spans="1:8" ht="14.25" customHeight="1">
      <c r="A175" s="24"/>
      <c r="B175" s="24"/>
      <c r="C175" s="24"/>
      <c r="D175" s="24"/>
      <c r="E175" s="24"/>
      <c r="F175" s="24"/>
      <c r="G175" s="55"/>
      <c r="H175" s="357"/>
    </row>
    <row r="176" spans="1:8" ht="14.25" customHeight="1">
      <c r="A176" s="24"/>
      <c r="B176" s="24"/>
      <c r="C176" s="24"/>
      <c r="D176" s="24"/>
      <c r="E176" s="24"/>
      <c r="F176" s="24"/>
      <c r="G176" s="55"/>
      <c r="H176" s="357"/>
    </row>
    <row r="177" spans="1:8" ht="14.25" customHeight="1">
      <c r="A177" s="24"/>
      <c r="B177" s="24"/>
      <c r="C177" s="24"/>
      <c r="D177" s="24"/>
      <c r="E177" s="24"/>
      <c r="F177" s="24"/>
      <c r="G177" s="55"/>
      <c r="H177" s="357"/>
    </row>
    <row r="178" spans="1:8" ht="14.25" customHeight="1">
      <c r="A178" s="24"/>
      <c r="B178" s="24"/>
      <c r="C178" s="24"/>
      <c r="D178" s="24"/>
      <c r="E178" s="24"/>
      <c r="F178" s="24"/>
      <c r="G178" s="55"/>
      <c r="H178" s="357"/>
    </row>
    <row r="179" spans="1:8" ht="14.25" customHeight="1">
      <c r="A179" s="24"/>
      <c r="B179" s="24"/>
      <c r="C179" s="24"/>
      <c r="D179" s="24"/>
      <c r="E179" s="24"/>
      <c r="F179" s="24"/>
      <c r="G179" s="55"/>
      <c r="H179" s="357"/>
    </row>
    <row r="180" spans="1:8" ht="14.25" customHeight="1">
      <c r="A180" s="24"/>
      <c r="B180" s="24"/>
      <c r="C180" s="24"/>
      <c r="D180" s="24"/>
      <c r="E180" s="24"/>
      <c r="F180" s="24"/>
      <c r="G180" s="55"/>
      <c r="H180" s="357"/>
    </row>
    <row r="181" spans="1:8" ht="14.25" customHeight="1">
      <c r="A181" s="24"/>
      <c r="B181" s="24"/>
      <c r="C181" s="24"/>
      <c r="D181" s="24"/>
      <c r="E181" s="24"/>
      <c r="F181" s="24"/>
      <c r="G181" s="55"/>
      <c r="H181" s="357"/>
    </row>
    <row r="182" spans="1:8" ht="14.25" customHeight="1">
      <c r="A182" s="24"/>
      <c r="B182" s="24"/>
      <c r="C182" s="24"/>
      <c r="D182" s="24"/>
      <c r="E182" s="24"/>
      <c r="F182" s="24"/>
      <c r="G182" s="55"/>
      <c r="H182" s="357"/>
    </row>
    <row r="183" spans="1:8" ht="14.25" customHeight="1">
      <c r="A183" s="24"/>
      <c r="B183" s="24"/>
      <c r="C183" s="24"/>
      <c r="D183" s="24"/>
      <c r="E183" s="24"/>
      <c r="F183" s="24"/>
      <c r="G183" s="55"/>
      <c r="H183" s="357"/>
    </row>
    <row r="184" spans="1:8" ht="14.25" customHeight="1">
      <c r="A184" s="24"/>
      <c r="B184" s="24"/>
      <c r="C184" s="24"/>
      <c r="D184" s="24"/>
      <c r="E184" s="24"/>
      <c r="F184" s="24"/>
      <c r="G184" s="55"/>
      <c r="H184" s="357"/>
    </row>
    <row r="185" spans="1:8" ht="14.25" customHeight="1">
      <c r="A185" s="24"/>
      <c r="B185" s="24"/>
      <c r="C185" s="24"/>
      <c r="D185" s="24"/>
      <c r="E185" s="24"/>
      <c r="F185" s="24"/>
      <c r="G185" s="55"/>
      <c r="H185" s="357"/>
    </row>
    <row r="186" spans="1:8" ht="14.25" customHeight="1">
      <c r="A186" s="24"/>
      <c r="B186" s="24"/>
      <c r="C186" s="24"/>
      <c r="D186" s="24"/>
      <c r="E186" s="24"/>
      <c r="F186" s="24"/>
      <c r="G186" s="55"/>
      <c r="H186" s="357"/>
    </row>
    <row r="187" spans="1:8" ht="14.25" customHeight="1">
      <c r="A187" s="24"/>
      <c r="B187" s="24"/>
      <c r="C187" s="24"/>
      <c r="D187" s="24"/>
      <c r="E187" s="24"/>
      <c r="F187" s="24"/>
      <c r="G187" s="55"/>
      <c r="H187" s="357"/>
    </row>
    <row r="188" spans="1:8" ht="14.25" customHeight="1">
      <c r="A188" s="24"/>
      <c r="B188" s="24"/>
      <c r="C188" s="24"/>
      <c r="D188" s="24"/>
      <c r="E188" s="24"/>
      <c r="F188" s="24"/>
      <c r="G188" s="55"/>
      <c r="H188" s="357"/>
    </row>
    <row r="189" spans="1:8" ht="14.25" customHeight="1">
      <c r="A189" s="24"/>
      <c r="B189" s="24"/>
      <c r="C189" s="24"/>
      <c r="D189" s="24"/>
      <c r="E189" s="24"/>
      <c r="F189" s="24"/>
      <c r="G189" s="55"/>
      <c r="H189" s="357"/>
    </row>
    <row r="190" spans="1:8" ht="14.25" customHeight="1">
      <c r="A190" s="24"/>
      <c r="B190" s="24"/>
      <c r="C190" s="24"/>
      <c r="D190" s="24"/>
      <c r="E190" s="24"/>
      <c r="F190" s="24"/>
      <c r="G190" s="55"/>
      <c r="H190" s="357"/>
    </row>
    <row r="191" spans="1:8" ht="14.25" customHeight="1">
      <c r="A191" s="24"/>
      <c r="B191" s="24"/>
      <c r="C191" s="24"/>
      <c r="D191" s="24"/>
      <c r="E191" s="24"/>
      <c r="F191" s="24"/>
      <c r="G191" s="55"/>
      <c r="H191" s="357"/>
    </row>
    <row r="192" spans="1:8" ht="14.25" customHeight="1">
      <c r="A192" s="24"/>
      <c r="B192" s="24"/>
      <c r="C192" s="24"/>
      <c r="D192" s="24"/>
      <c r="E192" s="24"/>
      <c r="F192" s="24"/>
      <c r="G192" s="55"/>
      <c r="H192" s="357"/>
    </row>
    <row r="193" spans="1:8" ht="14.25" customHeight="1">
      <c r="A193" s="24"/>
      <c r="B193" s="24"/>
      <c r="C193" s="24"/>
      <c r="D193" s="24"/>
      <c r="E193" s="24"/>
      <c r="F193" s="24"/>
      <c r="G193" s="55"/>
      <c r="H193" s="357"/>
    </row>
    <row r="194" spans="1:8" ht="14.25" customHeight="1">
      <c r="A194" s="24"/>
      <c r="B194" s="24"/>
      <c r="C194" s="24"/>
      <c r="D194" s="24"/>
      <c r="E194" s="24"/>
      <c r="F194" s="24"/>
      <c r="G194" s="55"/>
      <c r="H194" s="357"/>
    </row>
    <row r="195" spans="1:8" ht="14.25" customHeight="1">
      <c r="A195" s="24"/>
      <c r="B195" s="24"/>
      <c r="C195" s="24"/>
      <c r="D195" s="24"/>
      <c r="E195" s="24"/>
      <c r="F195" s="24"/>
      <c r="G195" s="55"/>
      <c r="H195" s="357"/>
    </row>
    <row r="196" spans="1:8" ht="14.25" customHeight="1">
      <c r="A196" s="24"/>
      <c r="B196" s="24"/>
      <c r="C196" s="24"/>
      <c r="D196" s="24"/>
      <c r="E196" s="24"/>
      <c r="F196" s="24"/>
      <c r="G196" s="55"/>
      <c r="H196" s="357"/>
    </row>
    <row r="197" spans="1:8" ht="14.25" customHeight="1">
      <c r="A197" s="24"/>
      <c r="B197" s="24"/>
      <c r="C197" s="24"/>
      <c r="D197" s="24"/>
      <c r="E197" s="24"/>
      <c r="F197" s="24"/>
      <c r="G197" s="55"/>
      <c r="H197" s="357"/>
    </row>
    <row r="198" spans="1:8" ht="14.25" customHeight="1">
      <c r="A198" s="24"/>
      <c r="B198" s="24"/>
      <c r="C198" s="24"/>
      <c r="D198" s="24"/>
      <c r="E198" s="24"/>
      <c r="F198" s="24"/>
      <c r="G198" s="55"/>
      <c r="H198" s="357"/>
    </row>
    <row r="199" spans="1:8" ht="14.25" customHeight="1">
      <c r="A199" s="24"/>
      <c r="B199" s="24"/>
      <c r="C199" s="24"/>
      <c r="D199" s="24"/>
      <c r="E199" s="24"/>
      <c r="F199" s="24"/>
      <c r="G199" s="55"/>
      <c r="H199" s="357"/>
    </row>
    <row r="200" spans="1:8" ht="14.25" customHeight="1">
      <c r="A200" s="24"/>
      <c r="B200" s="24"/>
      <c r="C200" s="24"/>
      <c r="D200" s="24"/>
      <c r="E200" s="24"/>
      <c r="F200" s="24"/>
      <c r="G200" s="55"/>
      <c r="H200" s="357"/>
    </row>
    <row r="201" spans="1:8" ht="14.25" customHeight="1">
      <c r="A201" s="24"/>
      <c r="B201" s="24"/>
      <c r="C201" s="24"/>
      <c r="D201" s="24"/>
      <c r="E201" s="24"/>
      <c r="F201" s="24"/>
      <c r="G201" s="55"/>
      <c r="H201" s="357"/>
    </row>
    <row r="202" spans="1:8" ht="14.25" customHeight="1">
      <c r="A202" s="24"/>
      <c r="B202" s="24"/>
      <c r="C202" s="24"/>
      <c r="D202" s="24"/>
      <c r="E202" s="24"/>
      <c r="F202" s="24"/>
      <c r="G202" s="55"/>
      <c r="H202" s="357"/>
    </row>
    <row r="203" spans="1:8" ht="14.25" customHeight="1">
      <c r="A203" s="24"/>
      <c r="B203" s="24"/>
      <c r="C203" s="24"/>
      <c r="D203" s="24"/>
      <c r="E203" s="24"/>
      <c r="F203" s="24"/>
      <c r="G203" s="55"/>
      <c r="H203" s="357"/>
    </row>
    <row r="204" spans="1:8" ht="14.25" customHeight="1">
      <c r="A204" s="24"/>
      <c r="B204" s="24"/>
      <c r="C204" s="24"/>
      <c r="D204" s="24"/>
      <c r="E204" s="24"/>
      <c r="F204" s="24"/>
      <c r="G204" s="55"/>
      <c r="H204" s="357"/>
    </row>
    <row r="205" spans="1:8" ht="14.25" customHeight="1">
      <c r="A205" s="24"/>
      <c r="B205" s="24"/>
      <c r="C205" s="24"/>
      <c r="D205" s="24"/>
      <c r="E205" s="24"/>
      <c r="F205" s="24"/>
      <c r="G205" s="55"/>
      <c r="H205" s="357"/>
    </row>
    <row r="206" spans="1:8" ht="14.25" customHeight="1">
      <c r="A206" s="24"/>
      <c r="B206" s="24"/>
      <c r="C206" s="24"/>
      <c r="D206" s="24"/>
      <c r="E206" s="24"/>
      <c r="F206" s="24"/>
      <c r="G206" s="55"/>
      <c r="H206" s="357"/>
    </row>
    <row r="207" spans="1:8" ht="14.25" customHeight="1">
      <c r="A207" s="24"/>
      <c r="B207" s="24"/>
      <c r="C207" s="24"/>
      <c r="D207" s="24"/>
      <c r="E207" s="24"/>
      <c r="F207" s="24"/>
      <c r="G207" s="55"/>
      <c r="H207" s="357"/>
    </row>
    <row r="208" spans="1:8" ht="14.25" customHeight="1">
      <c r="A208" s="24"/>
      <c r="B208" s="24"/>
      <c r="C208" s="24"/>
      <c r="D208" s="24"/>
      <c r="E208" s="24"/>
      <c r="F208" s="24"/>
      <c r="G208" s="55"/>
      <c r="H208" s="357"/>
    </row>
    <row r="209" spans="1:8" ht="14.25" customHeight="1">
      <c r="A209" s="24"/>
      <c r="B209" s="24"/>
      <c r="C209" s="24"/>
      <c r="D209" s="24"/>
      <c r="E209" s="24"/>
      <c r="F209" s="24"/>
      <c r="G209" s="55"/>
      <c r="H209" s="357"/>
    </row>
    <row r="210" spans="1:8" ht="14.25" customHeight="1">
      <c r="A210" s="24"/>
      <c r="B210" s="24"/>
      <c r="C210" s="24"/>
      <c r="D210" s="24"/>
      <c r="E210" s="24"/>
      <c r="F210" s="24"/>
      <c r="G210" s="55"/>
      <c r="H210" s="357"/>
    </row>
    <row r="211" spans="1:8" ht="14.25" customHeight="1">
      <c r="A211" s="24"/>
      <c r="B211" s="24"/>
      <c r="C211" s="24"/>
      <c r="D211" s="24"/>
      <c r="E211" s="24"/>
      <c r="F211" s="24"/>
      <c r="G211" s="55"/>
      <c r="H211" s="357"/>
    </row>
    <row r="212" spans="1:8" ht="14.25" customHeight="1">
      <c r="A212" s="24"/>
      <c r="B212" s="24"/>
      <c r="C212" s="24"/>
      <c r="D212" s="24"/>
      <c r="E212" s="24"/>
      <c r="F212" s="24"/>
      <c r="G212" s="55"/>
      <c r="H212" s="357"/>
    </row>
    <row r="213" spans="1:8" ht="14.25" customHeight="1">
      <c r="A213" s="24"/>
      <c r="B213" s="24"/>
      <c r="C213" s="24"/>
      <c r="D213" s="24"/>
      <c r="E213" s="24"/>
      <c r="F213" s="24"/>
      <c r="G213" s="55"/>
      <c r="H213" s="357"/>
    </row>
    <row r="214" spans="1:8" ht="14.25" customHeight="1">
      <c r="A214" s="24"/>
      <c r="B214" s="24"/>
      <c r="C214" s="24"/>
      <c r="D214" s="24"/>
      <c r="E214" s="24"/>
      <c r="F214" s="24"/>
      <c r="G214" s="55"/>
      <c r="H214" s="357"/>
    </row>
    <row r="215" spans="1:8" ht="14.25" customHeight="1">
      <c r="A215" s="24"/>
      <c r="B215" s="24"/>
      <c r="C215" s="24"/>
      <c r="D215" s="24"/>
      <c r="E215" s="24"/>
      <c r="F215" s="24"/>
      <c r="G215" s="55"/>
      <c r="H215" s="357"/>
    </row>
    <row r="216" spans="1:8" ht="14.25" customHeight="1">
      <c r="A216" s="24"/>
      <c r="B216" s="24"/>
      <c r="C216" s="24"/>
      <c r="D216" s="24"/>
      <c r="E216" s="24"/>
      <c r="F216" s="24"/>
      <c r="G216" s="55"/>
      <c r="H216" s="357"/>
    </row>
    <row r="217" spans="1:8" ht="14.25" customHeight="1">
      <c r="A217" s="24"/>
      <c r="B217" s="24"/>
      <c r="C217" s="24"/>
      <c r="D217" s="24"/>
      <c r="E217" s="24"/>
      <c r="F217" s="24"/>
      <c r="G217" s="55"/>
      <c r="H217" s="357"/>
    </row>
    <row r="218" spans="1:8" ht="14.25" customHeight="1">
      <c r="A218" s="24"/>
      <c r="B218" s="24"/>
      <c r="C218" s="24"/>
      <c r="D218" s="24"/>
      <c r="E218" s="24"/>
      <c r="F218" s="24"/>
      <c r="G218" s="55"/>
      <c r="H218" s="357"/>
    </row>
    <row r="219" spans="1:8" ht="14.25" customHeight="1">
      <c r="A219" s="24"/>
      <c r="B219" s="24"/>
      <c r="C219" s="24"/>
      <c r="D219" s="24"/>
      <c r="E219" s="24"/>
      <c r="F219" s="24"/>
      <c r="G219" s="55"/>
      <c r="H219" s="357"/>
    </row>
    <row r="220" spans="1:8" ht="14.25" customHeight="1">
      <c r="A220" s="24"/>
      <c r="B220" s="24"/>
      <c r="C220" s="24"/>
      <c r="D220" s="24"/>
      <c r="E220" s="24"/>
      <c r="F220" s="24"/>
      <c r="G220" s="55"/>
      <c r="H220" s="357"/>
    </row>
    <row r="221" spans="1:8" ht="14.25" customHeight="1">
      <c r="A221" s="24"/>
      <c r="B221" s="24"/>
      <c r="C221" s="24"/>
      <c r="D221" s="24"/>
      <c r="E221" s="24"/>
      <c r="F221" s="24"/>
      <c r="G221" s="55"/>
      <c r="H221" s="357"/>
    </row>
    <row r="222" spans="1:8" ht="14.25" customHeight="1">
      <c r="A222" s="24"/>
      <c r="B222" s="24"/>
      <c r="C222" s="24"/>
      <c r="D222" s="24"/>
      <c r="E222" s="24"/>
      <c r="F222" s="24"/>
      <c r="G222" s="55"/>
      <c r="H222" s="357"/>
    </row>
    <row r="223" spans="1:8" ht="14.25" customHeight="1">
      <c r="A223" s="24"/>
      <c r="B223" s="24"/>
      <c r="C223" s="24"/>
      <c r="D223" s="24"/>
      <c r="E223" s="24"/>
      <c r="F223" s="24"/>
      <c r="G223" s="55"/>
      <c r="H223" s="357"/>
    </row>
    <row r="224" spans="1:8" ht="14.25" customHeight="1">
      <c r="A224" s="24"/>
      <c r="B224" s="24"/>
      <c r="C224" s="24"/>
      <c r="D224" s="24"/>
      <c r="E224" s="24"/>
      <c r="F224" s="24"/>
      <c r="G224" s="55"/>
      <c r="H224" s="357"/>
    </row>
    <row r="225" spans="1:8" ht="14.25" customHeight="1">
      <c r="A225" s="24"/>
      <c r="B225" s="24"/>
      <c r="C225" s="24"/>
      <c r="D225" s="24"/>
      <c r="E225" s="24"/>
      <c r="F225" s="24"/>
      <c r="G225" s="55"/>
      <c r="H225" s="357"/>
    </row>
    <row r="226" spans="1:8" ht="14.25" customHeight="1">
      <c r="A226" s="24"/>
      <c r="B226" s="24"/>
      <c r="C226" s="24"/>
      <c r="D226" s="24"/>
      <c r="E226" s="24"/>
      <c r="F226" s="24"/>
      <c r="G226" s="55"/>
      <c r="H226" s="357"/>
    </row>
    <row r="227" spans="1:8" ht="14.25" customHeight="1">
      <c r="A227" s="24"/>
      <c r="B227" s="24"/>
      <c r="C227" s="24"/>
      <c r="D227" s="24"/>
      <c r="E227" s="24"/>
      <c r="F227" s="24"/>
      <c r="G227" s="55"/>
      <c r="H227" s="357"/>
    </row>
    <row r="228" spans="1:8" ht="14.25" customHeight="1">
      <c r="A228" s="24"/>
      <c r="B228" s="24"/>
      <c r="C228" s="24"/>
      <c r="D228" s="24"/>
      <c r="E228" s="24"/>
      <c r="F228" s="24"/>
      <c r="G228" s="55"/>
      <c r="H228" s="357"/>
    </row>
    <row r="229" spans="1:8" ht="14.25" customHeight="1">
      <c r="A229" s="24"/>
      <c r="B229" s="24"/>
      <c r="C229" s="24"/>
      <c r="D229" s="24"/>
      <c r="E229" s="24"/>
      <c r="F229" s="24"/>
      <c r="G229" s="55"/>
      <c r="H229" s="357"/>
    </row>
    <row r="230" spans="1:8" ht="14.25" customHeight="1">
      <c r="A230" s="24"/>
      <c r="B230" s="24"/>
      <c r="C230" s="24"/>
      <c r="D230" s="24"/>
      <c r="E230" s="24"/>
      <c r="F230" s="24"/>
      <c r="G230" s="55"/>
      <c r="H230" s="357"/>
    </row>
    <row r="231" spans="1:8" ht="14.25" customHeight="1">
      <c r="A231" s="24"/>
      <c r="B231" s="24"/>
      <c r="C231" s="24"/>
      <c r="D231" s="24"/>
      <c r="E231" s="24"/>
      <c r="F231" s="24"/>
      <c r="G231" s="55"/>
      <c r="H231" s="357"/>
    </row>
    <row r="232" spans="1:8" ht="14.25" customHeight="1">
      <c r="A232" s="24"/>
      <c r="B232" s="24"/>
      <c r="C232" s="24"/>
      <c r="D232" s="24"/>
      <c r="E232" s="24"/>
      <c r="F232" s="24"/>
      <c r="G232" s="55"/>
      <c r="H232" s="357"/>
    </row>
    <row r="233" spans="1:8" ht="14.25" customHeight="1">
      <c r="A233" s="24"/>
      <c r="B233" s="24"/>
      <c r="C233" s="24"/>
      <c r="D233" s="24"/>
      <c r="E233" s="24"/>
      <c r="F233" s="24"/>
      <c r="G233" s="55"/>
      <c r="H233" s="357"/>
    </row>
    <row r="234" spans="1:8" ht="14.25" customHeight="1">
      <c r="A234" s="24"/>
      <c r="B234" s="24"/>
      <c r="C234" s="24"/>
      <c r="D234" s="24"/>
      <c r="E234" s="24"/>
      <c r="F234" s="24"/>
      <c r="G234" s="55"/>
      <c r="H234" s="357"/>
    </row>
    <row r="235" spans="1:8" ht="14.25" customHeight="1">
      <c r="A235" s="24"/>
      <c r="B235" s="24"/>
      <c r="C235" s="24"/>
      <c r="D235" s="24"/>
      <c r="E235" s="24"/>
      <c r="F235" s="24"/>
      <c r="G235" s="55"/>
      <c r="H235" s="357"/>
    </row>
    <row r="236" spans="1:8" ht="14.25" customHeight="1">
      <c r="A236" s="24"/>
      <c r="B236" s="24"/>
      <c r="C236" s="24"/>
      <c r="D236" s="24"/>
      <c r="E236" s="24"/>
      <c r="F236" s="24"/>
      <c r="G236" s="55"/>
      <c r="H236" s="357"/>
    </row>
    <row r="237" spans="1:8" ht="14.25" customHeight="1">
      <c r="A237" s="24"/>
      <c r="B237" s="24"/>
      <c r="C237" s="24"/>
      <c r="D237" s="24"/>
      <c r="E237" s="24"/>
      <c r="F237" s="24"/>
      <c r="G237" s="55"/>
      <c r="H237" s="357"/>
    </row>
    <row r="238" spans="1:8" ht="14.25" customHeight="1">
      <c r="A238" s="24"/>
      <c r="B238" s="24"/>
      <c r="C238" s="24"/>
      <c r="D238" s="24"/>
      <c r="E238" s="24"/>
      <c r="F238" s="24"/>
      <c r="G238" s="55"/>
      <c r="H238" s="357"/>
    </row>
    <row r="239" spans="1:8" ht="14.25" customHeight="1">
      <c r="A239" s="24"/>
      <c r="B239" s="24"/>
      <c r="C239" s="24"/>
      <c r="D239" s="24"/>
      <c r="E239" s="24"/>
      <c r="F239" s="24"/>
      <c r="G239" s="55"/>
      <c r="H239" s="357"/>
    </row>
    <row r="240" spans="1:8" ht="14.25" customHeight="1">
      <c r="A240" s="24"/>
      <c r="B240" s="24"/>
      <c r="C240" s="24"/>
      <c r="D240" s="24"/>
      <c r="E240" s="24"/>
      <c r="F240" s="24"/>
      <c r="G240" s="55"/>
      <c r="H240" s="357"/>
    </row>
    <row r="241" spans="1:8" ht="14.25" customHeight="1">
      <c r="A241" s="24"/>
      <c r="B241" s="24"/>
      <c r="C241" s="24"/>
      <c r="D241" s="24"/>
      <c r="E241" s="24"/>
      <c r="F241" s="24"/>
      <c r="G241" s="55"/>
      <c r="H241" s="357"/>
    </row>
    <row r="242" spans="1:8" ht="14.25" customHeight="1">
      <c r="A242" s="24"/>
      <c r="B242" s="24"/>
      <c r="C242" s="24"/>
      <c r="D242" s="24"/>
      <c r="E242" s="24"/>
      <c r="F242" s="24"/>
      <c r="G242" s="55"/>
      <c r="H242" s="357"/>
    </row>
    <row r="243" spans="1:8" ht="14.25" customHeight="1">
      <c r="A243" s="24"/>
      <c r="B243" s="24"/>
      <c r="C243" s="24"/>
      <c r="D243" s="24"/>
      <c r="E243" s="24"/>
      <c r="F243" s="24"/>
      <c r="G243" s="55"/>
      <c r="H243" s="357"/>
    </row>
    <row r="244" spans="1:8" ht="14.25" customHeight="1">
      <c r="A244" s="24"/>
      <c r="B244" s="24"/>
      <c r="C244" s="24"/>
      <c r="D244" s="24"/>
      <c r="E244" s="24"/>
      <c r="F244" s="24"/>
      <c r="G244" s="55"/>
      <c r="H244" s="357"/>
    </row>
    <row r="245" spans="1:8" ht="14.25" customHeight="1">
      <c r="A245" s="24"/>
      <c r="B245" s="24"/>
      <c r="C245" s="24"/>
      <c r="D245" s="24"/>
      <c r="E245" s="24"/>
      <c r="F245" s="24"/>
      <c r="G245" s="55"/>
      <c r="H245" s="357"/>
    </row>
    <row r="246" spans="1:8" ht="14.25" customHeight="1">
      <c r="A246" s="24"/>
      <c r="B246" s="24"/>
      <c r="C246" s="24"/>
      <c r="D246" s="24"/>
      <c r="E246" s="24"/>
      <c r="F246" s="24"/>
      <c r="G246" s="55"/>
      <c r="H246" s="357"/>
    </row>
    <row r="247" spans="1:8" ht="14.25" customHeight="1">
      <c r="A247" s="24"/>
      <c r="B247" s="24"/>
      <c r="C247" s="24"/>
      <c r="D247" s="24"/>
      <c r="E247" s="24"/>
      <c r="F247" s="24"/>
      <c r="G247" s="55"/>
      <c r="H247" s="357"/>
    </row>
    <row r="248" spans="1:8" ht="14.25" customHeight="1">
      <c r="A248" s="24"/>
      <c r="B248" s="24"/>
      <c r="C248" s="24"/>
      <c r="D248" s="24"/>
      <c r="E248" s="24"/>
      <c r="F248" s="24"/>
      <c r="G248" s="55"/>
      <c r="H248" s="357"/>
    </row>
    <row r="249" spans="1:8" ht="14.25" customHeight="1">
      <c r="A249" s="24"/>
      <c r="B249" s="24"/>
      <c r="C249" s="24"/>
      <c r="D249" s="24"/>
      <c r="E249" s="24"/>
      <c r="F249" s="24"/>
      <c r="G249" s="55"/>
      <c r="H249" s="357"/>
    </row>
    <row r="250" spans="1:8" ht="14.25" customHeight="1">
      <c r="A250" s="24"/>
      <c r="B250" s="24"/>
      <c r="C250" s="24"/>
      <c r="D250" s="24"/>
      <c r="E250" s="24"/>
      <c r="F250" s="24"/>
      <c r="G250" s="55"/>
      <c r="H250" s="357"/>
    </row>
    <row r="251" spans="1:8" ht="14.25" customHeight="1">
      <c r="A251" s="24"/>
      <c r="B251" s="24"/>
      <c r="C251" s="24"/>
      <c r="D251" s="24"/>
      <c r="E251" s="24"/>
      <c r="F251" s="24"/>
      <c r="G251" s="55"/>
      <c r="H251" s="357"/>
    </row>
    <row r="252" spans="1:8" ht="14.25" customHeight="1">
      <c r="A252" s="24"/>
      <c r="B252" s="24"/>
      <c r="C252" s="24"/>
      <c r="D252" s="24"/>
      <c r="E252" s="24"/>
      <c r="F252" s="24"/>
      <c r="G252" s="55"/>
      <c r="H252" s="357"/>
    </row>
    <row r="253" spans="1:8" ht="14.25" customHeight="1">
      <c r="A253" s="24"/>
      <c r="B253" s="24"/>
      <c r="C253" s="24"/>
      <c r="D253" s="24"/>
      <c r="E253" s="24"/>
      <c r="F253" s="24"/>
      <c r="G253" s="55"/>
      <c r="H253" s="357"/>
    </row>
    <row r="254" spans="1:8" ht="14.25" customHeight="1">
      <c r="A254" s="24"/>
      <c r="B254" s="24"/>
      <c r="C254" s="24"/>
      <c r="D254" s="24"/>
      <c r="E254" s="24"/>
      <c r="F254" s="24"/>
      <c r="G254" s="55"/>
      <c r="H254" s="357"/>
    </row>
    <row r="255" spans="1:8" ht="14.25" customHeight="1">
      <c r="A255" s="24"/>
      <c r="B255" s="24"/>
      <c r="C255" s="24"/>
      <c r="D255" s="24"/>
      <c r="E255" s="24"/>
      <c r="F255" s="24"/>
      <c r="G255" s="55"/>
      <c r="H255" s="357"/>
    </row>
    <row r="256" spans="1:8" ht="14.25" customHeight="1">
      <c r="A256" s="24"/>
      <c r="B256" s="24"/>
      <c r="C256" s="24"/>
      <c r="D256" s="24"/>
      <c r="E256" s="24"/>
      <c r="F256" s="24"/>
      <c r="G256" s="55"/>
      <c r="H256" s="357"/>
    </row>
    <row r="257" spans="1:8" ht="14.25" customHeight="1">
      <c r="A257" s="24"/>
      <c r="B257" s="24"/>
      <c r="C257" s="24"/>
      <c r="D257" s="24"/>
      <c r="E257" s="24"/>
      <c r="F257" s="24"/>
      <c r="G257" s="55"/>
      <c r="H257" s="357"/>
    </row>
    <row r="258" spans="1:8" ht="14.25" customHeight="1">
      <c r="A258" s="24"/>
      <c r="B258" s="24"/>
      <c r="C258" s="24"/>
      <c r="D258" s="24"/>
      <c r="E258" s="24"/>
      <c r="F258" s="24"/>
      <c r="G258" s="55"/>
      <c r="H258" s="357"/>
    </row>
    <row r="259" spans="1:8" ht="14.25" customHeight="1">
      <c r="A259" s="24"/>
      <c r="B259" s="24"/>
      <c r="C259" s="24"/>
      <c r="D259" s="24"/>
      <c r="E259" s="24"/>
      <c r="F259" s="24"/>
      <c r="G259" s="55"/>
      <c r="H259" s="357"/>
    </row>
    <row r="260" spans="1:8" ht="14.25" customHeight="1">
      <c r="A260" s="24"/>
      <c r="B260" s="24"/>
      <c r="C260" s="24"/>
      <c r="D260" s="24"/>
      <c r="E260" s="24"/>
      <c r="F260" s="24"/>
      <c r="G260" s="55"/>
      <c r="H260" s="357"/>
    </row>
    <row r="261" spans="1:8" ht="14.25" customHeight="1">
      <c r="A261" s="24"/>
      <c r="B261" s="24"/>
      <c r="C261" s="24"/>
      <c r="D261" s="24"/>
      <c r="E261" s="24"/>
      <c r="F261" s="24"/>
      <c r="G261" s="55"/>
      <c r="H261" s="357"/>
    </row>
    <row r="262" spans="1:8" ht="14.25" customHeight="1">
      <c r="A262" s="24"/>
      <c r="B262" s="24"/>
      <c r="C262" s="24"/>
      <c r="D262" s="24"/>
      <c r="E262" s="24"/>
      <c r="F262" s="24"/>
      <c r="G262" s="55"/>
      <c r="H262" s="357"/>
    </row>
    <row r="263" spans="1:8" ht="14.25" customHeight="1">
      <c r="A263" s="24"/>
      <c r="B263" s="24"/>
      <c r="C263" s="24"/>
      <c r="D263" s="24"/>
      <c r="E263" s="24"/>
      <c r="F263" s="24"/>
      <c r="G263" s="55"/>
      <c r="H263" s="357"/>
    </row>
    <row r="264" spans="1:8" ht="14.25" customHeight="1">
      <c r="A264" s="24"/>
      <c r="B264" s="24"/>
      <c r="C264" s="24"/>
      <c r="D264" s="24"/>
      <c r="E264" s="24"/>
      <c r="F264" s="24"/>
      <c r="G264" s="55"/>
      <c r="H264" s="357"/>
    </row>
    <row r="265" spans="1:8" ht="14.25" customHeight="1">
      <c r="A265" s="24"/>
      <c r="B265" s="24"/>
      <c r="C265" s="24"/>
      <c r="D265" s="24"/>
      <c r="E265" s="24"/>
      <c r="F265" s="24"/>
      <c r="G265" s="55"/>
      <c r="H265" s="357"/>
    </row>
    <row r="266" spans="1:8" ht="14.25" customHeight="1">
      <c r="A266" s="24"/>
      <c r="B266" s="24"/>
      <c r="C266" s="24"/>
      <c r="D266" s="24"/>
      <c r="E266" s="24"/>
      <c r="F266" s="24"/>
      <c r="G266" s="55"/>
      <c r="H266" s="357"/>
    </row>
    <row r="267" spans="1:8" ht="14.25" customHeight="1">
      <c r="A267" s="24"/>
      <c r="B267" s="24"/>
      <c r="C267" s="24"/>
      <c r="D267" s="24"/>
      <c r="E267" s="24"/>
      <c r="F267" s="24"/>
      <c r="G267" s="55"/>
      <c r="H267" s="357"/>
    </row>
    <row r="268" spans="1:8" ht="14.25" customHeight="1">
      <c r="A268" s="24"/>
      <c r="B268" s="24"/>
      <c r="C268" s="24"/>
      <c r="D268" s="24"/>
      <c r="E268" s="24"/>
      <c r="F268" s="24"/>
      <c r="G268" s="55"/>
      <c r="H268" s="357"/>
    </row>
    <row r="269" spans="1:8" ht="14.25" customHeight="1">
      <c r="A269" s="24"/>
      <c r="B269" s="24"/>
      <c r="C269" s="24"/>
      <c r="D269" s="24"/>
      <c r="E269" s="24"/>
      <c r="F269" s="24"/>
      <c r="G269" s="55"/>
      <c r="H269" s="357"/>
    </row>
    <row r="270" spans="1:8" ht="14.25" customHeight="1">
      <c r="A270" s="24"/>
      <c r="B270" s="24"/>
      <c r="C270" s="24"/>
      <c r="D270" s="24"/>
      <c r="E270" s="24"/>
      <c r="F270" s="24"/>
      <c r="G270" s="55"/>
      <c r="H270" s="357"/>
    </row>
    <row r="271" spans="1:8" ht="14.25" customHeight="1">
      <c r="A271" s="24"/>
      <c r="B271" s="24"/>
      <c r="C271" s="24"/>
      <c r="D271" s="24"/>
      <c r="E271" s="24"/>
      <c r="F271" s="24"/>
      <c r="G271" s="55"/>
      <c r="H271" s="357"/>
    </row>
    <row r="272" spans="1:8" ht="14.25" customHeight="1">
      <c r="A272" s="24"/>
      <c r="B272" s="24"/>
      <c r="C272" s="24"/>
      <c r="D272" s="24"/>
      <c r="E272" s="24"/>
      <c r="F272" s="24"/>
      <c r="G272" s="55"/>
      <c r="H272" s="357"/>
    </row>
    <row r="273" spans="1:8" ht="14.25" customHeight="1">
      <c r="A273" s="24"/>
      <c r="B273" s="24"/>
      <c r="C273" s="24"/>
      <c r="D273" s="24"/>
      <c r="E273" s="24"/>
      <c r="F273" s="24"/>
      <c r="G273" s="55"/>
      <c r="H273" s="357"/>
    </row>
    <row r="274" spans="1:8" ht="14.25" customHeight="1">
      <c r="A274" s="24"/>
      <c r="B274" s="24"/>
      <c r="C274" s="24"/>
      <c r="D274" s="24"/>
      <c r="E274" s="24"/>
      <c r="F274" s="24"/>
      <c r="G274" s="55"/>
      <c r="H274" s="357"/>
    </row>
    <row r="275" spans="1:8" ht="14.25" customHeight="1">
      <c r="A275" s="24"/>
      <c r="B275" s="24"/>
      <c r="C275" s="24"/>
      <c r="D275" s="24"/>
      <c r="E275" s="24"/>
      <c r="F275" s="24"/>
      <c r="G275" s="55"/>
      <c r="H275" s="357"/>
    </row>
    <row r="276" spans="1:8" ht="14.25" customHeight="1">
      <c r="A276" s="24"/>
      <c r="B276" s="24"/>
      <c r="C276" s="24"/>
      <c r="D276" s="24"/>
      <c r="E276" s="24"/>
      <c r="F276" s="24"/>
      <c r="G276" s="55"/>
      <c r="H276" s="357"/>
    </row>
    <row r="277" spans="1:8" ht="14.25" customHeight="1">
      <c r="A277" s="24"/>
      <c r="B277" s="24"/>
      <c r="C277" s="24"/>
      <c r="D277" s="24"/>
      <c r="E277" s="24"/>
      <c r="F277" s="24"/>
      <c r="G277" s="55"/>
      <c r="H277" s="357"/>
    </row>
    <row r="278" spans="1:8" ht="14.25" customHeight="1">
      <c r="A278" s="24"/>
      <c r="B278" s="24"/>
      <c r="C278" s="24"/>
      <c r="D278" s="24"/>
      <c r="E278" s="24"/>
      <c r="F278" s="24"/>
      <c r="G278" s="55"/>
      <c r="H278" s="357"/>
    </row>
    <row r="279" spans="1:8" ht="14.25" customHeight="1">
      <c r="A279" s="24"/>
      <c r="B279" s="24"/>
      <c r="C279" s="24"/>
      <c r="D279" s="24"/>
      <c r="E279" s="24"/>
      <c r="F279" s="24"/>
      <c r="G279" s="55"/>
      <c r="H279" s="357"/>
    </row>
    <row r="280" spans="1:8" ht="14.25" customHeight="1">
      <c r="A280" s="24"/>
      <c r="B280" s="24"/>
      <c r="C280" s="24"/>
      <c r="D280" s="24"/>
      <c r="E280" s="24"/>
      <c r="F280" s="24"/>
      <c r="G280" s="55"/>
      <c r="H280" s="357"/>
    </row>
    <row r="281" spans="1:8" ht="14.25" customHeight="1">
      <c r="A281" s="24"/>
      <c r="B281" s="24"/>
      <c r="C281" s="24"/>
      <c r="D281" s="24"/>
      <c r="E281" s="24"/>
      <c r="F281" s="24"/>
      <c r="G281" s="55"/>
      <c r="H281" s="357"/>
    </row>
    <row r="282" spans="1:8" ht="14.25" customHeight="1">
      <c r="A282" s="24"/>
      <c r="B282" s="24"/>
      <c r="C282" s="24"/>
      <c r="D282" s="24"/>
      <c r="E282" s="24"/>
      <c r="F282" s="24"/>
      <c r="G282" s="55"/>
      <c r="H282" s="357"/>
    </row>
    <row r="283" spans="1:8" ht="14.25" customHeight="1">
      <c r="A283" s="24"/>
      <c r="B283" s="24"/>
      <c r="C283" s="24"/>
      <c r="D283" s="24"/>
      <c r="E283" s="24"/>
      <c r="F283" s="24"/>
      <c r="G283" s="55"/>
      <c r="H283" s="357"/>
    </row>
    <row r="284" spans="1:8" ht="14.25" customHeight="1">
      <c r="A284" s="24"/>
      <c r="B284" s="24"/>
      <c r="C284" s="24"/>
      <c r="D284" s="24"/>
      <c r="E284" s="24"/>
      <c r="F284" s="24"/>
      <c r="G284" s="55"/>
      <c r="H284" s="357"/>
    </row>
    <row r="285" spans="1:8" ht="14.25" customHeight="1">
      <c r="A285" s="24"/>
      <c r="B285" s="24"/>
      <c r="C285" s="24"/>
      <c r="D285" s="24"/>
      <c r="E285" s="24"/>
      <c r="F285" s="24"/>
      <c r="G285" s="55"/>
      <c r="H285" s="357"/>
    </row>
    <row r="286" spans="1:8" ht="14.25" customHeight="1">
      <c r="A286" s="24"/>
      <c r="B286" s="24"/>
      <c r="C286" s="24"/>
      <c r="D286" s="24"/>
      <c r="E286" s="24"/>
      <c r="F286" s="24"/>
      <c r="G286" s="55"/>
      <c r="H286" s="357"/>
    </row>
    <row r="287" spans="1:8" ht="14.25" customHeight="1">
      <c r="A287" s="24"/>
      <c r="B287" s="24"/>
      <c r="C287" s="24"/>
      <c r="D287" s="24"/>
      <c r="E287" s="24"/>
      <c r="F287" s="24"/>
      <c r="G287" s="55"/>
      <c r="H287" s="357"/>
    </row>
    <row r="288" spans="1:8" ht="14.25" customHeight="1">
      <c r="A288" s="24"/>
      <c r="B288" s="24"/>
      <c r="C288" s="24"/>
      <c r="D288" s="24"/>
      <c r="E288" s="24"/>
      <c r="F288" s="24"/>
      <c r="G288" s="55"/>
      <c r="H288" s="357"/>
    </row>
    <row r="289" spans="1:8" ht="14.25" customHeight="1">
      <c r="A289" s="24"/>
      <c r="B289" s="24"/>
      <c r="C289" s="24"/>
      <c r="D289" s="24"/>
      <c r="E289" s="24"/>
      <c r="F289" s="24"/>
      <c r="G289" s="55"/>
      <c r="H289" s="357"/>
    </row>
    <row r="290" spans="1:8" ht="14.25" customHeight="1">
      <c r="A290" s="24"/>
      <c r="B290" s="24"/>
      <c r="C290" s="24"/>
      <c r="D290" s="24"/>
      <c r="E290" s="24"/>
      <c r="F290" s="24"/>
      <c r="G290" s="55"/>
      <c r="H290" s="357"/>
    </row>
    <row r="291" spans="1:8" ht="14.25" customHeight="1">
      <c r="A291" s="24"/>
      <c r="B291" s="24"/>
      <c r="C291" s="24"/>
      <c r="D291" s="24"/>
      <c r="E291" s="24"/>
      <c r="F291" s="24"/>
      <c r="G291" s="55"/>
      <c r="H291" s="357"/>
    </row>
    <row r="292" spans="1:8" ht="14.25" customHeight="1">
      <c r="A292" s="24"/>
      <c r="B292" s="24"/>
      <c r="C292" s="24"/>
      <c r="D292" s="24"/>
      <c r="E292" s="24"/>
      <c r="F292" s="24"/>
      <c r="G292" s="55"/>
      <c r="H292" s="357"/>
    </row>
    <row r="293" spans="1:8" ht="14.25" customHeight="1">
      <c r="A293" s="24"/>
      <c r="B293" s="24"/>
      <c r="C293" s="24"/>
      <c r="D293" s="24"/>
      <c r="E293" s="24"/>
      <c r="F293" s="24"/>
      <c r="G293" s="55"/>
      <c r="H293" s="357"/>
    </row>
    <row r="294" spans="1:8" ht="14.25" customHeight="1">
      <c r="A294" s="24"/>
      <c r="B294" s="24"/>
      <c r="C294" s="24"/>
      <c r="D294" s="24"/>
      <c r="E294" s="24"/>
      <c r="F294" s="24"/>
      <c r="G294" s="55"/>
      <c r="H294" s="357"/>
    </row>
    <row r="295" spans="1:8" ht="14.25" customHeight="1">
      <c r="A295" s="24"/>
      <c r="B295" s="24"/>
      <c r="C295" s="24"/>
      <c r="D295" s="24"/>
      <c r="E295" s="24"/>
      <c r="F295" s="24"/>
      <c r="G295" s="55"/>
      <c r="H295" s="357"/>
    </row>
    <row r="296" spans="1:8" ht="14.25" customHeight="1">
      <c r="A296" s="24"/>
      <c r="B296" s="24"/>
      <c r="C296" s="24"/>
      <c r="D296" s="24"/>
      <c r="E296" s="24"/>
      <c r="F296" s="24"/>
      <c r="G296" s="55"/>
      <c r="H296" s="357"/>
    </row>
    <row r="297" spans="1:8" ht="14.25" customHeight="1">
      <c r="A297" s="24"/>
      <c r="B297" s="24"/>
      <c r="C297" s="24"/>
      <c r="D297" s="24"/>
      <c r="E297" s="24"/>
      <c r="F297" s="24"/>
      <c r="G297" s="55"/>
      <c r="H297" s="357"/>
    </row>
    <row r="298" spans="1:8" ht="14.25" customHeight="1">
      <c r="A298" s="24"/>
      <c r="B298" s="24"/>
      <c r="C298" s="24"/>
      <c r="D298" s="24"/>
      <c r="E298" s="24"/>
      <c r="F298" s="24"/>
      <c r="G298" s="55"/>
      <c r="H298" s="357"/>
    </row>
    <row r="299" spans="1:8" ht="14.25" customHeight="1">
      <c r="A299" s="24"/>
      <c r="B299" s="24"/>
      <c r="C299" s="24"/>
      <c r="D299" s="24"/>
      <c r="E299" s="24"/>
      <c r="F299" s="24"/>
      <c r="G299" s="55"/>
      <c r="H299" s="357"/>
    </row>
    <row r="300" spans="1:8" ht="14.25" customHeight="1">
      <c r="A300" s="24"/>
      <c r="B300" s="24"/>
      <c r="C300" s="24"/>
      <c r="D300" s="24"/>
      <c r="E300" s="24"/>
      <c r="F300" s="24"/>
      <c r="G300" s="55"/>
      <c r="H300" s="357"/>
    </row>
    <row r="301" spans="1:8" ht="14.25" customHeight="1">
      <c r="A301" s="24"/>
      <c r="B301" s="24"/>
      <c r="C301" s="24"/>
      <c r="D301" s="24"/>
      <c r="E301" s="24"/>
      <c r="F301" s="24"/>
      <c r="G301" s="55"/>
      <c r="H301" s="357"/>
    </row>
    <row r="302" spans="1:8" ht="14.25" customHeight="1">
      <c r="A302" s="24"/>
      <c r="B302" s="24"/>
      <c r="C302" s="24"/>
      <c r="D302" s="24"/>
      <c r="E302" s="24"/>
      <c r="F302" s="24"/>
      <c r="G302" s="55"/>
      <c r="H302" s="357"/>
    </row>
    <row r="303" spans="1:8" ht="14.25" customHeight="1">
      <c r="A303" s="24"/>
      <c r="B303" s="24"/>
      <c r="C303" s="24"/>
      <c r="D303" s="24"/>
      <c r="E303" s="24"/>
      <c r="F303" s="24"/>
      <c r="G303" s="55"/>
      <c r="H303" s="357"/>
    </row>
    <row r="304" spans="1:8" ht="14.25" customHeight="1">
      <c r="A304" s="24"/>
      <c r="B304" s="24"/>
      <c r="C304" s="24"/>
      <c r="D304" s="24"/>
      <c r="E304" s="24"/>
      <c r="F304" s="24"/>
      <c r="G304" s="55"/>
      <c r="H304" s="357"/>
    </row>
    <row r="305" spans="1:8" ht="14.25" customHeight="1">
      <c r="A305" s="24"/>
      <c r="B305" s="24"/>
      <c r="C305" s="24"/>
      <c r="D305" s="24"/>
      <c r="E305" s="24"/>
      <c r="F305" s="24"/>
      <c r="G305" s="55"/>
      <c r="H305" s="357"/>
    </row>
    <row r="306" spans="1:8" ht="14.25" customHeight="1">
      <c r="A306" s="24"/>
      <c r="B306" s="24"/>
      <c r="C306" s="24"/>
      <c r="D306" s="24"/>
      <c r="E306" s="24"/>
      <c r="F306" s="24"/>
      <c r="G306" s="55"/>
      <c r="H306" s="357"/>
    </row>
    <row r="307" spans="1:8" ht="14.25" customHeight="1">
      <c r="A307" s="24"/>
      <c r="B307" s="24"/>
      <c r="C307" s="24"/>
      <c r="D307" s="24"/>
      <c r="E307" s="24"/>
      <c r="F307" s="24"/>
      <c r="G307" s="55"/>
      <c r="H307" s="357"/>
    </row>
    <row r="308" spans="1:8" ht="14.25" customHeight="1">
      <c r="A308" s="24"/>
      <c r="B308" s="24"/>
      <c r="C308" s="24"/>
      <c r="D308" s="24"/>
      <c r="E308" s="24"/>
      <c r="F308" s="24"/>
      <c r="G308" s="55"/>
      <c r="H308" s="357"/>
    </row>
    <row r="309" spans="1:8" ht="14.25" customHeight="1">
      <c r="A309" s="24"/>
      <c r="B309" s="24"/>
      <c r="C309" s="24"/>
      <c r="D309" s="24"/>
      <c r="E309" s="24"/>
      <c r="F309" s="24"/>
      <c r="G309" s="55"/>
      <c r="H309" s="357"/>
    </row>
    <row r="310" spans="1:8" ht="14.25" customHeight="1">
      <c r="A310" s="24"/>
      <c r="B310" s="24"/>
      <c r="C310" s="24"/>
      <c r="D310" s="24"/>
      <c r="E310" s="24"/>
      <c r="F310" s="24"/>
      <c r="G310" s="55"/>
      <c r="H310" s="357"/>
    </row>
    <row r="311" spans="1:8" ht="14.25" customHeight="1">
      <c r="A311" s="24"/>
      <c r="B311" s="24"/>
      <c r="C311" s="24"/>
      <c r="D311" s="24"/>
      <c r="E311" s="24"/>
      <c r="F311" s="24"/>
      <c r="G311" s="55"/>
      <c r="H311" s="357"/>
    </row>
    <row r="312" spans="1:8" ht="14.25" customHeight="1">
      <c r="A312" s="24"/>
      <c r="B312" s="24"/>
      <c r="C312" s="24"/>
      <c r="D312" s="24"/>
      <c r="E312" s="24"/>
      <c r="F312" s="24"/>
      <c r="G312" s="55"/>
      <c r="H312" s="357"/>
    </row>
    <row r="313" spans="1:8" ht="14.25" customHeight="1">
      <c r="A313" s="24"/>
      <c r="B313" s="24"/>
      <c r="C313" s="24"/>
      <c r="D313" s="24"/>
      <c r="E313" s="24"/>
      <c r="F313" s="24"/>
      <c r="G313" s="55"/>
      <c r="H313" s="357"/>
    </row>
    <row r="314" spans="1:8" ht="14.25" customHeight="1">
      <c r="A314" s="24"/>
      <c r="B314" s="24"/>
      <c r="C314" s="24"/>
      <c r="D314" s="24"/>
      <c r="E314" s="24"/>
      <c r="F314" s="24"/>
      <c r="G314" s="55"/>
      <c r="H314" s="357"/>
    </row>
    <row r="315" spans="1:8" ht="14.25" customHeight="1">
      <c r="A315" s="24"/>
      <c r="B315" s="24"/>
      <c r="C315" s="24"/>
      <c r="D315" s="24"/>
      <c r="E315" s="24"/>
      <c r="F315" s="24"/>
      <c r="G315" s="55"/>
      <c r="H315" s="357"/>
    </row>
    <row r="316" spans="1:8" ht="14.25" customHeight="1">
      <c r="A316" s="24"/>
      <c r="B316" s="24"/>
      <c r="C316" s="24"/>
      <c r="D316" s="24"/>
      <c r="E316" s="24"/>
      <c r="F316" s="24"/>
      <c r="G316" s="55"/>
      <c r="H316" s="357"/>
    </row>
    <row r="317" spans="1:8" ht="14.25" customHeight="1">
      <c r="A317" s="24"/>
      <c r="B317" s="24"/>
      <c r="C317" s="24"/>
      <c r="D317" s="24"/>
      <c r="E317" s="24"/>
      <c r="F317" s="24"/>
      <c r="G317" s="55"/>
      <c r="H317" s="357"/>
    </row>
    <row r="318" spans="1:8" ht="14.25" customHeight="1">
      <c r="A318" s="24"/>
      <c r="B318" s="24"/>
      <c r="C318" s="24"/>
      <c r="D318" s="24"/>
      <c r="E318" s="24"/>
      <c r="F318" s="24"/>
      <c r="G318" s="55"/>
      <c r="H318" s="357"/>
    </row>
    <row r="319" spans="1:8" ht="14.25" customHeight="1">
      <c r="A319" s="24"/>
      <c r="B319" s="24"/>
      <c r="C319" s="24"/>
      <c r="D319" s="24"/>
      <c r="E319" s="24"/>
      <c r="F319" s="24"/>
      <c r="G319" s="55"/>
      <c r="H319" s="357"/>
    </row>
    <row r="320" spans="1:8" ht="14.25" customHeight="1">
      <c r="A320" s="24"/>
      <c r="B320" s="24"/>
      <c r="C320" s="24"/>
      <c r="D320" s="24"/>
      <c r="E320" s="24"/>
      <c r="F320" s="24"/>
      <c r="G320" s="55"/>
      <c r="H320" s="357"/>
    </row>
    <row r="321" spans="1:8" ht="14.25" customHeight="1">
      <c r="A321" s="24"/>
      <c r="B321" s="24"/>
      <c r="C321" s="24"/>
      <c r="D321" s="24"/>
      <c r="E321" s="24"/>
      <c r="F321" s="24"/>
      <c r="G321" s="55"/>
      <c r="H321" s="357"/>
    </row>
    <row r="322" spans="1:8" ht="14.25" customHeight="1">
      <c r="A322" s="24"/>
      <c r="B322" s="24"/>
      <c r="C322" s="24"/>
      <c r="D322" s="24"/>
      <c r="E322" s="24"/>
      <c r="F322" s="24"/>
      <c r="G322" s="55"/>
      <c r="H322" s="357"/>
    </row>
    <row r="323" spans="1:8" ht="14.25" customHeight="1">
      <c r="A323" s="24"/>
      <c r="B323" s="24"/>
      <c r="C323" s="24"/>
      <c r="D323" s="24"/>
      <c r="E323" s="24"/>
      <c r="F323" s="24"/>
      <c r="G323" s="55"/>
      <c r="H323" s="357"/>
    </row>
    <row r="324" spans="1:8" ht="14.25" customHeight="1">
      <c r="A324" s="24"/>
      <c r="B324" s="24"/>
      <c r="C324" s="24"/>
      <c r="D324" s="24"/>
      <c r="E324" s="24"/>
      <c r="F324" s="24"/>
      <c r="G324" s="55"/>
      <c r="H324" s="357"/>
    </row>
    <row r="325" spans="1:8" ht="14.25" customHeight="1">
      <c r="A325" s="24"/>
      <c r="B325" s="24"/>
      <c r="C325" s="24"/>
      <c r="D325" s="24"/>
      <c r="E325" s="24"/>
      <c r="F325" s="24"/>
      <c r="G325" s="55"/>
      <c r="H325" s="357"/>
    </row>
    <row r="326" spans="1:8" ht="14.25" customHeight="1">
      <c r="A326" s="24"/>
      <c r="B326" s="24"/>
      <c r="C326" s="24"/>
      <c r="D326" s="24"/>
      <c r="E326" s="24"/>
      <c r="F326" s="24"/>
      <c r="G326" s="55"/>
      <c r="H326" s="357"/>
    </row>
    <row r="327" spans="1:8" ht="14.25" customHeight="1">
      <c r="A327" s="24"/>
      <c r="B327" s="24"/>
      <c r="C327" s="24"/>
      <c r="D327" s="24"/>
      <c r="E327" s="24"/>
      <c r="F327" s="24"/>
      <c r="G327" s="55"/>
      <c r="H327" s="357"/>
    </row>
    <row r="328" spans="1:8" ht="14.25" customHeight="1">
      <c r="A328" s="24"/>
      <c r="B328" s="24"/>
      <c r="C328" s="24"/>
      <c r="D328" s="24"/>
      <c r="E328" s="24"/>
      <c r="F328" s="24"/>
      <c r="G328" s="55"/>
      <c r="H328" s="357"/>
    </row>
    <row r="329" spans="1:8" ht="14.25" customHeight="1">
      <c r="A329" s="24"/>
      <c r="B329" s="24"/>
      <c r="C329" s="24"/>
      <c r="D329" s="24"/>
      <c r="E329" s="24"/>
      <c r="F329" s="24"/>
      <c r="G329" s="55"/>
      <c r="H329" s="357"/>
    </row>
    <row r="330" spans="1:8" ht="14.25" customHeight="1">
      <c r="A330" s="24"/>
      <c r="B330" s="24"/>
      <c r="C330" s="24"/>
      <c r="D330" s="24"/>
      <c r="E330" s="24"/>
      <c r="F330" s="24"/>
      <c r="G330" s="55"/>
      <c r="H330" s="357"/>
    </row>
    <row r="331" spans="1:8" ht="14.25" customHeight="1">
      <c r="A331" s="24"/>
      <c r="B331" s="24"/>
      <c r="C331" s="24"/>
      <c r="D331" s="24"/>
      <c r="E331" s="24"/>
      <c r="F331" s="24"/>
      <c r="G331" s="55"/>
      <c r="H331" s="357"/>
    </row>
    <row r="332" spans="1:8" ht="14.25" customHeight="1">
      <c r="A332" s="24"/>
      <c r="B332" s="24"/>
      <c r="C332" s="24"/>
      <c r="D332" s="24"/>
      <c r="E332" s="24"/>
      <c r="F332" s="24"/>
      <c r="G332" s="55"/>
      <c r="H332" s="357"/>
    </row>
    <row r="333" spans="1:8" ht="14.25" customHeight="1">
      <c r="A333" s="24"/>
      <c r="B333" s="24"/>
      <c r="C333" s="24"/>
      <c r="D333" s="24"/>
      <c r="E333" s="24"/>
      <c r="F333" s="24"/>
      <c r="G333" s="55"/>
      <c r="H333" s="357"/>
    </row>
    <row r="334" spans="1:8" ht="14.25" customHeight="1">
      <c r="A334" s="24"/>
      <c r="B334" s="24"/>
      <c r="C334" s="24"/>
      <c r="D334" s="24"/>
      <c r="E334" s="24"/>
      <c r="F334" s="24"/>
      <c r="G334" s="55"/>
      <c r="H334" s="357"/>
    </row>
    <row r="335" spans="1:8" ht="14.25" customHeight="1">
      <c r="A335" s="24"/>
      <c r="B335" s="24"/>
      <c r="C335" s="24"/>
      <c r="D335" s="24"/>
      <c r="E335" s="24"/>
      <c r="F335" s="24"/>
      <c r="G335" s="55"/>
      <c r="H335" s="357"/>
    </row>
    <row r="336" spans="1:8" ht="14.25" customHeight="1">
      <c r="A336" s="24"/>
      <c r="B336" s="24"/>
      <c r="C336" s="24"/>
      <c r="D336" s="24"/>
      <c r="E336" s="24"/>
      <c r="F336" s="24"/>
      <c r="G336" s="55"/>
      <c r="H336" s="357"/>
    </row>
    <row r="337" spans="1:8" ht="14.25" customHeight="1">
      <c r="A337" s="24"/>
      <c r="B337" s="24"/>
      <c r="C337" s="24"/>
      <c r="D337" s="24"/>
      <c r="E337" s="24"/>
      <c r="F337" s="24"/>
      <c r="G337" s="55"/>
      <c r="H337" s="357"/>
    </row>
    <row r="338" spans="1:8" ht="14.25" customHeight="1">
      <c r="A338" s="24"/>
      <c r="B338" s="24"/>
      <c r="C338" s="24"/>
      <c r="D338" s="24"/>
      <c r="E338" s="24"/>
      <c r="F338" s="24"/>
      <c r="G338" s="55"/>
      <c r="H338" s="357"/>
    </row>
    <row r="339" spans="1:8" ht="14.25" customHeight="1">
      <c r="A339" s="24"/>
      <c r="B339" s="24"/>
      <c r="C339" s="24"/>
      <c r="D339" s="24"/>
      <c r="E339" s="24"/>
      <c r="F339" s="24"/>
      <c r="G339" s="55"/>
      <c r="H339" s="357"/>
    </row>
    <row r="340" spans="1:8" ht="14.25" customHeight="1">
      <c r="A340" s="24"/>
      <c r="B340" s="24"/>
      <c r="C340" s="24"/>
      <c r="D340" s="24"/>
      <c r="E340" s="24"/>
      <c r="F340" s="24"/>
      <c r="G340" s="55"/>
      <c r="H340" s="357"/>
    </row>
    <row r="341" spans="1:8" ht="14.25" customHeight="1">
      <c r="A341" s="24"/>
      <c r="B341" s="24"/>
      <c r="C341" s="24"/>
      <c r="D341" s="24"/>
      <c r="E341" s="24"/>
      <c r="F341" s="24"/>
      <c r="G341" s="55"/>
      <c r="H341" s="357"/>
    </row>
    <row r="342" spans="1:8" ht="14.25" customHeight="1">
      <c r="A342" s="24"/>
      <c r="B342" s="24"/>
      <c r="C342" s="24"/>
      <c r="D342" s="24"/>
      <c r="E342" s="24"/>
      <c r="F342" s="24"/>
      <c r="G342" s="55"/>
      <c r="H342" s="357"/>
    </row>
    <row r="343" spans="1:8" ht="14.25" customHeight="1">
      <c r="A343" s="24"/>
      <c r="B343" s="24"/>
      <c r="C343" s="24"/>
      <c r="D343" s="24"/>
      <c r="E343" s="24"/>
      <c r="F343" s="24"/>
      <c r="G343" s="55"/>
      <c r="H343" s="357"/>
    </row>
    <row r="344" spans="1:8" ht="14.25" customHeight="1">
      <c r="A344" s="24"/>
      <c r="B344" s="24"/>
      <c r="C344" s="24"/>
      <c r="D344" s="24"/>
      <c r="E344" s="24"/>
      <c r="F344" s="24"/>
      <c r="G344" s="55"/>
      <c r="H344" s="357"/>
    </row>
    <row r="345" spans="1:8" ht="14.25" customHeight="1">
      <c r="A345" s="24"/>
      <c r="B345" s="24"/>
      <c r="C345" s="24"/>
      <c r="D345" s="24"/>
      <c r="E345" s="24"/>
      <c r="F345" s="24"/>
      <c r="G345" s="55"/>
      <c r="H345" s="357"/>
    </row>
    <row r="346" spans="1:8" ht="14.25" customHeight="1">
      <c r="A346" s="24"/>
      <c r="B346" s="24"/>
      <c r="C346" s="24"/>
      <c r="D346" s="24"/>
      <c r="E346" s="24"/>
      <c r="F346" s="24"/>
      <c r="G346" s="55"/>
      <c r="H346" s="357"/>
    </row>
    <row r="347" spans="1:8" ht="14.25" customHeight="1">
      <c r="A347" s="24"/>
      <c r="B347" s="24"/>
      <c r="C347" s="24"/>
      <c r="D347" s="24"/>
      <c r="E347" s="24"/>
      <c r="F347" s="24"/>
      <c r="G347" s="55"/>
      <c r="H347" s="357"/>
    </row>
    <row r="348" spans="1:8" ht="14.25" customHeight="1">
      <c r="A348" s="24"/>
      <c r="B348" s="24"/>
      <c r="C348" s="24"/>
      <c r="D348" s="24"/>
      <c r="E348" s="24"/>
      <c r="F348" s="24"/>
      <c r="G348" s="55"/>
      <c r="H348" s="357"/>
    </row>
    <row r="349" spans="1:8" ht="14.25" customHeight="1">
      <c r="A349" s="24"/>
      <c r="B349" s="24"/>
      <c r="C349" s="24"/>
      <c r="D349" s="24"/>
      <c r="E349" s="24"/>
      <c r="F349" s="24"/>
      <c r="G349" s="55"/>
      <c r="H349" s="357"/>
    </row>
    <row r="350" spans="1:8" ht="14.25" customHeight="1">
      <c r="A350" s="24"/>
      <c r="B350" s="24"/>
      <c r="C350" s="24"/>
      <c r="D350" s="24"/>
      <c r="E350" s="24"/>
      <c r="F350" s="24"/>
      <c r="G350" s="55"/>
      <c r="H350" s="357"/>
    </row>
    <row r="351" spans="1:8" ht="14.25" customHeight="1">
      <c r="A351" s="24"/>
      <c r="B351" s="24"/>
      <c r="C351" s="24"/>
      <c r="D351" s="24"/>
      <c r="E351" s="24"/>
      <c r="F351" s="24"/>
      <c r="G351" s="55"/>
      <c r="H351" s="357"/>
    </row>
    <row r="352" spans="1:8" ht="14.25" customHeight="1">
      <c r="A352" s="24"/>
      <c r="B352" s="24"/>
      <c r="C352" s="24"/>
      <c r="D352" s="24"/>
      <c r="E352" s="24"/>
      <c r="F352" s="24"/>
      <c r="G352" s="55"/>
      <c r="H352" s="357"/>
    </row>
    <row r="353" spans="1:8" ht="14.25" customHeight="1">
      <c r="A353" s="24"/>
      <c r="B353" s="24"/>
      <c r="C353" s="24"/>
      <c r="D353" s="24"/>
      <c r="E353" s="24"/>
      <c r="F353" s="24"/>
      <c r="G353" s="55"/>
      <c r="H353" s="357"/>
    </row>
    <row r="354" spans="1:8" ht="14.25" customHeight="1">
      <c r="A354" s="24"/>
      <c r="B354" s="24"/>
      <c r="C354" s="24"/>
      <c r="D354" s="24"/>
      <c r="E354" s="24"/>
      <c r="F354" s="24"/>
      <c r="G354" s="55"/>
      <c r="H354" s="357"/>
    </row>
    <row r="355" spans="1:8" ht="14.25" customHeight="1">
      <c r="A355" s="24"/>
      <c r="B355" s="24"/>
      <c r="C355" s="24"/>
      <c r="D355" s="24"/>
      <c r="E355" s="24"/>
      <c r="F355" s="24"/>
      <c r="G355" s="55"/>
      <c r="H355" s="357"/>
    </row>
    <row r="356" spans="1:8" ht="14.25" customHeight="1">
      <c r="A356" s="24"/>
      <c r="B356" s="24"/>
      <c r="C356" s="24"/>
      <c r="D356" s="24"/>
      <c r="E356" s="24"/>
      <c r="F356" s="24"/>
      <c r="G356" s="55"/>
      <c r="H356" s="357"/>
    </row>
    <row r="357" spans="1:8" ht="14.25" customHeight="1">
      <c r="A357" s="24"/>
      <c r="B357" s="24"/>
      <c r="C357" s="24"/>
      <c r="D357" s="24"/>
      <c r="E357" s="24"/>
      <c r="F357" s="24"/>
      <c r="G357" s="55"/>
      <c r="H357" s="357"/>
    </row>
    <row r="358" spans="1:8" ht="14.25" customHeight="1">
      <c r="A358" s="24"/>
      <c r="B358" s="24"/>
      <c r="C358" s="24"/>
      <c r="D358" s="24"/>
      <c r="E358" s="24"/>
      <c r="F358" s="24"/>
      <c r="G358" s="55"/>
      <c r="H358" s="357"/>
    </row>
    <row r="359" spans="1:8" ht="14.25" customHeight="1">
      <c r="A359" s="24"/>
      <c r="B359" s="24"/>
      <c r="C359" s="24"/>
      <c r="D359" s="24"/>
      <c r="E359" s="24"/>
      <c r="F359" s="24"/>
      <c r="G359" s="55"/>
      <c r="H359" s="357"/>
    </row>
    <row r="360" spans="1:8" ht="14.25" customHeight="1">
      <c r="A360" s="24"/>
      <c r="B360" s="24"/>
      <c r="C360" s="24"/>
      <c r="D360" s="24"/>
      <c r="E360" s="24"/>
      <c r="F360" s="24"/>
      <c r="G360" s="55"/>
      <c r="H360" s="357"/>
    </row>
    <row r="361" spans="1:8" ht="14.25" customHeight="1">
      <c r="A361" s="24"/>
      <c r="B361" s="24"/>
      <c r="C361" s="24"/>
      <c r="D361" s="24"/>
      <c r="E361" s="24"/>
      <c r="F361" s="24"/>
      <c r="G361" s="55"/>
      <c r="H361" s="357"/>
    </row>
    <row r="362" spans="1:8" ht="14.25" customHeight="1">
      <c r="A362" s="24"/>
      <c r="B362" s="24"/>
      <c r="C362" s="24"/>
      <c r="D362" s="24"/>
      <c r="E362" s="24"/>
      <c r="F362" s="24"/>
      <c r="G362" s="55"/>
      <c r="H362" s="357"/>
    </row>
    <row r="363" spans="1:8" ht="14.25" customHeight="1">
      <c r="A363" s="24"/>
      <c r="B363" s="24"/>
      <c r="C363" s="24"/>
      <c r="D363" s="24"/>
      <c r="E363" s="24"/>
      <c r="F363" s="24"/>
      <c r="G363" s="55"/>
      <c r="H363" s="357"/>
    </row>
    <row r="364" spans="1:8" ht="14.25" customHeight="1">
      <c r="A364" s="24"/>
      <c r="B364" s="24"/>
      <c r="C364" s="24"/>
      <c r="D364" s="24"/>
      <c r="E364" s="24"/>
      <c r="F364" s="24"/>
      <c r="G364" s="55"/>
      <c r="H364" s="357"/>
    </row>
    <row r="365" spans="1:8" ht="14.25" customHeight="1">
      <c r="A365" s="24"/>
      <c r="B365" s="24"/>
      <c r="C365" s="24"/>
      <c r="D365" s="24"/>
      <c r="E365" s="24"/>
      <c r="F365" s="24"/>
      <c r="G365" s="55"/>
      <c r="H365" s="357"/>
    </row>
    <row r="366" spans="1:8" ht="14.25" customHeight="1">
      <c r="A366" s="24"/>
      <c r="B366" s="24"/>
      <c r="C366" s="24"/>
      <c r="D366" s="24"/>
      <c r="E366" s="24"/>
      <c r="F366" s="24"/>
      <c r="G366" s="55"/>
      <c r="H366" s="357"/>
    </row>
    <row r="367" spans="1:8" ht="14.25" customHeight="1">
      <c r="A367" s="24"/>
      <c r="B367" s="24"/>
      <c r="C367" s="24"/>
      <c r="D367" s="24"/>
      <c r="E367" s="24"/>
      <c r="F367" s="24"/>
      <c r="G367" s="55"/>
      <c r="H367" s="357"/>
    </row>
    <row r="368" spans="1:8" ht="14.25" customHeight="1">
      <c r="A368" s="24"/>
      <c r="B368" s="24"/>
      <c r="C368" s="24"/>
      <c r="D368" s="24"/>
      <c r="E368" s="24"/>
      <c r="F368" s="24"/>
      <c r="G368" s="55"/>
      <c r="H368" s="357"/>
    </row>
    <row r="369" spans="1:8" ht="14.25" customHeight="1">
      <c r="A369" s="24"/>
      <c r="B369" s="24"/>
      <c r="C369" s="24"/>
      <c r="D369" s="24"/>
      <c r="E369" s="24"/>
      <c r="F369" s="24"/>
      <c r="G369" s="55"/>
      <c r="H369" s="357"/>
    </row>
    <row r="370" spans="1:8" ht="14.25" customHeight="1">
      <c r="A370" s="24"/>
      <c r="B370" s="24"/>
      <c r="C370" s="24"/>
      <c r="D370" s="24"/>
      <c r="E370" s="24"/>
      <c r="F370" s="24"/>
      <c r="G370" s="55"/>
      <c r="H370" s="357"/>
    </row>
    <row r="371" spans="1:8" ht="14.25" customHeight="1">
      <c r="A371" s="24"/>
      <c r="B371" s="24"/>
      <c r="C371" s="24"/>
      <c r="D371" s="24"/>
      <c r="E371" s="24"/>
      <c r="F371" s="24"/>
      <c r="G371" s="55"/>
      <c r="H371" s="357"/>
    </row>
    <row r="372" spans="1:8" ht="14.25" customHeight="1">
      <c r="A372" s="24"/>
      <c r="B372" s="24"/>
      <c r="C372" s="24"/>
      <c r="D372" s="24"/>
      <c r="E372" s="24"/>
      <c r="F372" s="24"/>
      <c r="G372" s="55"/>
      <c r="H372" s="357"/>
    </row>
    <row r="373" spans="1:8" ht="14.25" customHeight="1">
      <c r="A373" s="24"/>
      <c r="B373" s="24"/>
      <c r="C373" s="24"/>
      <c r="D373" s="24"/>
      <c r="E373" s="24"/>
      <c r="F373" s="24"/>
      <c r="G373" s="55"/>
      <c r="H373" s="357"/>
    </row>
    <row r="374" spans="1:8" ht="14.25" customHeight="1">
      <c r="A374" s="24"/>
      <c r="B374" s="24"/>
      <c r="C374" s="24"/>
      <c r="D374" s="24"/>
      <c r="E374" s="24"/>
      <c r="F374" s="24"/>
      <c r="G374" s="55"/>
      <c r="H374" s="357"/>
    </row>
    <row r="375" spans="1:8" ht="14.25" customHeight="1">
      <c r="A375" s="24"/>
      <c r="B375" s="24"/>
      <c r="C375" s="24"/>
      <c r="D375" s="24"/>
      <c r="E375" s="24"/>
      <c r="F375" s="24"/>
      <c r="G375" s="55"/>
      <c r="H375" s="357"/>
    </row>
    <row r="376" spans="1:8" ht="14.25" customHeight="1">
      <c r="A376" s="24"/>
      <c r="B376" s="24"/>
      <c r="C376" s="24"/>
      <c r="D376" s="24"/>
      <c r="E376" s="24"/>
      <c r="F376" s="24"/>
      <c r="G376" s="55"/>
      <c r="H376" s="357"/>
    </row>
    <row r="377" spans="1:8" ht="14.25" customHeight="1">
      <c r="A377" s="24"/>
      <c r="B377" s="24"/>
      <c r="C377" s="24"/>
      <c r="D377" s="24"/>
      <c r="E377" s="24"/>
      <c r="F377" s="24"/>
      <c r="G377" s="55"/>
      <c r="H377" s="357"/>
    </row>
    <row r="378" spans="1:8" ht="14.25" customHeight="1">
      <c r="A378" s="24"/>
      <c r="B378" s="24"/>
      <c r="C378" s="24"/>
      <c r="D378" s="24"/>
      <c r="E378" s="24"/>
      <c r="F378" s="24"/>
      <c r="G378" s="55"/>
      <c r="H378" s="357"/>
    </row>
    <row r="379" spans="1:8" ht="14.25" customHeight="1">
      <c r="A379" s="24"/>
      <c r="B379" s="24"/>
      <c r="C379" s="24"/>
      <c r="D379" s="24"/>
      <c r="E379" s="24"/>
      <c r="F379" s="24"/>
      <c r="G379" s="55"/>
      <c r="H379" s="357"/>
    </row>
    <row r="380" spans="1:8" ht="14.25" customHeight="1">
      <c r="A380" s="24"/>
      <c r="B380" s="24"/>
      <c r="C380" s="24"/>
      <c r="D380" s="24"/>
      <c r="E380" s="24"/>
      <c r="F380" s="24"/>
      <c r="G380" s="55"/>
      <c r="H380" s="357"/>
    </row>
    <row r="381" spans="1:8" ht="14.25" customHeight="1">
      <c r="A381" s="24"/>
      <c r="B381" s="24"/>
      <c r="C381" s="24"/>
      <c r="D381" s="24"/>
      <c r="E381" s="24"/>
      <c r="F381" s="24"/>
      <c r="G381" s="55"/>
      <c r="H381" s="357"/>
    </row>
    <row r="382" spans="1:8" ht="14.25" customHeight="1">
      <c r="A382" s="24"/>
      <c r="B382" s="24"/>
      <c r="C382" s="24"/>
      <c r="D382" s="24"/>
      <c r="E382" s="24"/>
      <c r="F382" s="24"/>
      <c r="G382" s="55"/>
      <c r="H382" s="357"/>
    </row>
    <row r="383" spans="1:8" ht="14.25" customHeight="1">
      <c r="A383" s="24"/>
      <c r="B383" s="24"/>
      <c r="C383" s="24"/>
      <c r="D383" s="24"/>
      <c r="E383" s="24"/>
      <c r="F383" s="24"/>
      <c r="G383" s="55"/>
      <c r="H383" s="357"/>
    </row>
    <row r="384" spans="1:8" ht="14.25" customHeight="1">
      <c r="A384" s="24"/>
      <c r="B384" s="24"/>
      <c r="C384" s="24"/>
      <c r="D384" s="24"/>
      <c r="E384" s="24"/>
      <c r="F384" s="24"/>
      <c r="G384" s="55"/>
      <c r="H384" s="357"/>
    </row>
    <row r="385" spans="1:8" ht="14.25" customHeight="1">
      <c r="A385" s="24"/>
      <c r="B385" s="24"/>
      <c r="C385" s="24"/>
      <c r="D385" s="24"/>
      <c r="E385" s="24"/>
      <c r="F385" s="24"/>
      <c r="G385" s="55"/>
      <c r="H385" s="357"/>
    </row>
    <row r="386" spans="1:8" ht="14.25" customHeight="1">
      <c r="A386" s="24"/>
      <c r="B386" s="24"/>
      <c r="C386" s="24"/>
      <c r="D386" s="24"/>
      <c r="E386" s="24"/>
      <c r="F386" s="24"/>
      <c r="G386" s="55"/>
      <c r="H386" s="357"/>
    </row>
    <row r="387" spans="1:8" ht="14.25" customHeight="1">
      <c r="A387" s="24"/>
      <c r="B387" s="24"/>
      <c r="C387" s="24"/>
      <c r="D387" s="24"/>
      <c r="E387" s="24"/>
      <c r="F387" s="24"/>
      <c r="G387" s="55"/>
      <c r="H387" s="357"/>
    </row>
    <row r="388" spans="1:8" ht="14.25" customHeight="1">
      <c r="A388" s="24"/>
      <c r="B388" s="24"/>
      <c r="C388" s="24"/>
      <c r="D388" s="24"/>
      <c r="E388" s="24"/>
      <c r="F388" s="24"/>
      <c r="G388" s="55"/>
      <c r="H388" s="357"/>
    </row>
    <row r="389" spans="1:8" ht="14.25" customHeight="1">
      <c r="A389" s="24"/>
      <c r="B389" s="24"/>
      <c r="C389" s="24"/>
      <c r="D389" s="24"/>
      <c r="E389" s="24"/>
      <c r="F389" s="24"/>
      <c r="G389" s="55"/>
      <c r="H389" s="357"/>
    </row>
    <row r="390" spans="1:8" ht="14.25" customHeight="1">
      <c r="A390" s="24"/>
      <c r="B390" s="24"/>
      <c r="C390" s="24"/>
      <c r="D390" s="24"/>
      <c r="E390" s="24"/>
      <c r="F390" s="24"/>
      <c r="G390" s="55"/>
      <c r="H390" s="357"/>
    </row>
    <row r="391" spans="1:8" ht="14.25" customHeight="1">
      <c r="A391" s="24"/>
      <c r="B391" s="24"/>
      <c r="C391" s="24"/>
      <c r="D391" s="24"/>
      <c r="E391" s="24"/>
      <c r="F391" s="24"/>
      <c r="G391" s="55"/>
      <c r="H391" s="357"/>
    </row>
    <row r="392" spans="1:8" ht="14.25" customHeight="1">
      <c r="A392" s="24"/>
      <c r="B392" s="24"/>
      <c r="C392" s="24"/>
      <c r="D392" s="24"/>
      <c r="E392" s="24"/>
      <c r="F392" s="24"/>
      <c r="G392" s="55"/>
      <c r="H392" s="357"/>
    </row>
    <row r="393" spans="1:8" ht="14.25" customHeight="1">
      <c r="A393" s="24"/>
      <c r="B393" s="24"/>
      <c r="C393" s="24"/>
      <c r="D393" s="24"/>
      <c r="E393" s="24"/>
      <c r="F393" s="24"/>
      <c r="G393" s="55"/>
      <c r="H393" s="357"/>
    </row>
    <row r="394" spans="1:8" ht="14.25" customHeight="1">
      <c r="A394" s="24"/>
      <c r="B394" s="24"/>
      <c r="C394" s="24"/>
      <c r="D394" s="24"/>
      <c r="E394" s="24"/>
      <c r="F394" s="24"/>
      <c r="G394" s="55"/>
      <c r="H394" s="357"/>
    </row>
    <row r="395" spans="1:8" ht="14.25" customHeight="1">
      <c r="A395" s="24"/>
      <c r="B395" s="24"/>
      <c r="C395" s="24"/>
      <c r="D395" s="24"/>
      <c r="E395" s="24"/>
      <c r="F395" s="24"/>
      <c r="G395" s="55"/>
      <c r="H395" s="357"/>
    </row>
    <row r="396" spans="1:8" ht="14.25" customHeight="1">
      <c r="A396" s="24"/>
      <c r="B396" s="24"/>
      <c r="C396" s="24"/>
      <c r="D396" s="24"/>
      <c r="E396" s="24"/>
      <c r="F396" s="24"/>
      <c r="G396" s="55"/>
      <c r="H396" s="357"/>
    </row>
    <row r="397" spans="1:8" ht="14.25" customHeight="1">
      <c r="A397" s="24"/>
      <c r="B397" s="24"/>
      <c r="C397" s="24"/>
      <c r="D397" s="24"/>
      <c r="E397" s="24"/>
      <c r="F397" s="24"/>
      <c r="G397" s="55"/>
      <c r="H397" s="357"/>
    </row>
    <row r="398" spans="1:8" ht="14.25" customHeight="1">
      <c r="A398" s="24"/>
      <c r="B398" s="24"/>
      <c r="C398" s="24"/>
      <c r="D398" s="24"/>
      <c r="E398" s="24"/>
      <c r="F398" s="24"/>
      <c r="G398" s="55"/>
      <c r="H398" s="357"/>
    </row>
    <row r="399" spans="1:8" ht="14.25" customHeight="1">
      <c r="A399" s="24"/>
      <c r="B399" s="24"/>
      <c r="C399" s="24"/>
      <c r="D399" s="24"/>
      <c r="E399" s="24"/>
      <c r="F399" s="24"/>
      <c r="G399" s="55"/>
      <c r="H399" s="357"/>
    </row>
    <row r="400" spans="1:8" ht="14.25" customHeight="1">
      <c r="A400" s="24"/>
      <c r="B400" s="24"/>
      <c r="C400" s="24"/>
      <c r="D400" s="24"/>
      <c r="E400" s="24"/>
      <c r="F400" s="24"/>
      <c r="G400" s="55"/>
      <c r="H400" s="357"/>
    </row>
    <row r="401" spans="1:8" ht="14.25" customHeight="1">
      <c r="A401" s="24"/>
      <c r="B401" s="24"/>
      <c r="C401" s="24"/>
      <c r="D401" s="24"/>
      <c r="E401" s="24"/>
      <c r="F401" s="24"/>
      <c r="G401" s="55"/>
      <c r="H401" s="357"/>
    </row>
    <row r="402" spans="1:8" ht="14.25" customHeight="1">
      <c r="A402" s="24"/>
      <c r="B402" s="24"/>
      <c r="C402" s="24"/>
      <c r="D402" s="24"/>
      <c r="E402" s="24"/>
      <c r="F402" s="24"/>
      <c r="G402" s="55"/>
      <c r="H402" s="357"/>
    </row>
    <row r="403" spans="1:8" ht="14.25" customHeight="1">
      <c r="A403" s="24"/>
      <c r="B403" s="24"/>
      <c r="C403" s="24"/>
      <c r="D403" s="24"/>
      <c r="E403" s="24"/>
      <c r="F403" s="24"/>
      <c r="G403" s="55"/>
      <c r="H403" s="357"/>
    </row>
    <row r="404" spans="1:8" ht="14.25" customHeight="1">
      <c r="A404" s="24"/>
      <c r="B404" s="24"/>
      <c r="C404" s="24"/>
      <c r="D404" s="24"/>
      <c r="E404" s="24"/>
      <c r="F404" s="24"/>
      <c r="G404" s="55"/>
      <c r="H404" s="357"/>
    </row>
    <row r="405" spans="1:8" ht="14.25" customHeight="1">
      <c r="A405" s="24"/>
      <c r="B405" s="24"/>
      <c r="C405" s="24"/>
      <c r="D405" s="24"/>
      <c r="E405" s="24"/>
      <c r="F405" s="24"/>
      <c r="G405" s="55"/>
      <c r="H405" s="357"/>
    </row>
    <row r="406" spans="1:8" ht="14.25" customHeight="1">
      <c r="A406" s="24"/>
      <c r="B406" s="24"/>
      <c r="C406" s="24"/>
      <c r="D406" s="24"/>
      <c r="E406" s="24"/>
      <c r="F406" s="24"/>
      <c r="G406" s="55"/>
      <c r="H406" s="357"/>
    </row>
    <row r="407" spans="1:8" ht="14.25" customHeight="1">
      <c r="A407" s="24"/>
      <c r="B407" s="24"/>
      <c r="C407" s="24"/>
      <c r="D407" s="24"/>
      <c r="E407" s="24"/>
      <c r="F407" s="24"/>
      <c r="G407" s="55"/>
      <c r="H407" s="357"/>
    </row>
    <row r="408" spans="1:8" ht="14.25" customHeight="1">
      <c r="A408" s="24"/>
      <c r="B408" s="24"/>
      <c r="C408" s="24"/>
      <c r="D408" s="24"/>
      <c r="E408" s="24"/>
      <c r="F408" s="24"/>
      <c r="G408" s="55"/>
      <c r="H408" s="357"/>
    </row>
    <row r="409" spans="1:8" ht="14.25" customHeight="1">
      <c r="A409" s="24"/>
      <c r="B409" s="24"/>
      <c r="C409" s="24"/>
      <c r="D409" s="24"/>
      <c r="E409" s="24"/>
      <c r="F409" s="24"/>
      <c r="G409" s="55"/>
      <c r="H409" s="357"/>
    </row>
    <row r="410" spans="1:8" ht="14.25" customHeight="1">
      <c r="A410" s="24"/>
      <c r="B410" s="24"/>
      <c r="C410" s="24"/>
      <c r="D410" s="24"/>
      <c r="E410" s="24"/>
      <c r="F410" s="24"/>
      <c r="G410" s="55"/>
      <c r="H410" s="357"/>
    </row>
    <row r="411" spans="1:8" ht="14.25" customHeight="1">
      <c r="A411" s="24"/>
      <c r="B411" s="24"/>
      <c r="C411" s="24"/>
      <c r="D411" s="24"/>
      <c r="E411" s="24"/>
      <c r="F411" s="24"/>
      <c r="G411" s="55"/>
      <c r="H411" s="357"/>
    </row>
    <row r="412" spans="1:8" ht="14.25" customHeight="1">
      <c r="A412" s="24"/>
      <c r="B412" s="24"/>
      <c r="C412" s="24"/>
      <c r="D412" s="24"/>
      <c r="E412" s="24"/>
      <c r="F412" s="24"/>
      <c r="G412" s="55"/>
      <c r="H412" s="357"/>
    </row>
    <row r="413" spans="1:8" ht="14.25" customHeight="1">
      <c r="A413" s="24"/>
      <c r="B413" s="24"/>
      <c r="C413" s="24"/>
      <c r="D413" s="24"/>
      <c r="E413" s="24"/>
      <c r="F413" s="24"/>
      <c r="G413" s="55"/>
      <c r="H413" s="357"/>
    </row>
    <row r="414" spans="1:8" ht="14.25" customHeight="1">
      <c r="A414" s="24"/>
      <c r="B414" s="24"/>
      <c r="C414" s="24"/>
      <c r="D414" s="24"/>
      <c r="E414" s="24"/>
      <c r="F414" s="24"/>
      <c r="G414" s="55"/>
      <c r="H414" s="357"/>
    </row>
    <row r="415" spans="1:8" ht="14.25" customHeight="1">
      <c r="A415" s="24"/>
      <c r="B415" s="24"/>
      <c r="C415" s="24"/>
      <c r="D415" s="24"/>
      <c r="E415" s="24"/>
      <c r="F415" s="24"/>
      <c r="G415" s="55"/>
      <c r="H415" s="357"/>
    </row>
    <row r="416" spans="1:8" ht="14.25" customHeight="1">
      <c r="A416" s="24"/>
      <c r="B416" s="24"/>
      <c r="C416" s="24"/>
      <c r="D416" s="24"/>
      <c r="E416" s="24"/>
      <c r="F416" s="24"/>
      <c r="G416" s="55"/>
      <c r="H416" s="357"/>
    </row>
    <row r="417" spans="1:8" ht="14.25" customHeight="1">
      <c r="A417" s="24"/>
      <c r="B417" s="24"/>
      <c r="C417" s="24"/>
      <c r="D417" s="24"/>
      <c r="E417" s="24"/>
      <c r="F417" s="24"/>
      <c r="G417" s="55"/>
      <c r="H417" s="357"/>
    </row>
    <row r="418" spans="1:8" ht="14.25" customHeight="1">
      <c r="A418" s="24"/>
      <c r="B418" s="24"/>
      <c r="C418" s="24"/>
      <c r="D418" s="24"/>
      <c r="E418" s="24"/>
      <c r="F418" s="24"/>
      <c r="G418" s="55"/>
      <c r="H418" s="357"/>
    </row>
    <row r="419" spans="1:8" ht="14.25" customHeight="1">
      <c r="A419" s="24"/>
      <c r="B419" s="24"/>
      <c r="C419" s="24"/>
      <c r="D419" s="24"/>
      <c r="E419" s="24"/>
      <c r="F419" s="24"/>
      <c r="G419" s="55"/>
      <c r="H419" s="357"/>
    </row>
    <row r="420" spans="1:8" ht="14.25" customHeight="1">
      <c r="A420" s="24"/>
      <c r="B420" s="24"/>
      <c r="C420" s="24"/>
      <c r="D420" s="24"/>
      <c r="E420" s="24"/>
      <c r="F420" s="24"/>
      <c r="G420" s="55"/>
      <c r="H420" s="357"/>
    </row>
    <row r="421" spans="1:8" ht="14.25" customHeight="1">
      <c r="A421" s="24"/>
      <c r="B421" s="24"/>
      <c r="C421" s="24"/>
      <c r="D421" s="24"/>
      <c r="E421" s="24"/>
      <c r="F421" s="24"/>
      <c r="G421" s="55"/>
      <c r="H421" s="357"/>
    </row>
    <row r="422" spans="1:8" ht="14.25" customHeight="1">
      <c r="A422" s="24"/>
      <c r="B422" s="24"/>
      <c r="C422" s="24"/>
      <c r="D422" s="24"/>
      <c r="E422" s="24"/>
      <c r="F422" s="24"/>
      <c r="G422" s="55"/>
      <c r="H422" s="357"/>
    </row>
    <row r="423" spans="1:8" ht="14.25" customHeight="1">
      <c r="A423" s="24"/>
      <c r="B423" s="24"/>
      <c r="C423" s="24"/>
      <c r="D423" s="24"/>
      <c r="E423" s="24"/>
      <c r="F423" s="24"/>
      <c r="G423" s="55"/>
      <c r="H423" s="357"/>
    </row>
    <row r="424" spans="1:8" ht="14.25" customHeight="1">
      <c r="A424" s="24"/>
      <c r="B424" s="24"/>
      <c r="C424" s="24"/>
      <c r="D424" s="24"/>
      <c r="E424" s="24"/>
      <c r="F424" s="24"/>
      <c r="G424" s="55"/>
      <c r="H424" s="357"/>
    </row>
    <row r="425" spans="1:8" ht="14.25" customHeight="1">
      <c r="A425" s="24"/>
      <c r="B425" s="24"/>
      <c r="C425" s="24"/>
      <c r="D425" s="24"/>
      <c r="E425" s="24"/>
      <c r="F425" s="24"/>
      <c r="G425" s="55"/>
      <c r="H425" s="357"/>
    </row>
    <row r="426" spans="1:8" ht="14.25" customHeight="1">
      <c r="A426" s="24"/>
      <c r="B426" s="24"/>
      <c r="C426" s="24"/>
      <c r="D426" s="24"/>
      <c r="E426" s="24"/>
      <c r="F426" s="24"/>
      <c r="G426" s="55"/>
      <c r="H426" s="357"/>
    </row>
    <row r="427" spans="1:8" ht="14.25" customHeight="1">
      <c r="A427" s="24"/>
      <c r="B427" s="24"/>
      <c r="C427" s="24"/>
      <c r="D427" s="24"/>
      <c r="E427" s="24"/>
      <c r="F427" s="24"/>
      <c r="G427" s="55"/>
      <c r="H427" s="357"/>
    </row>
    <row r="428" spans="1:8" ht="14.25" customHeight="1">
      <c r="A428" s="24"/>
      <c r="B428" s="24"/>
      <c r="C428" s="24"/>
      <c r="D428" s="24"/>
      <c r="E428" s="24"/>
      <c r="F428" s="24"/>
      <c r="G428" s="55"/>
      <c r="H428" s="357"/>
    </row>
    <row r="429" spans="1:8" ht="14.25" customHeight="1">
      <c r="A429" s="24"/>
      <c r="B429" s="24"/>
      <c r="C429" s="24"/>
      <c r="D429" s="24"/>
      <c r="E429" s="24"/>
      <c r="F429" s="24"/>
      <c r="G429" s="55"/>
      <c r="H429" s="357"/>
    </row>
    <row r="430" spans="1:8" ht="14.25" customHeight="1">
      <c r="A430" s="24"/>
      <c r="B430" s="24"/>
      <c r="C430" s="24"/>
      <c r="D430" s="24"/>
      <c r="E430" s="24"/>
      <c r="F430" s="24"/>
      <c r="G430" s="55"/>
      <c r="H430" s="357"/>
    </row>
    <row r="431" spans="1:8" ht="14.25" customHeight="1">
      <c r="A431" s="24"/>
      <c r="B431" s="24"/>
      <c r="C431" s="24"/>
      <c r="D431" s="24"/>
      <c r="E431" s="24"/>
      <c r="F431" s="24"/>
      <c r="G431" s="55"/>
      <c r="H431" s="357"/>
    </row>
    <row r="432" spans="1:8" ht="14.25" customHeight="1">
      <c r="A432" s="24"/>
      <c r="B432" s="24"/>
      <c r="C432" s="24"/>
      <c r="D432" s="24"/>
      <c r="E432" s="24"/>
      <c r="F432" s="24"/>
      <c r="G432" s="55"/>
      <c r="H432" s="357"/>
    </row>
    <row r="433" spans="1:8" ht="14.25" customHeight="1">
      <c r="A433" s="24"/>
      <c r="B433" s="24"/>
      <c r="C433" s="24"/>
      <c r="D433" s="24"/>
      <c r="E433" s="24"/>
      <c r="F433" s="24"/>
      <c r="G433" s="55"/>
      <c r="H433" s="357"/>
    </row>
    <row r="434" spans="1:8" ht="14.25" customHeight="1">
      <c r="A434" s="24"/>
      <c r="B434" s="24"/>
      <c r="C434" s="24"/>
      <c r="D434" s="24"/>
      <c r="E434" s="24"/>
      <c r="F434" s="24"/>
      <c r="G434" s="55"/>
      <c r="H434" s="357"/>
    </row>
    <row r="435" spans="1:8" ht="14.25" customHeight="1">
      <c r="A435" s="24"/>
      <c r="B435" s="24"/>
      <c r="C435" s="24"/>
      <c r="D435" s="24"/>
      <c r="E435" s="24"/>
      <c r="F435" s="24"/>
      <c r="G435" s="55"/>
      <c r="H435" s="357"/>
    </row>
    <row r="436" spans="1:8" ht="14.25" customHeight="1">
      <c r="A436" s="24"/>
      <c r="B436" s="24"/>
      <c r="C436" s="24"/>
      <c r="D436" s="24"/>
      <c r="E436" s="24"/>
      <c r="F436" s="24"/>
      <c r="G436" s="55"/>
      <c r="H436" s="357"/>
    </row>
    <row r="437" spans="1:8" ht="14.25" customHeight="1">
      <c r="A437" s="24"/>
      <c r="B437" s="24"/>
      <c r="C437" s="24"/>
      <c r="D437" s="24"/>
      <c r="E437" s="24"/>
      <c r="F437" s="24"/>
      <c r="G437" s="55"/>
      <c r="H437" s="357"/>
    </row>
    <row r="438" spans="1:8" ht="14.25" customHeight="1">
      <c r="A438" s="24"/>
      <c r="B438" s="24"/>
      <c r="C438" s="24"/>
      <c r="D438" s="24"/>
      <c r="E438" s="24"/>
      <c r="F438" s="24"/>
      <c r="G438" s="55"/>
      <c r="H438" s="357"/>
    </row>
    <row r="439" spans="1:8" ht="14.25" customHeight="1">
      <c r="A439" s="24"/>
      <c r="B439" s="24"/>
      <c r="C439" s="24"/>
      <c r="D439" s="24"/>
      <c r="E439" s="24"/>
      <c r="F439" s="24"/>
      <c r="G439" s="55"/>
      <c r="H439" s="357"/>
    </row>
    <row r="440" spans="1:8" ht="14.25" customHeight="1">
      <c r="A440" s="24"/>
      <c r="B440" s="24"/>
      <c r="C440" s="24"/>
      <c r="D440" s="24"/>
      <c r="E440" s="24"/>
      <c r="F440" s="24"/>
      <c r="G440" s="55"/>
      <c r="H440" s="357"/>
    </row>
    <row r="441" spans="1:8" ht="14.25" customHeight="1">
      <c r="A441" s="24"/>
      <c r="B441" s="24"/>
      <c r="C441" s="24"/>
      <c r="D441" s="24"/>
      <c r="E441" s="24"/>
      <c r="F441" s="24"/>
      <c r="G441" s="55"/>
      <c r="H441" s="357"/>
    </row>
    <row r="442" spans="1:8" ht="14.25" customHeight="1">
      <c r="A442" s="24"/>
      <c r="B442" s="24"/>
      <c r="C442" s="24"/>
      <c r="D442" s="24"/>
      <c r="E442" s="24"/>
      <c r="F442" s="24"/>
      <c r="G442" s="55"/>
      <c r="H442" s="357"/>
    </row>
    <row r="443" spans="1:8" ht="14.25" customHeight="1">
      <c r="A443" s="24"/>
      <c r="B443" s="24"/>
      <c r="C443" s="24"/>
      <c r="D443" s="24"/>
      <c r="E443" s="24"/>
      <c r="F443" s="24"/>
      <c r="G443" s="55"/>
      <c r="H443" s="357"/>
    </row>
    <row r="444" spans="1:8" ht="14.25" customHeight="1">
      <c r="A444" s="24"/>
      <c r="B444" s="24"/>
      <c r="C444" s="24"/>
      <c r="D444" s="24"/>
      <c r="E444" s="24"/>
      <c r="F444" s="24"/>
      <c r="G444" s="55"/>
      <c r="H444" s="357"/>
    </row>
    <row r="445" spans="1:8" ht="14.25" customHeight="1">
      <c r="A445" s="24"/>
      <c r="B445" s="24"/>
      <c r="C445" s="24"/>
      <c r="D445" s="24"/>
      <c r="E445" s="24"/>
      <c r="F445" s="24"/>
      <c r="G445" s="55"/>
      <c r="H445" s="357"/>
    </row>
    <row r="446" spans="1:8" ht="14.25" customHeight="1">
      <c r="A446" s="24"/>
      <c r="B446" s="24"/>
      <c r="C446" s="24"/>
      <c r="D446" s="24"/>
      <c r="E446" s="24"/>
      <c r="F446" s="24"/>
      <c r="G446" s="55"/>
      <c r="H446" s="357"/>
    </row>
    <row r="447" spans="1:8" ht="14.25" customHeight="1">
      <c r="A447" s="24"/>
      <c r="B447" s="24"/>
      <c r="C447" s="24"/>
      <c r="D447" s="24"/>
      <c r="E447" s="24"/>
      <c r="F447" s="24"/>
      <c r="G447" s="55"/>
      <c r="H447" s="357"/>
    </row>
    <row r="448" spans="1:8" ht="14.25" customHeight="1">
      <c r="A448" s="24"/>
      <c r="B448" s="24"/>
      <c r="C448" s="24"/>
      <c r="D448" s="24"/>
      <c r="E448" s="24"/>
      <c r="F448" s="24"/>
      <c r="G448" s="55"/>
      <c r="H448" s="357"/>
    </row>
    <row r="449" spans="1:8" ht="14.25" customHeight="1">
      <c r="A449" s="24"/>
      <c r="B449" s="24"/>
      <c r="C449" s="24"/>
      <c r="D449" s="24"/>
      <c r="E449" s="24"/>
      <c r="F449" s="24"/>
      <c r="G449" s="55"/>
      <c r="H449" s="357"/>
    </row>
    <row r="450" spans="1:8" ht="14.25" customHeight="1">
      <c r="A450" s="24"/>
      <c r="B450" s="24"/>
      <c r="C450" s="24"/>
      <c r="D450" s="24"/>
      <c r="E450" s="24"/>
      <c r="F450" s="24"/>
      <c r="G450" s="55"/>
      <c r="H450" s="357"/>
    </row>
    <row r="451" spans="1:8" ht="14.25" customHeight="1">
      <c r="A451" s="24"/>
      <c r="B451" s="24"/>
      <c r="C451" s="24"/>
      <c r="D451" s="24"/>
      <c r="E451" s="24"/>
      <c r="F451" s="24"/>
      <c r="G451" s="55"/>
      <c r="H451" s="357"/>
    </row>
    <row r="452" spans="1:8" ht="14.25" customHeight="1">
      <c r="A452" s="24"/>
      <c r="B452" s="24"/>
      <c r="C452" s="24"/>
      <c r="D452" s="24"/>
      <c r="E452" s="24"/>
      <c r="F452" s="24"/>
      <c r="G452" s="55"/>
      <c r="H452" s="357"/>
    </row>
    <row r="453" spans="1:8" ht="14.25" customHeight="1">
      <c r="A453" s="24"/>
      <c r="B453" s="24"/>
      <c r="C453" s="24"/>
      <c r="D453" s="24"/>
      <c r="E453" s="24"/>
      <c r="F453" s="24"/>
      <c r="G453" s="55"/>
      <c r="H453" s="357"/>
    </row>
    <row r="454" spans="1:8" ht="14.25" customHeight="1">
      <c r="A454" s="24"/>
      <c r="B454" s="24"/>
      <c r="C454" s="24"/>
      <c r="D454" s="24"/>
      <c r="E454" s="24"/>
      <c r="F454" s="24"/>
      <c r="G454" s="55"/>
      <c r="H454" s="357"/>
    </row>
    <row r="455" spans="1:8" ht="14.25" customHeight="1">
      <c r="A455" s="24"/>
      <c r="B455" s="24"/>
      <c r="C455" s="24"/>
      <c r="D455" s="24"/>
      <c r="E455" s="24"/>
      <c r="F455" s="24"/>
      <c r="G455" s="55"/>
      <c r="H455" s="357"/>
    </row>
    <row r="456" spans="1:8" ht="14.25" customHeight="1">
      <c r="A456" s="24"/>
      <c r="B456" s="24"/>
      <c r="C456" s="24"/>
      <c r="D456" s="24"/>
      <c r="E456" s="24"/>
      <c r="F456" s="24"/>
      <c r="G456" s="55"/>
      <c r="H456" s="357"/>
    </row>
    <row r="457" spans="1:8" ht="14.25" customHeight="1">
      <c r="A457" s="24"/>
      <c r="B457" s="24"/>
      <c r="C457" s="24"/>
      <c r="D457" s="24"/>
      <c r="E457" s="24"/>
      <c r="F457" s="24"/>
      <c r="G457" s="55"/>
      <c r="H457" s="357"/>
    </row>
    <row r="458" spans="1:8" ht="14.25" customHeight="1">
      <c r="A458" s="24"/>
      <c r="B458" s="24"/>
      <c r="C458" s="24"/>
      <c r="D458" s="24"/>
      <c r="E458" s="24"/>
      <c r="F458" s="24"/>
      <c r="G458" s="55"/>
      <c r="H458" s="357"/>
    </row>
    <row r="459" spans="1:8" ht="14.25" customHeight="1">
      <c r="A459" s="24"/>
      <c r="B459" s="24"/>
      <c r="C459" s="24"/>
      <c r="D459" s="24"/>
      <c r="E459" s="24"/>
      <c r="F459" s="24"/>
      <c r="G459" s="55"/>
      <c r="H459" s="357"/>
    </row>
    <row r="460" spans="1:8" ht="14.25" customHeight="1">
      <c r="A460" s="24"/>
      <c r="B460" s="24"/>
      <c r="C460" s="24"/>
      <c r="D460" s="24"/>
      <c r="E460" s="24"/>
      <c r="F460" s="24"/>
      <c r="G460" s="55"/>
      <c r="H460" s="357"/>
    </row>
    <row r="461" spans="1:8" ht="14.25" customHeight="1">
      <c r="A461" s="24"/>
      <c r="B461" s="24"/>
      <c r="C461" s="24"/>
      <c r="D461" s="24"/>
      <c r="E461" s="24"/>
      <c r="F461" s="24"/>
      <c r="G461" s="55"/>
      <c r="H461" s="357"/>
    </row>
    <row r="462" spans="1:8" ht="14.25" customHeight="1">
      <c r="A462" s="24"/>
      <c r="B462" s="24"/>
      <c r="C462" s="24"/>
      <c r="D462" s="24"/>
      <c r="E462" s="24"/>
      <c r="F462" s="24"/>
      <c r="G462" s="55"/>
      <c r="H462" s="357"/>
    </row>
    <row r="463" spans="1:8" ht="14.25" customHeight="1">
      <c r="A463" s="24"/>
      <c r="B463" s="24"/>
      <c r="C463" s="24"/>
      <c r="D463" s="24"/>
      <c r="E463" s="24"/>
      <c r="F463" s="24"/>
      <c r="G463" s="55"/>
      <c r="H463" s="357"/>
    </row>
    <row r="464" spans="1:8" ht="14.25" customHeight="1">
      <c r="A464" s="24"/>
      <c r="B464" s="24"/>
      <c r="C464" s="24"/>
      <c r="D464" s="24"/>
      <c r="E464" s="24"/>
      <c r="F464" s="24"/>
      <c r="G464" s="55"/>
      <c r="H464" s="357"/>
    </row>
    <row r="465" spans="1:8" ht="14.25" customHeight="1">
      <c r="A465" s="24"/>
      <c r="B465" s="24"/>
      <c r="C465" s="24"/>
      <c r="D465" s="24"/>
      <c r="E465" s="24"/>
      <c r="F465" s="24"/>
      <c r="G465" s="55"/>
      <c r="H465" s="357"/>
    </row>
    <row r="466" spans="1:8" ht="14.25" customHeight="1">
      <c r="A466" s="24"/>
      <c r="B466" s="24"/>
      <c r="C466" s="24"/>
      <c r="D466" s="24"/>
      <c r="E466" s="24"/>
      <c r="F466" s="24"/>
      <c r="G466" s="55"/>
      <c r="H466" s="357"/>
    </row>
    <row r="467" spans="1:8" ht="14.25" customHeight="1">
      <c r="A467" s="24"/>
      <c r="B467" s="24"/>
      <c r="C467" s="24"/>
      <c r="D467" s="24"/>
      <c r="E467" s="24"/>
      <c r="F467" s="24"/>
      <c r="G467" s="55"/>
      <c r="H467" s="357"/>
    </row>
    <row r="468" spans="1:8" ht="14.25" customHeight="1">
      <c r="A468" s="24"/>
      <c r="B468" s="24"/>
      <c r="C468" s="24"/>
      <c r="D468" s="24"/>
      <c r="E468" s="24"/>
      <c r="F468" s="24"/>
      <c r="G468" s="55"/>
      <c r="H468" s="357"/>
    </row>
    <row r="469" spans="1:8" ht="14.25" customHeight="1">
      <c r="A469" s="24"/>
      <c r="B469" s="24"/>
      <c r="C469" s="24"/>
      <c r="D469" s="24"/>
      <c r="E469" s="24"/>
      <c r="F469" s="24"/>
      <c r="G469" s="55"/>
      <c r="H469" s="357"/>
    </row>
    <row r="470" spans="1:8" ht="14.25" customHeight="1">
      <c r="A470" s="24"/>
      <c r="B470" s="24"/>
      <c r="C470" s="24"/>
      <c r="D470" s="24"/>
      <c r="E470" s="24"/>
      <c r="F470" s="24"/>
      <c r="G470" s="55"/>
      <c r="H470" s="357"/>
    </row>
    <row r="471" spans="1:8" ht="14.25" customHeight="1">
      <c r="A471" s="24"/>
      <c r="B471" s="24"/>
      <c r="C471" s="24"/>
      <c r="D471" s="24"/>
      <c r="E471" s="24"/>
      <c r="F471" s="24"/>
      <c r="G471" s="55"/>
      <c r="H471" s="357"/>
    </row>
    <row r="472" spans="1:8" ht="14.25" customHeight="1">
      <c r="A472" s="24"/>
      <c r="B472" s="24"/>
      <c r="C472" s="24"/>
      <c r="D472" s="24"/>
      <c r="E472" s="24"/>
      <c r="F472" s="24"/>
      <c r="G472" s="55"/>
      <c r="H472" s="357"/>
    </row>
    <row r="473" spans="1:8" ht="14.25" customHeight="1">
      <c r="A473" s="24"/>
      <c r="B473" s="24"/>
      <c r="C473" s="24"/>
      <c r="D473" s="24"/>
      <c r="E473" s="24"/>
      <c r="F473" s="24"/>
      <c r="G473" s="55"/>
      <c r="H473" s="357"/>
    </row>
    <row r="474" spans="1:8" ht="14.25" customHeight="1">
      <c r="A474" s="24"/>
      <c r="B474" s="24"/>
      <c r="C474" s="24"/>
      <c r="D474" s="24"/>
      <c r="E474" s="24"/>
      <c r="F474" s="24"/>
      <c r="G474" s="55"/>
      <c r="H474" s="357"/>
    </row>
    <row r="475" spans="1:8" ht="14.25" customHeight="1">
      <c r="A475" s="24"/>
      <c r="B475" s="24"/>
      <c r="C475" s="24"/>
      <c r="D475" s="24"/>
      <c r="E475" s="24"/>
      <c r="F475" s="24"/>
      <c r="G475" s="55"/>
      <c r="H475" s="357"/>
    </row>
    <row r="476" spans="1:8" ht="14.25" customHeight="1">
      <c r="A476" s="24"/>
      <c r="B476" s="24"/>
      <c r="C476" s="24"/>
      <c r="D476" s="24"/>
      <c r="E476" s="24"/>
      <c r="F476" s="24"/>
      <c r="G476" s="55"/>
      <c r="H476" s="357"/>
    </row>
    <row r="477" spans="1:8" ht="14.25" customHeight="1">
      <c r="A477" s="24"/>
      <c r="B477" s="24"/>
      <c r="C477" s="24"/>
      <c r="D477" s="24"/>
      <c r="E477" s="24"/>
      <c r="F477" s="24"/>
      <c r="G477" s="55"/>
      <c r="H477" s="357"/>
    </row>
    <row r="478" spans="1:8" ht="14.25" customHeight="1">
      <c r="A478" s="24"/>
      <c r="B478" s="24"/>
      <c r="C478" s="24"/>
      <c r="D478" s="24"/>
      <c r="E478" s="24"/>
      <c r="F478" s="24"/>
      <c r="G478" s="55"/>
      <c r="H478" s="357"/>
    </row>
    <row r="479" spans="1:8" ht="14.25" customHeight="1">
      <c r="A479" s="24"/>
      <c r="B479" s="24"/>
      <c r="C479" s="24"/>
      <c r="D479" s="24"/>
      <c r="E479" s="24"/>
      <c r="F479" s="24"/>
      <c r="G479" s="55"/>
      <c r="H479" s="357"/>
    </row>
    <row r="480" spans="1:8" ht="14.25" customHeight="1">
      <c r="A480" s="24"/>
      <c r="B480" s="24"/>
      <c r="C480" s="24"/>
      <c r="D480" s="24"/>
      <c r="E480" s="24"/>
      <c r="F480" s="24"/>
      <c r="G480" s="55"/>
      <c r="H480" s="357"/>
    </row>
    <row r="481" spans="1:8" ht="14.25" customHeight="1">
      <c r="A481" s="24"/>
      <c r="B481" s="24"/>
      <c r="C481" s="24"/>
      <c r="D481" s="24"/>
      <c r="E481" s="24"/>
      <c r="F481" s="24"/>
      <c r="G481" s="55"/>
      <c r="H481" s="357"/>
    </row>
    <row r="482" spans="1:8" ht="14.25" customHeight="1">
      <c r="A482" s="24"/>
      <c r="B482" s="24"/>
      <c r="C482" s="24"/>
      <c r="D482" s="24"/>
      <c r="E482" s="24"/>
      <c r="F482" s="24"/>
      <c r="G482" s="55"/>
      <c r="H482" s="357"/>
    </row>
    <row r="483" spans="1:8" ht="14.25" customHeight="1">
      <c r="A483" s="24"/>
      <c r="B483" s="24"/>
      <c r="C483" s="24"/>
      <c r="D483" s="24"/>
      <c r="E483" s="24"/>
      <c r="F483" s="24"/>
      <c r="G483" s="55"/>
      <c r="H483" s="357"/>
    </row>
    <row r="484" spans="1:8" ht="14.25" customHeight="1">
      <c r="A484" s="24"/>
      <c r="B484" s="24"/>
      <c r="C484" s="24"/>
      <c r="D484" s="24"/>
      <c r="E484" s="24"/>
      <c r="F484" s="24"/>
      <c r="G484" s="55"/>
      <c r="H484" s="357"/>
    </row>
    <row r="485" spans="1:8" ht="14.25" customHeight="1">
      <c r="A485" s="24"/>
      <c r="B485" s="24"/>
      <c r="C485" s="24"/>
      <c r="D485" s="24"/>
      <c r="E485" s="24"/>
      <c r="F485" s="24"/>
      <c r="G485" s="55"/>
      <c r="H485" s="357"/>
    </row>
    <row r="486" spans="1:8" ht="14.25" customHeight="1">
      <c r="A486" s="24"/>
      <c r="B486" s="24"/>
      <c r="C486" s="24"/>
      <c r="D486" s="24"/>
      <c r="E486" s="24"/>
      <c r="F486" s="24"/>
      <c r="G486" s="55"/>
      <c r="H486" s="357"/>
    </row>
    <row r="487" spans="1:8" ht="14.25" customHeight="1">
      <c r="A487" s="24"/>
      <c r="B487" s="24"/>
      <c r="C487" s="24"/>
      <c r="D487" s="24"/>
      <c r="E487" s="24"/>
      <c r="F487" s="24"/>
      <c r="G487" s="55"/>
      <c r="H487" s="357"/>
    </row>
    <row r="488" spans="1:8" ht="14.25" customHeight="1">
      <c r="A488" s="24"/>
      <c r="B488" s="24"/>
      <c r="C488" s="24"/>
      <c r="D488" s="24"/>
      <c r="E488" s="24"/>
      <c r="F488" s="24"/>
      <c r="G488" s="55"/>
      <c r="H488" s="357"/>
    </row>
    <row r="489" spans="1:8" ht="14.25" customHeight="1">
      <c r="A489" s="24"/>
      <c r="B489" s="24"/>
      <c r="C489" s="24"/>
      <c r="D489" s="24"/>
      <c r="E489" s="24"/>
      <c r="F489" s="24"/>
      <c r="G489" s="55"/>
      <c r="H489" s="357"/>
    </row>
    <row r="490" spans="1:8" ht="14.25" customHeight="1">
      <c r="A490" s="24"/>
      <c r="B490" s="24"/>
      <c r="C490" s="24"/>
      <c r="D490" s="24"/>
      <c r="E490" s="24"/>
      <c r="F490" s="24"/>
      <c r="G490" s="55"/>
      <c r="H490" s="357"/>
    </row>
    <row r="491" spans="1:8" ht="14.25" customHeight="1">
      <c r="A491" s="24"/>
      <c r="B491" s="24"/>
      <c r="C491" s="24"/>
      <c r="D491" s="24"/>
      <c r="E491" s="24"/>
      <c r="F491" s="24"/>
      <c r="G491" s="55"/>
      <c r="H491" s="357"/>
    </row>
    <row r="492" spans="1:8" ht="14.25" customHeight="1">
      <c r="A492" s="24"/>
      <c r="B492" s="24"/>
      <c r="C492" s="24"/>
      <c r="D492" s="24"/>
      <c r="E492" s="24"/>
      <c r="F492" s="24"/>
      <c r="G492" s="55"/>
      <c r="H492" s="357"/>
    </row>
    <row r="493" spans="1:8" ht="14.25" customHeight="1">
      <c r="A493" s="24"/>
      <c r="B493" s="24"/>
      <c r="C493" s="24"/>
      <c r="D493" s="24"/>
      <c r="E493" s="24"/>
      <c r="F493" s="24"/>
      <c r="G493" s="55"/>
      <c r="H493" s="357"/>
    </row>
    <row r="494" spans="1:8" ht="14.25" customHeight="1">
      <c r="A494" s="24"/>
      <c r="B494" s="24"/>
      <c r="C494" s="24"/>
      <c r="D494" s="24"/>
      <c r="E494" s="24"/>
      <c r="F494" s="24"/>
      <c r="G494" s="55"/>
      <c r="H494" s="357"/>
    </row>
    <row r="495" spans="1:8" ht="14.25" customHeight="1">
      <c r="A495" s="24"/>
      <c r="B495" s="24"/>
      <c r="C495" s="24"/>
      <c r="D495" s="24"/>
      <c r="E495" s="24"/>
      <c r="F495" s="24"/>
      <c r="G495" s="55"/>
      <c r="H495" s="357"/>
    </row>
    <row r="496" spans="1:8" ht="14.25" customHeight="1">
      <c r="A496" s="24"/>
      <c r="B496" s="24"/>
      <c r="C496" s="24"/>
      <c r="D496" s="24"/>
      <c r="E496" s="24"/>
      <c r="F496" s="24"/>
      <c r="G496" s="55"/>
      <c r="H496" s="357"/>
    </row>
    <row r="497" spans="1:8" ht="14.25" customHeight="1">
      <c r="A497" s="24"/>
      <c r="B497" s="24"/>
      <c r="C497" s="24"/>
      <c r="D497" s="24"/>
      <c r="E497" s="24"/>
      <c r="F497" s="24"/>
      <c r="G497" s="55"/>
      <c r="H497" s="357"/>
    </row>
    <row r="498" spans="1:8" ht="14.25" customHeight="1">
      <c r="A498" s="24"/>
      <c r="B498" s="24"/>
      <c r="C498" s="24"/>
      <c r="D498" s="24"/>
      <c r="E498" s="24"/>
      <c r="F498" s="24"/>
      <c r="G498" s="55"/>
      <c r="H498" s="357"/>
    </row>
    <row r="499" spans="1:8" ht="14.25" customHeight="1">
      <c r="A499" s="24"/>
      <c r="B499" s="24"/>
      <c r="C499" s="24"/>
      <c r="D499" s="24"/>
      <c r="E499" s="24"/>
      <c r="F499" s="24"/>
      <c r="G499" s="55"/>
      <c r="H499" s="357"/>
    </row>
    <row r="500" spans="1:8" ht="14.25" customHeight="1">
      <c r="A500" s="24"/>
      <c r="B500" s="24"/>
      <c r="C500" s="24"/>
      <c r="D500" s="24"/>
      <c r="E500" s="24"/>
      <c r="F500" s="24"/>
      <c r="G500" s="55"/>
      <c r="H500" s="357"/>
    </row>
    <row r="501" spans="1:8" ht="14.25" customHeight="1">
      <c r="A501" s="24"/>
      <c r="B501" s="24"/>
      <c r="C501" s="24"/>
      <c r="D501" s="24"/>
      <c r="E501" s="24"/>
      <c r="F501" s="24"/>
      <c r="G501" s="55"/>
      <c r="H501" s="357"/>
    </row>
    <row r="502" spans="1:8" ht="14.25" customHeight="1">
      <c r="A502" s="24"/>
      <c r="B502" s="24"/>
      <c r="C502" s="24"/>
      <c r="D502" s="24"/>
      <c r="E502" s="24"/>
      <c r="F502" s="24"/>
      <c r="G502" s="55"/>
      <c r="H502" s="357"/>
    </row>
    <row r="503" spans="1:8" ht="14.25" customHeight="1">
      <c r="A503" s="24"/>
      <c r="B503" s="24"/>
      <c r="C503" s="24"/>
      <c r="D503" s="24"/>
      <c r="E503" s="24"/>
      <c r="F503" s="24"/>
      <c r="G503" s="55"/>
      <c r="H503" s="357"/>
    </row>
    <row r="504" spans="1:8" ht="14.25" customHeight="1">
      <c r="A504" s="24"/>
      <c r="B504" s="24"/>
      <c r="C504" s="24"/>
      <c r="D504" s="24"/>
      <c r="E504" s="24"/>
      <c r="F504" s="24"/>
      <c r="G504" s="55"/>
      <c r="H504" s="357"/>
    </row>
    <row r="505" spans="1:8" ht="14.25" customHeight="1">
      <c r="A505" s="24"/>
      <c r="B505" s="24"/>
      <c r="C505" s="24"/>
      <c r="D505" s="24"/>
      <c r="E505" s="24"/>
      <c r="F505" s="24"/>
      <c r="G505" s="55"/>
      <c r="H505" s="357"/>
    </row>
    <row r="506" spans="1:8" ht="14.25" customHeight="1">
      <c r="A506" s="24"/>
      <c r="B506" s="24"/>
      <c r="C506" s="24"/>
      <c r="D506" s="24"/>
      <c r="E506" s="24"/>
      <c r="F506" s="24"/>
      <c r="G506" s="55"/>
      <c r="H506" s="357"/>
    </row>
    <row r="507" spans="1:8" ht="14.25" customHeight="1">
      <c r="A507" s="24"/>
      <c r="B507" s="24"/>
      <c r="C507" s="24"/>
      <c r="D507" s="24"/>
      <c r="E507" s="24"/>
      <c r="F507" s="24"/>
      <c r="G507" s="55"/>
      <c r="H507" s="357"/>
    </row>
    <row r="508" spans="1:8" ht="14.25" customHeight="1">
      <c r="A508" s="24"/>
      <c r="B508" s="24"/>
      <c r="C508" s="24"/>
      <c r="D508" s="24"/>
      <c r="E508" s="24"/>
      <c r="F508" s="24"/>
      <c r="G508" s="55"/>
      <c r="H508" s="357"/>
    </row>
    <row r="509" spans="1:8" ht="14.25" customHeight="1">
      <c r="A509" s="24"/>
      <c r="B509" s="24"/>
      <c r="C509" s="24"/>
      <c r="D509" s="24"/>
      <c r="E509" s="24"/>
      <c r="F509" s="24"/>
      <c r="G509" s="55"/>
      <c r="H509" s="357"/>
    </row>
    <row r="510" spans="1:8" ht="14.25" customHeight="1">
      <c r="A510" s="24"/>
      <c r="B510" s="24"/>
      <c r="C510" s="24"/>
      <c r="D510" s="24"/>
      <c r="E510" s="24"/>
      <c r="F510" s="24"/>
      <c r="G510" s="55"/>
      <c r="H510" s="357"/>
    </row>
    <row r="511" spans="1:8" ht="14.25" customHeight="1">
      <c r="A511" s="24"/>
      <c r="B511" s="24"/>
      <c r="C511" s="24"/>
      <c r="D511" s="24"/>
      <c r="E511" s="24"/>
      <c r="F511" s="24"/>
      <c r="G511" s="55"/>
      <c r="H511" s="357"/>
    </row>
    <row r="512" spans="1:8" ht="14.25" customHeight="1">
      <c r="A512" s="24"/>
      <c r="B512" s="24"/>
      <c r="C512" s="24"/>
      <c r="D512" s="24"/>
      <c r="E512" s="24"/>
      <c r="F512" s="24"/>
      <c r="G512" s="55"/>
      <c r="H512" s="357"/>
    </row>
    <row r="513" spans="1:8" ht="14.25" customHeight="1">
      <c r="A513" s="24"/>
      <c r="B513" s="24"/>
      <c r="C513" s="24"/>
      <c r="D513" s="24"/>
      <c r="E513" s="24"/>
      <c r="F513" s="24"/>
      <c r="G513" s="55"/>
      <c r="H513" s="357"/>
    </row>
    <row r="514" spans="1:8" ht="14.25" customHeight="1">
      <c r="A514" s="24"/>
      <c r="B514" s="24"/>
      <c r="C514" s="24"/>
      <c r="D514" s="24"/>
      <c r="E514" s="24"/>
      <c r="F514" s="24"/>
      <c r="G514" s="55"/>
      <c r="H514" s="357"/>
    </row>
    <row r="515" spans="1:8" ht="14.25" customHeight="1">
      <c r="A515" s="24"/>
      <c r="B515" s="24"/>
      <c r="C515" s="24"/>
      <c r="D515" s="24"/>
      <c r="E515" s="24"/>
      <c r="F515" s="24"/>
      <c r="G515" s="55"/>
      <c r="H515" s="357"/>
    </row>
    <row r="516" spans="1:8" ht="14.25" customHeight="1">
      <c r="A516" s="24"/>
      <c r="B516" s="24"/>
      <c r="C516" s="24"/>
      <c r="D516" s="24"/>
      <c r="E516" s="24"/>
      <c r="F516" s="24"/>
      <c r="G516" s="55"/>
      <c r="H516" s="357"/>
    </row>
    <row r="517" spans="1:8" ht="14.25" customHeight="1">
      <c r="A517" s="24"/>
      <c r="B517" s="24"/>
      <c r="C517" s="24"/>
      <c r="D517" s="24"/>
      <c r="E517" s="24"/>
      <c r="F517" s="24"/>
      <c r="G517" s="55"/>
      <c r="H517" s="357"/>
    </row>
    <row r="518" spans="1:8" ht="14.25" customHeight="1">
      <c r="A518" s="24"/>
      <c r="B518" s="24"/>
      <c r="C518" s="24"/>
      <c r="D518" s="24"/>
      <c r="E518" s="24"/>
      <c r="F518" s="24"/>
      <c r="G518" s="55"/>
      <c r="H518" s="357"/>
    </row>
    <row r="519" spans="1:8" ht="14.25" customHeight="1">
      <c r="A519" s="24"/>
      <c r="B519" s="24"/>
      <c r="C519" s="24"/>
      <c r="D519" s="24"/>
      <c r="E519" s="24"/>
      <c r="F519" s="24"/>
      <c r="G519" s="55"/>
      <c r="H519" s="357"/>
    </row>
    <row r="520" spans="1:8" ht="14.25" customHeight="1">
      <c r="A520" s="24"/>
      <c r="B520" s="24"/>
      <c r="C520" s="24"/>
      <c r="D520" s="24"/>
      <c r="E520" s="24"/>
      <c r="F520" s="24"/>
      <c r="G520" s="55"/>
      <c r="H520" s="357"/>
    </row>
    <row r="521" spans="1:8" ht="14.25" customHeight="1">
      <c r="A521" s="24"/>
      <c r="B521" s="24"/>
      <c r="C521" s="24"/>
      <c r="D521" s="24"/>
      <c r="E521" s="24"/>
      <c r="F521" s="24"/>
      <c r="G521" s="55"/>
      <c r="H521" s="357"/>
    </row>
    <row r="522" spans="1:8" ht="14.25" customHeight="1">
      <c r="A522" s="24"/>
      <c r="B522" s="24"/>
      <c r="C522" s="24"/>
      <c r="D522" s="24"/>
      <c r="E522" s="24"/>
      <c r="F522" s="24"/>
      <c r="G522" s="55"/>
      <c r="H522" s="357"/>
    </row>
    <row r="523" spans="1:8" ht="14.25" customHeight="1">
      <c r="A523" s="24"/>
      <c r="B523" s="24"/>
      <c r="C523" s="24"/>
      <c r="D523" s="24"/>
      <c r="E523" s="24"/>
      <c r="F523" s="24"/>
      <c r="G523" s="55"/>
      <c r="H523" s="357"/>
    </row>
    <row r="524" spans="1:8" ht="14.25" customHeight="1">
      <c r="A524" s="24"/>
      <c r="B524" s="24"/>
      <c r="C524" s="24"/>
      <c r="D524" s="24"/>
      <c r="E524" s="24"/>
      <c r="F524" s="24"/>
      <c r="G524" s="55"/>
      <c r="H524" s="357"/>
    </row>
    <row r="525" spans="1:8" ht="14.25" customHeight="1">
      <c r="A525" s="24"/>
      <c r="B525" s="24"/>
      <c r="C525" s="24"/>
      <c r="D525" s="24"/>
      <c r="E525" s="24"/>
      <c r="F525" s="24"/>
      <c r="G525" s="55"/>
      <c r="H525" s="357"/>
    </row>
    <row r="526" spans="1:8" ht="14.25" customHeight="1">
      <c r="A526" s="24"/>
      <c r="B526" s="24"/>
      <c r="C526" s="24"/>
      <c r="D526" s="24"/>
      <c r="E526" s="24"/>
      <c r="F526" s="24"/>
      <c r="G526" s="55"/>
      <c r="H526" s="357"/>
    </row>
    <row r="527" spans="1:8" ht="14.25" customHeight="1">
      <c r="A527" s="24"/>
      <c r="B527" s="24"/>
      <c r="C527" s="24"/>
      <c r="D527" s="24"/>
      <c r="E527" s="24"/>
      <c r="F527" s="24"/>
      <c r="G527" s="55"/>
      <c r="H527" s="357"/>
    </row>
    <row r="528" spans="1:8" ht="14.25" customHeight="1">
      <c r="A528" s="24"/>
      <c r="B528" s="24"/>
      <c r="C528" s="24"/>
      <c r="D528" s="24"/>
      <c r="E528" s="24"/>
      <c r="F528" s="24"/>
      <c r="G528" s="55"/>
      <c r="H528" s="357"/>
    </row>
    <row r="529" spans="1:8" ht="14.25" customHeight="1">
      <c r="A529" s="24"/>
      <c r="B529" s="24"/>
      <c r="C529" s="24"/>
      <c r="D529" s="24"/>
      <c r="E529" s="24"/>
      <c r="F529" s="24"/>
      <c r="G529" s="55"/>
      <c r="H529" s="357"/>
    </row>
    <row r="530" spans="1:8" ht="14.25" customHeight="1">
      <c r="A530" s="24"/>
      <c r="B530" s="24"/>
      <c r="C530" s="24"/>
      <c r="D530" s="24"/>
      <c r="E530" s="24"/>
      <c r="F530" s="24"/>
      <c r="G530" s="55"/>
      <c r="H530" s="357"/>
    </row>
    <row r="531" spans="1:8" ht="14.25" customHeight="1">
      <c r="A531" s="24"/>
      <c r="B531" s="24"/>
      <c r="C531" s="24"/>
      <c r="D531" s="24"/>
      <c r="E531" s="24"/>
      <c r="F531" s="24"/>
      <c r="G531" s="55"/>
      <c r="H531" s="357"/>
    </row>
    <row r="532" spans="1:8" ht="14.25" customHeight="1">
      <c r="A532" s="24"/>
      <c r="B532" s="24"/>
      <c r="C532" s="24"/>
      <c r="D532" s="24"/>
      <c r="E532" s="24"/>
      <c r="F532" s="24"/>
      <c r="G532" s="55"/>
      <c r="H532" s="357"/>
    </row>
    <row r="533" spans="1:8" ht="14.25" customHeight="1">
      <c r="A533" s="24"/>
      <c r="B533" s="24"/>
      <c r="C533" s="24"/>
      <c r="D533" s="24"/>
      <c r="E533" s="24"/>
      <c r="F533" s="24"/>
      <c r="G533" s="55"/>
      <c r="H533" s="357"/>
    </row>
    <row r="534" spans="1:8" ht="14.25" customHeight="1">
      <c r="B534" s="24"/>
      <c r="C534" s="24"/>
      <c r="D534" s="24"/>
      <c r="E534" s="24"/>
      <c r="F534" s="24"/>
      <c r="G534" s="55"/>
      <c r="H534" s="357"/>
    </row>
  </sheetData>
  <phoneticPr fontId="29" type="noConversion"/>
  <pageMargins left="0.51181102362204722" right="0.51181102362204722" top="0.47244094488188981" bottom="0.47244094488188981" header="0.23622047244094491" footer="0.23622047244094491"/>
  <pageSetup paperSize="9" orientation="portrait" r:id="rId1"/>
  <headerFooter alignWithMargins="0">
    <oddFooter>&amp;C&amp;9&amp;P&amp;L&amp;9Public Library Statistics 2016/17</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I57"/>
  <sheetViews>
    <sheetView zoomScaleNormal="100" workbookViewId="0">
      <pane ySplit="3" topLeftCell="A4" activePane="bottomLeft" state="frozen"/>
      <selection pane="bottomLeft" activeCell="A49" sqref="A49"/>
    </sheetView>
  </sheetViews>
  <sheetFormatPr defaultColWidth="9.140625" defaultRowHeight="14.25" customHeight="1"/>
  <cols>
    <col min="1" max="1" width="20.42578125" style="20" customWidth="1"/>
    <col min="2" max="2" width="10.140625" style="20" customWidth="1"/>
    <col min="3" max="3" width="10.85546875" style="20" customWidth="1"/>
    <col min="4" max="4" width="10.5703125" style="20" customWidth="1"/>
    <col min="5" max="5" width="10.7109375" style="20" customWidth="1"/>
    <col min="6" max="6" width="11.5703125" style="20" customWidth="1"/>
    <col min="7" max="7" width="10.5703125" style="20" customWidth="1"/>
    <col min="8" max="8" width="9" style="20" bestFit="1" customWidth="1"/>
    <col min="9" max="9" width="16.42578125" style="20" customWidth="1"/>
    <col min="10" max="16384" width="9.140625" style="20"/>
  </cols>
  <sheetData>
    <row r="1" spans="1:9" ht="14.25" customHeight="1">
      <c r="A1" s="37" t="s">
        <v>481</v>
      </c>
    </row>
    <row r="2" spans="1:9" ht="14.25" customHeight="1">
      <c r="A2" s="49"/>
    </row>
    <row r="3" spans="1:9" ht="24">
      <c r="B3" s="556" t="s">
        <v>9</v>
      </c>
      <c r="C3" s="556" t="s">
        <v>10</v>
      </c>
      <c r="D3" s="556" t="s">
        <v>11</v>
      </c>
      <c r="E3" s="556" t="s">
        <v>12</v>
      </c>
      <c r="F3" s="340" t="s">
        <v>8</v>
      </c>
      <c r="G3" s="359" t="s">
        <v>570</v>
      </c>
      <c r="H3" s="539" t="s">
        <v>7</v>
      </c>
    </row>
    <row r="4" spans="1:9" ht="14.25" customHeight="1">
      <c r="A4" s="632" t="s">
        <v>280</v>
      </c>
      <c r="B4" s="642">
        <v>153</v>
      </c>
      <c r="C4" s="642">
        <v>6</v>
      </c>
      <c r="D4" s="642">
        <v>17</v>
      </c>
      <c r="E4" s="642">
        <v>176</v>
      </c>
      <c r="F4" s="642">
        <v>21</v>
      </c>
      <c r="G4" s="643">
        <v>3623</v>
      </c>
      <c r="H4" s="643">
        <v>3820</v>
      </c>
      <c r="I4" s="24"/>
    </row>
    <row r="5" spans="1:9" ht="14.25" customHeight="1">
      <c r="A5" s="632" t="s">
        <v>213</v>
      </c>
      <c r="B5" s="642">
        <v>120</v>
      </c>
      <c r="C5" s="642">
        <v>9</v>
      </c>
      <c r="D5" s="642">
        <v>7</v>
      </c>
      <c r="E5" s="642">
        <v>136</v>
      </c>
      <c r="F5" s="642">
        <v>24</v>
      </c>
      <c r="G5" s="642">
        <v>41</v>
      </c>
      <c r="H5" s="642">
        <v>201</v>
      </c>
      <c r="I5" s="24"/>
    </row>
    <row r="6" spans="1:9" ht="14.25" customHeight="1">
      <c r="A6" s="632" t="s">
        <v>281</v>
      </c>
      <c r="B6" s="642">
        <v>117</v>
      </c>
      <c r="C6" s="642"/>
      <c r="D6" s="642"/>
      <c r="E6" s="642">
        <v>117</v>
      </c>
      <c r="F6" s="642">
        <v>7</v>
      </c>
      <c r="G6" s="642">
        <v>44</v>
      </c>
      <c r="H6" s="642">
        <v>168</v>
      </c>
      <c r="I6" s="24"/>
    </row>
    <row r="7" spans="1:9" ht="14.25" customHeight="1">
      <c r="A7" s="632" t="s">
        <v>438</v>
      </c>
      <c r="B7" s="642">
        <v>212</v>
      </c>
      <c r="C7" s="642">
        <v>9</v>
      </c>
      <c r="D7" s="642">
        <v>13</v>
      </c>
      <c r="E7" s="642">
        <v>234</v>
      </c>
      <c r="F7" s="642">
        <v>10</v>
      </c>
      <c r="G7" s="642">
        <v>69</v>
      </c>
      <c r="H7" s="642">
        <v>313</v>
      </c>
      <c r="I7" s="24"/>
    </row>
    <row r="8" spans="1:9" ht="14.25" customHeight="1">
      <c r="A8" s="632" t="s">
        <v>106</v>
      </c>
      <c r="B8" s="642">
        <v>58</v>
      </c>
      <c r="C8" s="642">
        <v>3</v>
      </c>
      <c r="D8" s="642">
        <v>1</v>
      </c>
      <c r="E8" s="642">
        <v>62</v>
      </c>
      <c r="F8" s="642">
        <v>4</v>
      </c>
      <c r="G8" s="642">
        <v>63</v>
      </c>
      <c r="H8" s="642">
        <v>129</v>
      </c>
      <c r="I8" s="24"/>
    </row>
    <row r="9" spans="1:9" ht="14.25" customHeight="1">
      <c r="A9" s="632" t="s">
        <v>282</v>
      </c>
      <c r="B9" s="642">
        <v>97</v>
      </c>
      <c r="C9" s="642">
        <v>4</v>
      </c>
      <c r="D9" s="642">
        <v>3</v>
      </c>
      <c r="E9" s="642">
        <v>104</v>
      </c>
      <c r="F9" s="642">
        <v>6</v>
      </c>
      <c r="G9" s="642"/>
      <c r="H9" s="642">
        <v>110</v>
      </c>
      <c r="I9" s="24"/>
    </row>
    <row r="10" spans="1:9" ht="14.25" customHeight="1">
      <c r="A10" s="632" t="s">
        <v>428</v>
      </c>
      <c r="B10" s="642">
        <v>25</v>
      </c>
      <c r="C10" s="642"/>
      <c r="D10" s="642">
        <v>2</v>
      </c>
      <c r="E10" s="642">
        <v>27</v>
      </c>
      <c r="F10" s="642">
        <v>3</v>
      </c>
      <c r="G10" s="642">
        <v>256</v>
      </c>
      <c r="H10" s="642">
        <v>286</v>
      </c>
      <c r="I10" s="24"/>
    </row>
    <row r="11" spans="1:9" ht="14.25" customHeight="1">
      <c r="A11" s="632" t="s">
        <v>341</v>
      </c>
      <c r="B11" s="642">
        <v>35</v>
      </c>
      <c r="C11" s="642"/>
      <c r="D11" s="642">
        <v>3</v>
      </c>
      <c r="E11" s="642">
        <v>38</v>
      </c>
      <c r="F11" s="642">
        <v>3</v>
      </c>
      <c r="G11" s="642">
        <v>24</v>
      </c>
      <c r="H11" s="642">
        <v>65</v>
      </c>
      <c r="I11" s="24"/>
    </row>
    <row r="12" spans="1:9" ht="14.25" customHeight="1">
      <c r="A12" s="632" t="s">
        <v>283</v>
      </c>
      <c r="B12" s="643">
        <v>3791</v>
      </c>
      <c r="C12" s="642">
        <v>23</v>
      </c>
      <c r="D12" s="642">
        <v>44</v>
      </c>
      <c r="E12" s="643">
        <v>3858</v>
      </c>
      <c r="F12" s="642">
        <v>64</v>
      </c>
      <c r="G12" s="643">
        <v>7452</v>
      </c>
      <c r="H12" s="643">
        <v>11374</v>
      </c>
      <c r="I12" s="24"/>
    </row>
    <row r="13" spans="1:9" ht="14.25" customHeight="1">
      <c r="A13" s="632" t="s">
        <v>284</v>
      </c>
      <c r="B13" s="642">
        <v>89</v>
      </c>
      <c r="C13" s="642">
        <v>32</v>
      </c>
      <c r="D13" s="642"/>
      <c r="E13" s="642">
        <v>121</v>
      </c>
      <c r="F13" s="642">
        <v>12</v>
      </c>
      <c r="G13" s="643">
        <v>20551</v>
      </c>
      <c r="H13" s="643">
        <v>20684</v>
      </c>
      <c r="I13" s="24"/>
    </row>
    <row r="14" spans="1:9" ht="14.25" customHeight="1">
      <c r="A14" s="632" t="s">
        <v>214</v>
      </c>
      <c r="B14" s="642">
        <v>210</v>
      </c>
      <c r="C14" s="642"/>
      <c r="D14" s="642">
        <v>10</v>
      </c>
      <c r="E14" s="642">
        <v>220</v>
      </c>
      <c r="F14" s="642"/>
      <c r="G14" s="642"/>
      <c r="H14" s="642">
        <v>220</v>
      </c>
      <c r="I14" s="24"/>
    </row>
    <row r="15" spans="1:9" ht="14.25" customHeight="1">
      <c r="A15" s="632" t="s">
        <v>429</v>
      </c>
      <c r="B15" s="642">
        <v>677</v>
      </c>
      <c r="C15" s="642">
        <v>8</v>
      </c>
      <c r="D15" s="642">
        <v>10</v>
      </c>
      <c r="E15" s="642">
        <v>695</v>
      </c>
      <c r="F15" s="642">
        <v>33</v>
      </c>
      <c r="G15" s="642">
        <v>121</v>
      </c>
      <c r="H15" s="642">
        <v>849</v>
      </c>
      <c r="I15" s="24"/>
    </row>
    <row r="16" spans="1:9" ht="14.25" customHeight="1">
      <c r="A16" s="632" t="s">
        <v>345</v>
      </c>
      <c r="B16" s="642">
        <v>15</v>
      </c>
      <c r="C16" s="642"/>
      <c r="D16" s="642"/>
      <c r="E16" s="642">
        <v>15</v>
      </c>
      <c r="F16" s="642">
        <v>3</v>
      </c>
      <c r="G16" s="642"/>
      <c r="H16" s="642">
        <v>18</v>
      </c>
      <c r="I16" s="24"/>
    </row>
    <row r="17" spans="1:9" ht="14.25" customHeight="1">
      <c r="A17" s="632" t="s">
        <v>347</v>
      </c>
      <c r="B17" s="642">
        <v>18</v>
      </c>
      <c r="C17" s="642">
        <v>1</v>
      </c>
      <c r="D17" s="642"/>
      <c r="E17" s="642">
        <v>19</v>
      </c>
      <c r="F17" s="642">
        <v>4</v>
      </c>
      <c r="G17" s="642">
        <v>17</v>
      </c>
      <c r="H17" s="642">
        <v>40</v>
      </c>
      <c r="I17" s="24"/>
    </row>
    <row r="18" spans="1:9" ht="14.25" customHeight="1">
      <c r="A18" s="632" t="s">
        <v>436</v>
      </c>
      <c r="B18" s="642">
        <v>248</v>
      </c>
      <c r="C18" s="642">
        <v>11</v>
      </c>
      <c r="D18" s="642">
        <v>16</v>
      </c>
      <c r="E18" s="642">
        <v>275</v>
      </c>
      <c r="F18" s="642">
        <v>43</v>
      </c>
      <c r="G18" s="642">
        <v>87</v>
      </c>
      <c r="H18" s="642">
        <v>405</v>
      </c>
      <c r="I18" s="24"/>
    </row>
    <row r="19" spans="1:9" ht="14.25" customHeight="1">
      <c r="A19" s="632" t="s">
        <v>285</v>
      </c>
      <c r="B19" s="642">
        <v>159</v>
      </c>
      <c r="C19" s="642"/>
      <c r="D19" s="642"/>
      <c r="E19" s="642">
        <v>159</v>
      </c>
      <c r="F19" s="642">
        <v>33</v>
      </c>
      <c r="G19" s="642">
        <v>129</v>
      </c>
      <c r="H19" s="642">
        <v>321</v>
      </c>
      <c r="I19" s="24"/>
    </row>
    <row r="20" spans="1:9" ht="14.25" customHeight="1">
      <c r="A20" s="632" t="s">
        <v>6</v>
      </c>
      <c r="B20" s="642">
        <v>155</v>
      </c>
      <c r="C20" s="642">
        <v>12</v>
      </c>
      <c r="D20" s="642">
        <v>27</v>
      </c>
      <c r="E20" s="642">
        <v>194</v>
      </c>
      <c r="F20" s="642">
        <v>19</v>
      </c>
      <c r="G20" s="642">
        <v>63</v>
      </c>
      <c r="H20" s="642">
        <v>276</v>
      </c>
      <c r="I20" s="24"/>
    </row>
    <row r="21" spans="1:9" ht="14.25" customHeight="1">
      <c r="A21" s="632" t="s">
        <v>430</v>
      </c>
      <c r="B21" s="642">
        <v>77</v>
      </c>
      <c r="C21" s="642">
        <v>3</v>
      </c>
      <c r="D21" s="642">
        <v>5</v>
      </c>
      <c r="E21" s="642">
        <v>85</v>
      </c>
      <c r="F21" s="642">
        <v>7</v>
      </c>
      <c r="G21" s="642">
        <v>415</v>
      </c>
      <c r="H21" s="642">
        <v>507</v>
      </c>
      <c r="I21" s="24"/>
    </row>
    <row r="22" spans="1:9" ht="14.25" customHeight="1">
      <c r="A22" s="632" t="s">
        <v>286</v>
      </c>
      <c r="B22" s="642">
        <v>286</v>
      </c>
      <c r="C22" s="642">
        <v>20</v>
      </c>
      <c r="D22" s="642">
        <v>18</v>
      </c>
      <c r="E22" s="642">
        <v>324</v>
      </c>
      <c r="F22" s="642">
        <v>31</v>
      </c>
      <c r="G22" s="643">
        <v>2884</v>
      </c>
      <c r="H22" s="643">
        <v>3239</v>
      </c>
      <c r="I22" s="24"/>
    </row>
    <row r="23" spans="1:9" ht="14.25" customHeight="1">
      <c r="A23" s="632" t="s">
        <v>215</v>
      </c>
      <c r="B23" s="642">
        <v>850</v>
      </c>
      <c r="C23" s="642"/>
      <c r="D23" s="642"/>
      <c r="E23" s="642">
        <v>850</v>
      </c>
      <c r="F23" s="642">
        <v>33</v>
      </c>
      <c r="G23" s="642">
        <v>96</v>
      </c>
      <c r="H23" s="642">
        <v>979</v>
      </c>
      <c r="I23" s="24"/>
    </row>
    <row r="24" spans="1:9" ht="14.25" customHeight="1">
      <c r="A24" s="632" t="s">
        <v>216</v>
      </c>
      <c r="B24" s="642">
        <v>85</v>
      </c>
      <c r="C24" s="642">
        <v>5</v>
      </c>
      <c r="D24" s="642"/>
      <c r="E24" s="642">
        <v>90</v>
      </c>
      <c r="F24" s="642">
        <v>6</v>
      </c>
      <c r="G24" s="642">
        <v>18</v>
      </c>
      <c r="H24" s="642">
        <v>114</v>
      </c>
      <c r="I24" s="24"/>
    </row>
    <row r="25" spans="1:9" ht="14.25" customHeight="1">
      <c r="A25" s="632" t="s">
        <v>542</v>
      </c>
      <c r="B25" s="642">
        <v>230</v>
      </c>
      <c r="C25" s="642">
        <v>5</v>
      </c>
      <c r="D25" s="642">
        <v>16</v>
      </c>
      <c r="E25" s="642">
        <v>251</v>
      </c>
      <c r="F25" s="642">
        <v>53</v>
      </c>
      <c r="G25" s="642">
        <v>532</v>
      </c>
      <c r="H25" s="642">
        <v>836</v>
      </c>
      <c r="I25" s="24"/>
    </row>
    <row r="26" spans="1:9" ht="14.25" customHeight="1">
      <c r="A26" s="632" t="s">
        <v>287</v>
      </c>
      <c r="B26" s="642">
        <v>155</v>
      </c>
      <c r="C26" s="642">
        <v>10</v>
      </c>
      <c r="D26" s="642">
        <v>13</v>
      </c>
      <c r="E26" s="642">
        <v>178</v>
      </c>
      <c r="F26" s="642">
        <v>11</v>
      </c>
      <c r="G26" s="642">
        <v>139</v>
      </c>
      <c r="H26" s="642">
        <v>328</v>
      </c>
      <c r="I26" s="24"/>
    </row>
    <row r="27" spans="1:9" ht="14.25" customHeight="1">
      <c r="A27" s="632" t="s">
        <v>288</v>
      </c>
      <c r="B27" s="642">
        <v>113</v>
      </c>
      <c r="C27" s="642"/>
      <c r="D27" s="642">
        <v>8</v>
      </c>
      <c r="E27" s="642">
        <v>121</v>
      </c>
      <c r="F27" s="642">
        <v>15</v>
      </c>
      <c r="G27" s="642">
        <v>75</v>
      </c>
      <c r="H27" s="642">
        <v>211</v>
      </c>
      <c r="I27" s="24"/>
    </row>
    <row r="28" spans="1:9" ht="14.25" customHeight="1">
      <c r="A28" s="632" t="s">
        <v>195</v>
      </c>
      <c r="B28" s="642">
        <v>139</v>
      </c>
      <c r="C28" s="642">
        <v>8</v>
      </c>
      <c r="D28" s="642">
        <v>10</v>
      </c>
      <c r="E28" s="642">
        <v>157</v>
      </c>
      <c r="F28" s="642">
        <v>5</v>
      </c>
      <c r="G28" s="642">
        <v>371</v>
      </c>
      <c r="H28" s="642">
        <v>533</v>
      </c>
      <c r="I28" s="24"/>
    </row>
    <row r="29" spans="1:9" ht="14.25" customHeight="1">
      <c r="A29" s="632" t="s">
        <v>196</v>
      </c>
      <c r="B29" s="642">
        <v>32</v>
      </c>
      <c r="C29" s="642"/>
      <c r="D29" s="642">
        <v>4</v>
      </c>
      <c r="E29" s="642">
        <v>36</v>
      </c>
      <c r="F29" s="642">
        <v>3</v>
      </c>
      <c r="G29" s="642"/>
      <c r="H29" s="642">
        <v>39</v>
      </c>
      <c r="I29" s="24"/>
    </row>
    <row r="30" spans="1:9" ht="14.25" customHeight="1">
      <c r="A30" s="632" t="s">
        <v>431</v>
      </c>
      <c r="B30" s="642">
        <v>94</v>
      </c>
      <c r="C30" s="642">
        <v>1</v>
      </c>
      <c r="D30" s="642">
        <v>2</v>
      </c>
      <c r="E30" s="642">
        <v>97</v>
      </c>
      <c r="F30" s="642">
        <v>5</v>
      </c>
      <c r="G30" s="642">
        <v>373</v>
      </c>
      <c r="H30" s="642">
        <v>475</v>
      </c>
      <c r="I30" s="24"/>
    </row>
    <row r="31" spans="1:9" ht="14.25" customHeight="1">
      <c r="A31" s="632" t="s">
        <v>289</v>
      </c>
      <c r="B31" s="642">
        <v>56</v>
      </c>
      <c r="C31" s="642">
        <v>3</v>
      </c>
      <c r="D31" s="642">
        <v>2</v>
      </c>
      <c r="E31" s="642">
        <v>61</v>
      </c>
      <c r="F31" s="642">
        <v>9</v>
      </c>
      <c r="G31" s="642">
        <v>246</v>
      </c>
      <c r="H31" s="642">
        <v>316</v>
      </c>
      <c r="I31" s="24"/>
    </row>
    <row r="32" spans="1:9" ht="14.25" customHeight="1">
      <c r="A32" s="632" t="s">
        <v>290</v>
      </c>
      <c r="B32" s="642">
        <v>816</v>
      </c>
      <c r="C32" s="642">
        <v>21</v>
      </c>
      <c r="D32" s="642">
        <v>17</v>
      </c>
      <c r="E32" s="642">
        <v>854</v>
      </c>
      <c r="F32" s="642">
        <v>47</v>
      </c>
      <c r="G32" s="642">
        <v>143</v>
      </c>
      <c r="H32" s="643">
        <v>1044</v>
      </c>
      <c r="I32" s="24"/>
    </row>
    <row r="33" spans="1:9" ht="14.25" customHeight="1">
      <c r="A33" s="632" t="s">
        <v>543</v>
      </c>
      <c r="B33" s="642">
        <v>432</v>
      </c>
      <c r="C33" s="642">
        <v>4</v>
      </c>
      <c r="D33" s="642">
        <v>8</v>
      </c>
      <c r="E33" s="642">
        <v>444</v>
      </c>
      <c r="F33" s="642">
        <v>101</v>
      </c>
      <c r="G33" s="643">
        <v>31135</v>
      </c>
      <c r="H33" s="643">
        <v>31680</v>
      </c>
      <c r="I33" s="24"/>
    </row>
    <row r="34" spans="1:9" ht="14.25" customHeight="1">
      <c r="A34" s="632" t="s">
        <v>198</v>
      </c>
      <c r="B34" s="642">
        <v>114</v>
      </c>
      <c r="C34" s="642">
        <v>11</v>
      </c>
      <c r="D34" s="642">
        <v>3</v>
      </c>
      <c r="E34" s="642">
        <v>128</v>
      </c>
      <c r="F34" s="642">
        <v>2</v>
      </c>
      <c r="G34" s="642">
        <v>61</v>
      </c>
      <c r="H34" s="642">
        <v>191</v>
      </c>
      <c r="I34" s="24"/>
    </row>
    <row r="35" spans="1:9" ht="14.25" customHeight="1">
      <c r="A35" s="632" t="s">
        <v>544</v>
      </c>
      <c r="B35" s="642">
        <v>18</v>
      </c>
      <c r="C35" s="642"/>
      <c r="D35" s="642"/>
      <c r="E35" s="642">
        <v>18</v>
      </c>
      <c r="F35" s="642">
        <v>5</v>
      </c>
      <c r="G35" s="642">
        <v>17</v>
      </c>
      <c r="H35" s="642">
        <v>40</v>
      </c>
      <c r="I35" s="24"/>
    </row>
    <row r="36" spans="1:9" ht="14.25" customHeight="1">
      <c r="A36" s="632" t="s">
        <v>387</v>
      </c>
      <c r="B36" s="642">
        <v>12</v>
      </c>
      <c r="C36" s="642"/>
      <c r="D36" s="642"/>
      <c r="E36" s="642">
        <v>12</v>
      </c>
      <c r="F36" s="642"/>
      <c r="G36" s="642">
        <v>114</v>
      </c>
      <c r="H36" s="642">
        <v>126</v>
      </c>
      <c r="I36" s="24"/>
    </row>
    <row r="37" spans="1:9" ht="14.25" customHeight="1">
      <c r="A37" s="632" t="s">
        <v>101</v>
      </c>
      <c r="B37" s="642">
        <v>28</v>
      </c>
      <c r="C37" s="642"/>
      <c r="D37" s="642"/>
      <c r="E37" s="642">
        <v>28</v>
      </c>
      <c r="F37" s="642">
        <v>3</v>
      </c>
      <c r="G37" s="642">
        <v>415</v>
      </c>
      <c r="H37" s="642">
        <v>446</v>
      </c>
      <c r="I37" s="24"/>
    </row>
    <row r="38" spans="1:9" ht="14.25" customHeight="1">
      <c r="A38" s="632" t="s">
        <v>292</v>
      </c>
      <c r="B38" s="642">
        <v>108</v>
      </c>
      <c r="C38" s="642">
        <v>13</v>
      </c>
      <c r="D38" s="642"/>
      <c r="E38" s="642">
        <v>121</v>
      </c>
      <c r="F38" s="642">
        <v>13</v>
      </c>
      <c r="G38" s="642">
        <v>104</v>
      </c>
      <c r="H38" s="642">
        <v>238</v>
      </c>
      <c r="I38" s="24"/>
    </row>
    <row r="39" spans="1:9" ht="14.25" customHeight="1">
      <c r="A39" s="632" t="s">
        <v>206</v>
      </c>
      <c r="B39" s="642">
        <v>42</v>
      </c>
      <c r="C39" s="642">
        <v>4</v>
      </c>
      <c r="D39" s="642">
        <v>1</v>
      </c>
      <c r="E39" s="642">
        <v>47</v>
      </c>
      <c r="F39" s="642">
        <v>8</v>
      </c>
      <c r="G39" s="642">
        <v>502</v>
      </c>
      <c r="H39" s="642">
        <v>557</v>
      </c>
      <c r="I39" s="24"/>
    </row>
    <row r="40" spans="1:9" ht="14.25" customHeight="1">
      <c r="A40" s="632" t="s">
        <v>218</v>
      </c>
      <c r="B40" s="642">
        <v>253</v>
      </c>
      <c r="C40" s="642"/>
      <c r="D40" s="642"/>
      <c r="E40" s="642">
        <v>253</v>
      </c>
      <c r="F40" s="642">
        <v>14</v>
      </c>
      <c r="G40" s="642"/>
      <c r="H40" s="642">
        <v>267</v>
      </c>
      <c r="I40" s="24"/>
    </row>
    <row r="41" spans="1:9" ht="14.25" customHeight="1">
      <c r="A41" s="632" t="s">
        <v>293</v>
      </c>
      <c r="B41" s="642">
        <v>181</v>
      </c>
      <c r="C41" s="642">
        <v>6</v>
      </c>
      <c r="D41" s="642">
        <v>9</v>
      </c>
      <c r="E41" s="642">
        <v>196</v>
      </c>
      <c r="F41" s="642">
        <v>20</v>
      </c>
      <c r="G41" s="642">
        <v>127</v>
      </c>
      <c r="H41" s="642">
        <v>343</v>
      </c>
      <c r="I41" s="24"/>
    </row>
    <row r="42" spans="1:9" ht="14.25" customHeight="1">
      <c r="A42" s="632" t="s">
        <v>207</v>
      </c>
      <c r="B42" s="642">
        <v>70</v>
      </c>
      <c r="C42" s="642">
        <v>5</v>
      </c>
      <c r="D42" s="642">
        <v>6</v>
      </c>
      <c r="E42" s="642">
        <v>81</v>
      </c>
      <c r="F42" s="642">
        <v>13</v>
      </c>
      <c r="G42" s="642">
        <v>374</v>
      </c>
      <c r="H42" s="642">
        <v>468</v>
      </c>
      <c r="I42" s="24"/>
    </row>
    <row r="43" spans="1:9" ht="14.25" customHeight="1">
      <c r="A43" s="632" t="s">
        <v>294</v>
      </c>
      <c r="B43" s="642">
        <v>42</v>
      </c>
      <c r="C43" s="642"/>
      <c r="D43" s="642">
        <v>4</v>
      </c>
      <c r="E43" s="642">
        <v>46</v>
      </c>
      <c r="F43" s="642">
        <v>3</v>
      </c>
      <c r="G43" s="642"/>
      <c r="H43" s="642">
        <v>49</v>
      </c>
      <c r="I43" s="24"/>
    </row>
    <row r="44" spans="1:9" ht="14.25" customHeight="1">
      <c r="A44" s="632" t="s">
        <v>295</v>
      </c>
      <c r="B44" s="642">
        <v>673</v>
      </c>
      <c r="C44" s="642">
        <v>26</v>
      </c>
      <c r="D44" s="642">
        <v>21</v>
      </c>
      <c r="E44" s="642">
        <v>720</v>
      </c>
      <c r="F44" s="642">
        <v>87</v>
      </c>
      <c r="G44" s="642">
        <v>364</v>
      </c>
      <c r="H44" s="643">
        <v>1171</v>
      </c>
      <c r="I44" s="24"/>
    </row>
    <row r="45" spans="1:9" ht="14.25" customHeight="1">
      <c r="A45" s="632" t="s">
        <v>296</v>
      </c>
      <c r="B45" s="642">
        <v>189</v>
      </c>
      <c r="C45" s="642"/>
      <c r="D45" s="642">
        <v>12</v>
      </c>
      <c r="E45" s="642">
        <v>201</v>
      </c>
      <c r="F45" s="642">
        <v>19</v>
      </c>
      <c r="G45" s="642">
        <v>55</v>
      </c>
      <c r="H45" s="642">
        <v>275</v>
      </c>
      <c r="I45" s="24"/>
    </row>
    <row r="46" spans="1:9" ht="14.25" customHeight="1">
      <c r="A46" s="632" t="s">
        <v>103</v>
      </c>
      <c r="B46" s="642">
        <v>35</v>
      </c>
      <c r="C46" s="642">
        <v>2</v>
      </c>
      <c r="D46" s="642">
        <v>4</v>
      </c>
      <c r="E46" s="642">
        <v>41</v>
      </c>
      <c r="F46" s="642">
        <v>4</v>
      </c>
      <c r="G46" s="642">
        <v>350</v>
      </c>
      <c r="H46" s="642">
        <v>395</v>
      </c>
      <c r="I46" s="241"/>
    </row>
    <row r="47" spans="1:9" ht="9.75" customHeight="1">
      <c r="A47" s="632"/>
      <c r="B47" s="642"/>
      <c r="C47" s="642"/>
      <c r="D47" s="642"/>
      <c r="E47" s="642"/>
      <c r="F47" s="642"/>
      <c r="G47" s="642"/>
      <c r="H47" s="642"/>
      <c r="I47" s="241"/>
    </row>
    <row r="48" spans="1:9" ht="14.25" customHeight="1">
      <c r="A48" s="527" t="s">
        <v>450</v>
      </c>
      <c r="B48" s="123"/>
      <c r="C48" s="123"/>
      <c r="D48" s="123"/>
      <c r="E48" s="123"/>
      <c r="F48" s="123"/>
    </row>
    <row r="49" spans="1:8" ht="12.75" customHeight="1">
      <c r="A49" s="677" t="s">
        <v>571</v>
      </c>
      <c r="B49" s="23"/>
      <c r="C49" s="23"/>
      <c r="D49" s="23"/>
      <c r="E49" s="23"/>
      <c r="F49" s="23"/>
    </row>
    <row r="50" spans="1:8" ht="9.75" customHeight="1">
      <c r="A50" s="677"/>
      <c r="B50" s="23"/>
      <c r="C50" s="23"/>
      <c r="D50" s="23"/>
      <c r="E50" s="23"/>
      <c r="F50" s="23"/>
    </row>
    <row r="51" spans="1:8" ht="14.25" customHeight="1">
      <c r="A51" s="26" t="s">
        <v>249</v>
      </c>
      <c r="B51" s="39">
        <f>MEDIAN(B4:B46,'Total Serials A-L'!B4:B50)</f>
        <v>107</v>
      </c>
      <c r="C51" s="39">
        <f>MEDIAN(C4:C46,'Total Serials A-L'!C4:C50)</f>
        <v>5</v>
      </c>
      <c r="D51" s="39">
        <f>MEDIAN(D4:D46,'Total Serials A-L'!D4:D50)</f>
        <v>5.5</v>
      </c>
      <c r="E51" s="39">
        <f>MEDIAN(E4:E46,'Total Serials A-L'!E4:E50)</f>
        <v>115</v>
      </c>
      <c r="F51" s="39">
        <f>MEDIAN(F4:F46,'Total Serials A-L'!F4:F50)</f>
        <v>10</v>
      </c>
      <c r="G51" s="39">
        <f>MEDIAN(G4:G46,'Total Serials A-L'!G4:G50)</f>
        <v>179</v>
      </c>
      <c r="H51" s="39">
        <f>MEDIAN(H4:H46,'Total Serials A-L'!H4:H50)</f>
        <v>318.5</v>
      </c>
    </row>
    <row r="52" spans="1:8" ht="14.25" customHeight="1">
      <c r="A52" s="26" t="s">
        <v>248</v>
      </c>
      <c r="B52" s="39">
        <f>AVERAGE(B4:B46,'Total Serials A-L'!B4:B50)</f>
        <v>193.9438202247191</v>
      </c>
      <c r="C52" s="39">
        <f>AVERAGE(C4:C46,'Total Serials A-L'!C4:C50)</f>
        <v>8.6779661016949152</v>
      </c>
      <c r="D52" s="39">
        <f>AVERAGE(D4:D46,'Total Serials A-L'!D4:D50)</f>
        <v>9.7941176470588243</v>
      </c>
      <c r="E52" s="39">
        <f>AVERAGE(E4:E46,'Total Serials A-L'!E4:E50)</f>
        <v>207.17977528089887</v>
      </c>
      <c r="F52" s="39">
        <f>AVERAGE(F4:F46,'Total Serials A-L'!F4:F50)</f>
        <v>22.418604651162791</v>
      </c>
      <c r="G52" s="39">
        <f>AVERAGE(G4:G46,'Total Serials A-L'!G4:G50)</f>
        <v>2270.1466666666665</v>
      </c>
      <c r="H52" s="39">
        <f>AVERAGE(H4:H46,'Total Serials A-L'!H4:H50)</f>
        <v>2118.088888888889</v>
      </c>
    </row>
    <row r="53" spans="1:8" ht="14.25" customHeight="1">
      <c r="A53" s="26" t="s">
        <v>222</v>
      </c>
      <c r="B53" s="39">
        <f>SUM(B4:B46,'Total Serials A-L'!B4:B50)</f>
        <v>17261</v>
      </c>
      <c r="C53" s="39">
        <f>SUM(C4:C46,'Total Serials A-L'!C4:C50)</f>
        <v>512</v>
      </c>
      <c r="D53" s="39">
        <f>SUM(D4:D46,'Total Serials A-L'!D4:D50)</f>
        <v>666</v>
      </c>
      <c r="E53" s="39">
        <f>SUM(E4:E46,'Total Serials A-L'!E4:E50)</f>
        <v>18439</v>
      </c>
      <c r="F53" s="39">
        <f>SUM(F4:F46,'Total Serials A-L'!F4:F50)</f>
        <v>1928</v>
      </c>
      <c r="G53" s="39">
        <f>SUM(G4:G46,'Total Serials A-L'!G4:G50)</f>
        <v>170261</v>
      </c>
      <c r="H53" s="39">
        <f>SUM(H4:H46,'Total Serials A-L'!H4:H50)</f>
        <v>190628</v>
      </c>
    </row>
    <row r="55" spans="1:8" ht="14.25" customHeight="1">
      <c r="B55" s="520"/>
      <c r="C55" s="520"/>
      <c r="D55" s="520"/>
      <c r="E55" s="520"/>
      <c r="F55" s="520"/>
      <c r="G55" s="520"/>
      <c r="H55" s="520"/>
    </row>
    <row r="56" spans="1:8" ht="14.25" customHeight="1">
      <c r="B56" s="520"/>
      <c r="C56" s="520"/>
      <c r="D56" s="520"/>
      <c r="E56" s="520"/>
      <c r="F56" s="520"/>
      <c r="G56" s="520"/>
      <c r="H56" s="520"/>
    </row>
    <row r="57" spans="1:8" ht="14.25" customHeight="1">
      <c r="B57" s="520"/>
      <c r="C57" s="520"/>
      <c r="D57" s="520"/>
      <c r="E57" s="520"/>
      <c r="F57" s="520"/>
      <c r="G57" s="520"/>
      <c r="H57" s="524"/>
    </row>
  </sheetData>
  <phoneticPr fontId="29" type="noConversion"/>
  <pageMargins left="0.51181102362204722" right="0.51181102362204722" top="0.47244094488188981" bottom="0.47244094488188981" header="0.23622047244094491" footer="0.23622047244094491"/>
  <pageSetup paperSize="9" orientation="portrait" r:id="rId1"/>
  <headerFooter alignWithMargins="0">
    <oddFooter>&amp;C&amp;9&amp;P&amp;L&amp;9Public Library Statistics 2016/17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V106"/>
  <sheetViews>
    <sheetView zoomScaleNormal="100" workbookViewId="0">
      <pane ySplit="3" topLeftCell="A4" activePane="bottomLeft" state="frozen"/>
      <selection activeCell="E6" sqref="E6"/>
      <selection pane="bottomLeft" activeCell="E44" sqref="E44"/>
    </sheetView>
  </sheetViews>
  <sheetFormatPr defaultColWidth="21.42578125" defaultRowHeight="14.25" customHeight="1"/>
  <cols>
    <col min="1" max="1" width="17.42578125" style="20" customWidth="1"/>
    <col min="2" max="2" width="6.140625" style="48" bestFit="1" customWidth="1"/>
    <col min="3" max="3" width="11.42578125" style="48" customWidth="1"/>
    <col min="4" max="4" width="7" style="48" customWidth="1"/>
    <col min="5" max="5" width="7.5703125" style="48" customWidth="1"/>
    <col min="6" max="6" width="7.7109375" style="48" customWidth="1"/>
    <col min="7" max="7" width="8.5703125" style="48" customWidth="1"/>
    <col min="8" max="8" width="8.140625" style="48" customWidth="1"/>
    <col min="9" max="9" width="10.42578125" style="48" customWidth="1"/>
    <col min="10" max="10" width="9.7109375" style="48" customWidth="1"/>
    <col min="11" max="11" width="21.5703125" bestFit="1" customWidth="1"/>
    <col min="12" max="12" width="10.28515625" customWidth="1"/>
    <col min="13" max="13" width="10.5703125" bestFit="1" customWidth="1"/>
    <col min="14" max="14" width="13.140625" bestFit="1" customWidth="1"/>
    <col min="15" max="15" width="10.28515625" customWidth="1"/>
    <col min="16" max="17" width="15" bestFit="1" customWidth="1"/>
    <col min="18" max="18" width="10.28515625" bestFit="1" customWidth="1"/>
    <col min="19" max="19" width="9.7109375" customWidth="1"/>
    <col min="20" max="20" width="8.85546875" bestFit="1" customWidth="1"/>
    <col min="21" max="21" width="9.140625" style="24" bestFit="1" customWidth="1"/>
    <col min="22" max="22" width="8.42578125" style="24" customWidth="1"/>
    <col min="23" max="23" width="8.42578125" style="20" customWidth="1"/>
    <col min="24" max="16384" width="21.42578125" style="20"/>
  </cols>
  <sheetData>
    <row r="1" spans="1:22" ht="16.5" customHeight="1">
      <c r="A1" s="37" t="s">
        <v>482</v>
      </c>
      <c r="K1" s="4"/>
      <c r="L1" s="4"/>
      <c r="M1" s="4"/>
      <c r="N1" s="4"/>
      <c r="O1" s="4"/>
      <c r="P1" s="4"/>
      <c r="Q1" s="4"/>
      <c r="R1" s="4"/>
      <c r="S1" s="4"/>
    </row>
    <row r="2" spans="1:22" ht="14.25" customHeight="1">
      <c r="A2" s="37"/>
      <c r="K2" s="4"/>
      <c r="L2" s="4"/>
      <c r="M2" s="4"/>
      <c r="N2" s="4"/>
      <c r="O2" s="4"/>
      <c r="P2" s="4"/>
      <c r="Q2" s="4"/>
      <c r="R2" s="4"/>
      <c r="S2" s="4"/>
      <c r="U2" s="480"/>
      <c r="V2" s="480"/>
    </row>
    <row r="3" spans="1:22" ht="36">
      <c r="B3" s="557" t="s">
        <v>225</v>
      </c>
      <c r="C3" s="539" t="s">
        <v>375</v>
      </c>
      <c r="D3" s="539" t="s">
        <v>376</v>
      </c>
      <c r="E3" s="539" t="s">
        <v>377</v>
      </c>
      <c r="F3" s="539" t="s">
        <v>378</v>
      </c>
      <c r="G3" s="539" t="s">
        <v>379</v>
      </c>
      <c r="H3" s="539" t="s">
        <v>380</v>
      </c>
      <c r="I3" s="539" t="s">
        <v>30</v>
      </c>
      <c r="J3" s="539" t="s">
        <v>415</v>
      </c>
      <c r="K3" s="637"/>
      <c r="L3" s="637"/>
      <c r="M3" s="637"/>
      <c r="N3" s="637"/>
      <c r="O3" s="637"/>
      <c r="P3" s="637"/>
      <c r="Q3" s="637"/>
      <c r="R3" s="637"/>
      <c r="S3" s="637"/>
      <c r="T3" s="637"/>
      <c r="U3" s="322"/>
      <c r="V3" s="480"/>
    </row>
    <row r="4" spans="1:22" ht="14.25" customHeight="1">
      <c r="A4" s="632" t="s">
        <v>546</v>
      </c>
      <c r="B4" s="643">
        <v>1710</v>
      </c>
      <c r="C4" s="642">
        <v>188</v>
      </c>
      <c r="D4" s="643">
        <v>4560</v>
      </c>
      <c r="E4" s="642"/>
      <c r="F4" s="643">
        <v>4950</v>
      </c>
      <c r="G4" s="642"/>
      <c r="H4" s="642">
        <v>715</v>
      </c>
      <c r="I4" s="642">
        <v>203</v>
      </c>
      <c r="J4" s="643">
        <v>4161</v>
      </c>
      <c r="K4" s="24"/>
      <c r="V4" s="25"/>
    </row>
    <row r="5" spans="1:22" ht="14.25" customHeight="1">
      <c r="A5" s="632" t="s">
        <v>418</v>
      </c>
      <c r="B5" s="642">
        <v>791</v>
      </c>
      <c r="C5" s="642">
        <v>65</v>
      </c>
      <c r="D5" s="643">
        <v>4228</v>
      </c>
      <c r="E5" s="642"/>
      <c r="F5" s="642">
        <v>809</v>
      </c>
      <c r="G5" s="642"/>
      <c r="H5" s="642">
        <v>967</v>
      </c>
      <c r="I5" s="642">
        <v>357</v>
      </c>
      <c r="J5" s="643">
        <v>21149</v>
      </c>
      <c r="K5" s="24"/>
      <c r="V5" s="25"/>
    </row>
    <row r="6" spans="1:22" ht="14.25" customHeight="1">
      <c r="A6" s="632" t="s">
        <v>300</v>
      </c>
      <c r="B6" s="642"/>
      <c r="C6" s="642"/>
      <c r="D6" s="642">
        <v>932</v>
      </c>
      <c r="E6" s="642"/>
      <c r="F6" s="642"/>
      <c r="G6" s="642"/>
      <c r="H6" s="642"/>
      <c r="I6" s="642"/>
      <c r="J6" s="643">
        <v>1111</v>
      </c>
      <c r="K6" s="24"/>
      <c r="V6" s="25"/>
    </row>
    <row r="7" spans="1:22" ht="14.25" customHeight="1">
      <c r="A7" s="632" t="s">
        <v>301</v>
      </c>
      <c r="B7" s="642">
        <v>704</v>
      </c>
      <c r="C7" s="642">
        <v>331</v>
      </c>
      <c r="D7" s="643">
        <v>7304</v>
      </c>
      <c r="E7" s="642">
        <v>815</v>
      </c>
      <c r="F7" s="643">
        <v>4789</v>
      </c>
      <c r="G7" s="642">
        <v>17</v>
      </c>
      <c r="H7" s="643">
        <v>2440</v>
      </c>
      <c r="I7" s="642"/>
      <c r="J7" s="643">
        <v>3705</v>
      </c>
      <c r="K7" s="24"/>
      <c r="V7" s="25"/>
    </row>
    <row r="8" spans="1:22" ht="14.25" customHeight="1">
      <c r="A8" s="632" t="s">
        <v>437</v>
      </c>
      <c r="B8" s="643">
        <v>1833</v>
      </c>
      <c r="C8" s="643">
        <v>1355</v>
      </c>
      <c r="D8" s="643">
        <v>6953</v>
      </c>
      <c r="E8" s="642">
        <v>39</v>
      </c>
      <c r="F8" s="643">
        <v>11068</v>
      </c>
      <c r="G8" s="642"/>
      <c r="H8" s="643">
        <v>3461</v>
      </c>
      <c r="I8" s="643">
        <v>12578</v>
      </c>
      <c r="J8" s="643">
        <v>4946</v>
      </c>
      <c r="K8" s="24"/>
      <c r="V8" s="25"/>
    </row>
    <row r="9" spans="1:22" ht="14.25" customHeight="1">
      <c r="A9" s="632" t="s">
        <v>302</v>
      </c>
      <c r="B9" s="642">
        <v>665</v>
      </c>
      <c r="C9" s="642">
        <v>252</v>
      </c>
      <c r="D9" s="643">
        <v>3538</v>
      </c>
      <c r="E9" s="642"/>
      <c r="F9" s="643">
        <v>2433</v>
      </c>
      <c r="G9" s="642"/>
      <c r="H9" s="642">
        <v>277</v>
      </c>
      <c r="I9" s="642"/>
      <c r="J9" s="643">
        <v>1603</v>
      </c>
      <c r="K9" s="24"/>
      <c r="V9" s="25"/>
    </row>
    <row r="10" spans="1:22" ht="14.25" customHeight="1">
      <c r="A10" s="632" t="s">
        <v>305</v>
      </c>
      <c r="B10" s="642">
        <v>251</v>
      </c>
      <c r="C10" s="642"/>
      <c r="D10" s="643">
        <v>3261</v>
      </c>
      <c r="E10" s="642"/>
      <c r="F10" s="642">
        <v>159</v>
      </c>
      <c r="G10" s="642"/>
      <c r="H10" s="642">
        <v>118</v>
      </c>
      <c r="I10" s="642"/>
      <c r="J10" s="643">
        <v>1344</v>
      </c>
      <c r="K10" s="24"/>
      <c r="V10" s="25"/>
    </row>
    <row r="11" spans="1:22" ht="14.25" customHeight="1">
      <c r="A11" s="632" t="s">
        <v>400</v>
      </c>
      <c r="B11" s="642">
        <v>90</v>
      </c>
      <c r="C11" s="642"/>
      <c r="D11" s="643">
        <v>3642</v>
      </c>
      <c r="E11" s="642"/>
      <c r="F11" s="643">
        <v>2675</v>
      </c>
      <c r="G11" s="642"/>
      <c r="H11" s="642">
        <v>426</v>
      </c>
      <c r="I11" s="642"/>
      <c r="J11" s="643">
        <v>1919</v>
      </c>
      <c r="K11" s="24"/>
      <c r="V11" s="25"/>
    </row>
    <row r="12" spans="1:22" ht="14.25" customHeight="1">
      <c r="A12" s="632" t="s">
        <v>259</v>
      </c>
      <c r="B12" s="643">
        <v>5257</v>
      </c>
      <c r="C12" s="643">
        <v>3871</v>
      </c>
      <c r="D12" s="643">
        <v>12582</v>
      </c>
      <c r="E12" s="643">
        <v>1879</v>
      </c>
      <c r="F12" s="643">
        <v>6610</v>
      </c>
      <c r="G12" s="642">
        <v>680</v>
      </c>
      <c r="H12" s="643">
        <v>7895</v>
      </c>
      <c r="I12" s="643">
        <v>17987</v>
      </c>
      <c r="J12" s="643">
        <v>14433</v>
      </c>
      <c r="K12" s="24"/>
      <c r="V12" s="25"/>
    </row>
    <row r="13" spans="1:22" ht="14.25" customHeight="1">
      <c r="A13" s="632" t="s">
        <v>261</v>
      </c>
      <c r="B13" s="643">
        <v>5225</v>
      </c>
      <c r="C13" s="642"/>
      <c r="D13" s="643">
        <v>5646</v>
      </c>
      <c r="E13" s="643">
        <v>1081</v>
      </c>
      <c r="F13" s="643">
        <v>4253</v>
      </c>
      <c r="G13" s="642"/>
      <c r="H13" s="643">
        <v>2306</v>
      </c>
      <c r="I13" s="642"/>
      <c r="J13" s="643">
        <v>4780</v>
      </c>
      <c r="K13" s="24"/>
      <c r="V13" s="25"/>
    </row>
    <row r="14" spans="1:22" ht="14.25" customHeight="1">
      <c r="A14" s="632" t="s">
        <v>308</v>
      </c>
      <c r="B14" s="642">
        <v>286</v>
      </c>
      <c r="C14" s="642">
        <v>6</v>
      </c>
      <c r="D14" s="642">
        <v>775</v>
      </c>
      <c r="E14" s="642">
        <v>43</v>
      </c>
      <c r="F14" s="642">
        <v>78</v>
      </c>
      <c r="G14" s="642"/>
      <c r="H14" s="642">
        <v>121</v>
      </c>
      <c r="I14" s="642"/>
      <c r="J14" s="642">
        <v>442</v>
      </c>
      <c r="K14" s="24"/>
      <c r="V14" s="25"/>
    </row>
    <row r="15" spans="1:22" ht="14.25" customHeight="1">
      <c r="A15" s="632" t="s">
        <v>310</v>
      </c>
      <c r="B15" s="642">
        <v>333</v>
      </c>
      <c r="C15" s="642"/>
      <c r="D15" s="643">
        <v>3310</v>
      </c>
      <c r="E15" s="642"/>
      <c r="F15" s="643">
        <v>2688</v>
      </c>
      <c r="G15" s="642"/>
      <c r="H15" s="642">
        <v>470</v>
      </c>
      <c r="I15" s="642"/>
      <c r="J15" s="643">
        <v>2119</v>
      </c>
      <c r="K15" s="24"/>
      <c r="V15" s="25"/>
    </row>
    <row r="16" spans="1:22" ht="14.25" customHeight="1">
      <c r="A16" s="632" t="s">
        <v>263</v>
      </c>
      <c r="B16" s="642">
        <v>443</v>
      </c>
      <c r="C16" s="642">
        <v>495</v>
      </c>
      <c r="D16" s="643">
        <v>1637</v>
      </c>
      <c r="E16" s="642">
        <v>56</v>
      </c>
      <c r="F16" s="643">
        <v>9080</v>
      </c>
      <c r="G16" s="642"/>
      <c r="H16" s="643">
        <v>1082</v>
      </c>
      <c r="I16" s="643">
        <v>7899</v>
      </c>
      <c r="J16" s="643">
        <v>2004</v>
      </c>
      <c r="K16" s="24"/>
      <c r="V16" s="25"/>
    </row>
    <row r="17" spans="1:22" ht="14.25" customHeight="1">
      <c r="A17" s="632" t="s">
        <v>264</v>
      </c>
      <c r="B17" s="643">
        <v>2091</v>
      </c>
      <c r="C17" s="642">
        <v>141</v>
      </c>
      <c r="D17" s="643">
        <v>4016</v>
      </c>
      <c r="E17" s="642"/>
      <c r="F17" s="643">
        <v>2918</v>
      </c>
      <c r="G17" s="642"/>
      <c r="H17" s="643">
        <v>1684</v>
      </c>
      <c r="I17" s="642"/>
      <c r="J17" s="643">
        <v>2778</v>
      </c>
      <c r="K17" s="24"/>
      <c r="V17" s="25"/>
    </row>
    <row r="18" spans="1:22" s="276" customFormat="1" ht="14.25" customHeight="1">
      <c r="A18" s="632" t="s">
        <v>265</v>
      </c>
      <c r="B18" s="643">
        <v>8503</v>
      </c>
      <c r="C18" s="643">
        <v>2545</v>
      </c>
      <c r="D18" s="643">
        <v>7508</v>
      </c>
      <c r="E18" s="643">
        <v>5180</v>
      </c>
      <c r="F18" s="643">
        <v>10078</v>
      </c>
      <c r="G18" s="643">
        <v>1190</v>
      </c>
      <c r="H18" s="643">
        <v>1544</v>
      </c>
      <c r="I18" s="643">
        <v>8951</v>
      </c>
      <c r="J18" s="643">
        <v>7197</v>
      </c>
      <c r="V18" s="25"/>
    </row>
    <row r="19" spans="1:22" ht="14.25" customHeight="1">
      <c r="A19" s="632" t="s">
        <v>130</v>
      </c>
      <c r="B19" s="643">
        <v>4298</v>
      </c>
      <c r="C19" s="642">
        <v>765</v>
      </c>
      <c r="D19" s="643">
        <v>4036</v>
      </c>
      <c r="E19" s="642"/>
      <c r="F19" s="643">
        <v>2422</v>
      </c>
      <c r="G19" s="642"/>
      <c r="H19" s="643">
        <v>3886</v>
      </c>
      <c r="I19" s="643">
        <v>7198</v>
      </c>
      <c r="J19" s="643">
        <v>3273</v>
      </c>
      <c r="K19" s="24"/>
      <c r="V19" s="25"/>
    </row>
    <row r="20" spans="1:22" ht="14.25" customHeight="1">
      <c r="A20" s="632" t="s">
        <v>419</v>
      </c>
      <c r="B20" s="643">
        <v>12079</v>
      </c>
      <c r="C20" s="643">
        <v>2747</v>
      </c>
      <c r="D20" s="643">
        <v>17617</v>
      </c>
      <c r="E20" s="643">
        <v>2116</v>
      </c>
      <c r="F20" s="643">
        <v>7724</v>
      </c>
      <c r="G20" s="642">
        <v>392</v>
      </c>
      <c r="H20" s="643">
        <v>3184</v>
      </c>
      <c r="I20" s="643">
        <v>33701</v>
      </c>
      <c r="J20" s="643">
        <v>59608</v>
      </c>
      <c r="K20" s="24"/>
      <c r="V20" s="25"/>
    </row>
    <row r="21" spans="1:22" ht="14.25" customHeight="1">
      <c r="A21" s="632" t="s">
        <v>420</v>
      </c>
      <c r="B21" s="643">
        <v>4760</v>
      </c>
      <c r="C21" s="642">
        <v>753</v>
      </c>
      <c r="D21" s="643">
        <v>26211</v>
      </c>
      <c r="E21" s="643">
        <v>2941</v>
      </c>
      <c r="F21" s="643">
        <v>12559</v>
      </c>
      <c r="G21" s="642"/>
      <c r="H21" s="643">
        <v>6784</v>
      </c>
      <c r="I21" s="642"/>
      <c r="J21" s="643">
        <v>18930</v>
      </c>
      <c r="K21" s="24"/>
      <c r="V21" s="25"/>
    </row>
    <row r="22" spans="1:22" ht="14.25" customHeight="1">
      <c r="A22" s="632" t="s">
        <v>212</v>
      </c>
      <c r="B22" s="642">
        <v>373</v>
      </c>
      <c r="C22" s="642"/>
      <c r="D22" s="643">
        <v>2365</v>
      </c>
      <c r="E22" s="642">
        <v>20</v>
      </c>
      <c r="F22" s="643">
        <v>1133</v>
      </c>
      <c r="G22" s="642"/>
      <c r="H22" s="642"/>
      <c r="I22" s="642"/>
      <c r="J22" s="643">
        <v>1472</v>
      </c>
      <c r="K22" s="24"/>
      <c r="V22" s="25"/>
    </row>
    <row r="23" spans="1:22" ht="14.25" customHeight="1">
      <c r="A23" s="632" t="s">
        <v>540</v>
      </c>
      <c r="B23" s="642">
        <v>881</v>
      </c>
      <c r="C23" s="642">
        <v>314</v>
      </c>
      <c r="D23" s="643">
        <v>16174</v>
      </c>
      <c r="E23" s="642">
        <v>11</v>
      </c>
      <c r="F23" s="643">
        <v>2631</v>
      </c>
      <c r="G23" s="643">
        <v>1471</v>
      </c>
      <c r="H23" s="643">
        <v>1385</v>
      </c>
      <c r="I23" s="642"/>
      <c r="J23" s="643">
        <v>5911</v>
      </c>
      <c r="K23" s="24"/>
      <c r="V23" s="25"/>
    </row>
    <row r="24" spans="1:22" ht="14.25" customHeight="1">
      <c r="A24" s="632" t="s">
        <v>131</v>
      </c>
      <c r="B24" s="643">
        <v>3268</v>
      </c>
      <c r="C24" s="642"/>
      <c r="D24" s="643">
        <v>10516</v>
      </c>
      <c r="E24" s="643">
        <v>1947</v>
      </c>
      <c r="F24" s="643">
        <v>4394</v>
      </c>
      <c r="G24" s="642"/>
      <c r="H24" s="642">
        <v>846</v>
      </c>
      <c r="I24" s="642"/>
      <c r="J24" s="643">
        <v>41516</v>
      </c>
      <c r="K24" s="24"/>
      <c r="V24" s="25"/>
    </row>
    <row r="25" spans="1:22" ht="14.25" customHeight="1">
      <c r="A25" s="632" t="s">
        <v>267</v>
      </c>
      <c r="B25" s="643">
        <v>2046</v>
      </c>
      <c r="C25" s="643">
        <v>1517</v>
      </c>
      <c r="D25" s="643">
        <v>7636</v>
      </c>
      <c r="E25" s="642">
        <v>211</v>
      </c>
      <c r="F25" s="643">
        <v>2537</v>
      </c>
      <c r="G25" s="642"/>
      <c r="H25" s="642"/>
      <c r="I25" s="642"/>
      <c r="J25" s="643">
        <v>6010</v>
      </c>
      <c r="K25" s="24"/>
      <c r="V25" s="25"/>
    </row>
    <row r="26" spans="1:22" ht="14.25" customHeight="1">
      <c r="A26" s="632" t="s">
        <v>541</v>
      </c>
      <c r="B26" s="643">
        <v>3361</v>
      </c>
      <c r="C26" s="642"/>
      <c r="D26" s="643">
        <v>12936</v>
      </c>
      <c r="E26" s="642">
        <v>633</v>
      </c>
      <c r="F26" s="643">
        <v>3794</v>
      </c>
      <c r="G26" s="642"/>
      <c r="H26" s="643">
        <v>1146</v>
      </c>
      <c r="I26" s="642"/>
      <c r="J26" s="643">
        <v>4601</v>
      </c>
      <c r="K26" s="24"/>
      <c r="V26" s="25"/>
    </row>
    <row r="27" spans="1:22" ht="14.25" customHeight="1">
      <c r="A27" s="632" t="s">
        <v>316</v>
      </c>
      <c r="B27" s="642">
        <v>300</v>
      </c>
      <c r="C27" s="642">
        <v>49</v>
      </c>
      <c r="D27" s="643">
        <v>1224</v>
      </c>
      <c r="E27" s="642">
        <v>85</v>
      </c>
      <c r="F27" s="642">
        <v>43</v>
      </c>
      <c r="G27" s="642"/>
      <c r="H27" s="642">
        <v>250</v>
      </c>
      <c r="I27" s="642"/>
      <c r="J27" s="643">
        <v>1290</v>
      </c>
      <c r="K27" s="24"/>
      <c r="V27" s="25"/>
    </row>
    <row r="28" spans="1:22" ht="14.25" customHeight="1">
      <c r="A28" s="632" t="s">
        <v>317</v>
      </c>
      <c r="B28" s="642">
        <v>594</v>
      </c>
      <c r="C28" s="642">
        <v>330</v>
      </c>
      <c r="D28" s="643">
        <v>5526</v>
      </c>
      <c r="E28" s="642"/>
      <c r="F28" s="643">
        <v>8260</v>
      </c>
      <c r="G28" s="642"/>
      <c r="H28" s="642">
        <v>714</v>
      </c>
      <c r="I28" s="642">
        <v>320</v>
      </c>
      <c r="J28" s="643">
        <v>7586</v>
      </c>
      <c r="K28" s="24"/>
      <c r="V28" s="25"/>
    </row>
    <row r="29" spans="1:22" ht="14.25" customHeight="1">
      <c r="A29" s="632" t="s">
        <v>421</v>
      </c>
      <c r="B29" s="643">
        <v>5847</v>
      </c>
      <c r="C29" s="643">
        <v>4135</v>
      </c>
      <c r="D29" s="643">
        <v>12516</v>
      </c>
      <c r="E29" s="643">
        <v>1188</v>
      </c>
      <c r="F29" s="643">
        <v>5777</v>
      </c>
      <c r="G29" s="642"/>
      <c r="H29" s="643">
        <v>5995</v>
      </c>
      <c r="I29" s="643">
        <v>29864</v>
      </c>
      <c r="J29" s="643">
        <v>23976</v>
      </c>
      <c r="K29" s="24"/>
      <c r="V29" s="25"/>
    </row>
    <row r="30" spans="1:22" ht="14.25" customHeight="1">
      <c r="A30" s="632" t="s">
        <v>323</v>
      </c>
      <c r="B30" s="643">
        <v>1019</v>
      </c>
      <c r="C30" s="642">
        <v>14</v>
      </c>
      <c r="D30" s="643">
        <v>8247</v>
      </c>
      <c r="E30" s="642"/>
      <c r="F30" s="642">
        <v>203</v>
      </c>
      <c r="G30" s="642"/>
      <c r="H30" s="642">
        <v>220</v>
      </c>
      <c r="I30" s="642"/>
      <c r="J30" s="643">
        <v>13428</v>
      </c>
      <c r="K30" s="24"/>
      <c r="V30" s="25"/>
    </row>
    <row r="31" spans="1:22" ht="14.25" customHeight="1">
      <c r="A31" s="632" t="s">
        <v>268</v>
      </c>
      <c r="B31" s="642">
        <v>499</v>
      </c>
      <c r="C31" s="643">
        <v>3279</v>
      </c>
      <c r="D31" s="643">
        <v>4669</v>
      </c>
      <c r="E31" s="642">
        <v>21</v>
      </c>
      <c r="F31" s="643">
        <v>5734</v>
      </c>
      <c r="G31" s="642"/>
      <c r="H31" s="643">
        <v>5535</v>
      </c>
      <c r="I31" s="643">
        <v>28912</v>
      </c>
      <c r="J31" s="643">
        <v>44327</v>
      </c>
      <c r="K31" s="24"/>
      <c r="V31" s="25"/>
    </row>
    <row r="32" spans="1:22" ht="14.25" customHeight="1">
      <c r="A32" s="632" t="s">
        <v>424</v>
      </c>
      <c r="B32" s="643">
        <v>2649</v>
      </c>
      <c r="C32" s="643">
        <v>5347</v>
      </c>
      <c r="D32" s="643">
        <v>9808</v>
      </c>
      <c r="E32" s="642"/>
      <c r="F32" s="643">
        <v>8851</v>
      </c>
      <c r="G32" s="642"/>
      <c r="H32" s="643">
        <v>6194</v>
      </c>
      <c r="I32" s="643">
        <v>28611</v>
      </c>
      <c r="J32" s="643">
        <v>41731</v>
      </c>
      <c r="K32" s="24"/>
      <c r="V32" s="25"/>
    </row>
    <row r="33" spans="1:22" ht="14.25" customHeight="1">
      <c r="A33" s="632" t="s">
        <v>104</v>
      </c>
      <c r="B33" s="642">
        <v>445</v>
      </c>
      <c r="C33" s="642"/>
      <c r="D33" s="643">
        <v>3630</v>
      </c>
      <c r="E33" s="642"/>
      <c r="F33" s="642">
        <v>599</v>
      </c>
      <c r="G33" s="642"/>
      <c r="H33" s="642">
        <v>96</v>
      </c>
      <c r="I33" s="642">
        <v>48</v>
      </c>
      <c r="J33" s="643">
        <v>1792</v>
      </c>
      <c r="K33" s="24"/>
      <c r="V33" s="25"/>
    </row>
    <row r="34" spans="1:22" ht="14.25" customHeight="1">
      <c r="A34" s="632" t="s">
        <v>108</v>
      </c>
      <c r="B34" s="642">
        <v>212</v>
      </c>
      <c r="C34" s="642">
        <v>409</v>
      </c>
      <c r="D34" s="643">
        <v>5019</v>
      </c>
      <c r="E34" s="642"/>
      <c r="F34" s="643">
        <v>6038</v>
      </c>
      <c r="G34" s="642"/>
      <c r="H34" s="642">
        <v>800</v>
      </c>
      <c r="I34" s="642"/>
      <c r="J34" s="643">
        <v>3397</v>
      </c>
      <c r="K34" s="24"/>
      <c r="V34" s="25"/>
    </row>
    <row r="35" spans="1:22" ht="14.25" customHeight="1">
      <c r="A35" s="632" t="s">
        <v>116</v>
      </c>
      <c r="B35" s="642">
        <v>194</v>
      </c>
      <c r="C35" s="642">
        <v>91</v>
      </c>
      <c r="D35" s="643">
        <v>1448</v>
      </c>
      <c r="E35" s="642">
        <v>68</v>
      </c>
      <c r="F35" s="642">
        <v>73</v>
      </c>
      <c r="G35" s="642"/>
      <c r="H35" s="642"/>
      <c r="I35" s="642"/>
      <c r="J35" s="642"/>
      <c r="K35" s="24"/>
      <c r="V35" s="25"/>
    </row>
    <row r="36" spans="1:22" ht="14.25" customHeight="1">
      <c r="A36" s="632" t="s">
        <v>327</v>
      </c>
      <c r="B36" s="642">
        <v>7</v>
      </c>
      <c r="C36" s="642">
        <v>97</v>
      </c>
      <c r="D36" s="643">
        <v>1312</v>
      </c>
      <c r="E36" s="642">
        <v>94</v>
      </c>
      <c r="F36" s="642">
        <v>94</v>
      </c>
      <c r="G36" s="642"/>
      <c r="H36" s="642"/>
      <c r="I36" s="642">
        <v>112</v>
      </c>
      <c r="J36" s="642"/>
      <c r="K36" s="24"/>
      <c r="V36" s="25"/>
    </row>
    <row r="37" spans="1:22" ht="14.25" customHeight="1">
      <c r="A37" s="632" t="s">
        <v>270</v>
      </c>
      <c r="B37" s="643">
        <v>2558</v>
      </c>
      <c r="C37" s="642">
        <v>337</v>
      </c>
      <c r="D37" s="643">
        <v>6446</v>
      </c>
      <c r="E37" s="642"/>
      <c r="F37" s="643">
        <v>14916</v>
      </c>
      <c r="G37" s="642"/>
      <c r="H37" s="643">
        <v>1228</v>
      </c>
      <c r="I37" s="642">
        <v>62</v>
      </c>
      <c r="J37" s="643">
        <v>3222</v>
      </c>
      <c r="K37" s="24"/>
      <c r="V37" s="25"/>
    </row>
    <row r="38" spans="1:22" ht="14.25" customHeight="1">
      <c r="A38" s="632" t="s">
        <v>352</v>
      </c>
      <c r="B38" s="643">
        <v>2065</v>
      </c>
      <c r="C38" s="642">
        <v>723</v>
      </c>
      <c r="D38" s="643">
        <v>4153</v>
      </c>
      <c r="E38" s="642"/>
      <c r="F38" s="643">
        <v>3782</v>
      </c>
      <c r="G38" s="642"/>
      <c r="H38" s="643">
        <v>2056</v>
      </c>
      <c r="I38" s="643">
        <v>5839</v>
      </c>
      <c r="J38" s="643">
        <v>31554</v>
      </c>
      <c r="K38" s="24"/>
      <c r="V38" s="25"/>
    </row>
    <row r="39" spans="1:22" ht="14.25" customHeight="1">
      <c r="A39" s="632" t="s">
        <v>425</v>
      </c>
      <c r="B39" s="642">
        <v>347</v>
      </c>
      <c r="C39" s="642"/>
      <c r="D39" s="643">
        <v>4189</v>
      </c>
      <c r="E39" s="642"/>
      <c r="F39" s="642"/>
      <c r="G39" s="642"/>
      <c r="H39" s="642"/>
      <c r="I39" s="642"/>
      <c r="J39" s="643">
        <v>1582</v>
      </c>
      <c r="K39" s="24"/>
      <c r="V39" s="25"/>
    </row>
    <row r="40" spans="1:22" ht="14.25" customHeight="1">
      <c r="A40" s="632" t="s">
        <v>272</v>
      </c>
      <c r="B40" s="643">
        <v>10257</v>
      </c>
      <c r="C40" s="643">
        <v>1242</v>
      </c>
      <c r="D40" s="643">
        <v>7928</v>
      </c>
      <c r="E40" s="642">
        <v>530</v>
      </c>
      <c r="F40" s="643">
        <v>6987</v>
      </c>
      <c r="G40" s="642">
        <v>14</v>
      </c>
      <c r="H40" s="643">
        <v>1976</v>
      </c>
      <c r="I40" s="643">
        <v>8565</v>
      </c>
      <c r="J40" s="643">
        <v>21918</v>
      </c>
      <c r="K40" s="24"/>
      <c r="V40" s="25"/>
    </row>
    <row r="41" spans="1:22" ht="14.25" customHeight="1">
      <c r="A41" s="632" t="s">
        <v>426</v>
      </c>
      <c r="B41" s="643">
        <v>3641</v>
      </c>
      <c r="C41" s="643">
        <v>2430</v>
      </c>
      <c r="D41" s="643">
        <v>11008</v>
      </c>
      <c r="E41" s="642"/>
      <c r="F41" s="643">
        <v>14059</v>
      </c>
      <c r="G41" s="642"/>
      <c r="H41" s="643">
        <v>8254</v>
      </c>
      <c r="I41" s="643">
        <v>26259</v>
      </c>
      <c r="J41" s="643">
        <v>29555</v>
      </c>
      <c r="K41" s="24"/>
      <c r="V41" s="25"/>
    </row>
    <row r="42" spans="1:22" ht="14.25" customHeight="1">
      <c r="A42" s="632" t="s">
        <v>329</v>
      </c>
      <c r="B42" s="642">
        <v>523</v>
      </c>
      <c r="C42" s="643">
        <v>3567</v>
      </c>
      <c r="D42" s="643">
        <v>3981</v>
      </c>
      <c r="E42" s="642"/>
      <c r="F42" s="643">
        <v>3216</v>
      </c>
      <c r="G42" s="642"/>
      <c r="H42" s="642"/>
      <c r="I42" s="642"/>
      <c r="J42" s="643">
        <v>11571</v>
      </c>
      <c r="K42" s="24"/>
      <c r="V42" s="25"/>
    </row>
    <row r="43" spans="1:22" ht="14.25" customHeight="1">
      <c r="A43" s="632" t="s">
        <v>331</v>
      </c>
      <c r="B43" s="642">
        <v>737</v>
      </c>
      <c r="C43" s="642"/>
      <c r="D43" s="643">
        <v>6664</v>
      </c>
      <c r="E43" s="642">
        <v>198</v>
      </c>
      <c r="F43" s="642">
        <v>974</v>
      </c>
      <c r="G43" s="642"/>
      <c r="H43" s="642">
        <v>302</v>
      </c>
      <c r="I43" s="642"/>
      <c r="J43" s="643">
        <v>3787</v>
      </c>
      <c r="K43" s="24"/>
      <c r="V43" s="25"/>
    </row>
    <row r="44" spans="1:22" ht="14.25" customHeight="1">
      <c r="A44" s="632" t="s">
        <v>275</v>
      </c>
      <c r="B44" s="642">
        <v>926</v>
      </c>
      <c r="C44" s="642">
        <v>155</v>
      </c>
      <c r="D44" s="643">
        <v>5144</v>
      </c>
      <c r="E44" s="644"/>
      <c r="F44" s="642">
        <v>993</v>
      </c>
      <c r="G44" s="642">
        <v>20</v>
      </c>
      <c r="H44" s="644" t="s">
        <v>549</v>
      </c>
      <c r="I44" s="642"/>
      <c r="J44" s="643">
        <v>2852</v>
      </c>
      <c r="K44" s="24"/>
      <c r="V44" s="25"/>
    </row>
    <row r="45" spans="1:22" ht="14.25" customHeight="1">
      <c r="A45" s="632" t="s">
        <v>135</v>
      </c>
      <c r="B45" s="643">
        <v>11424</v>
      </c>
      <c r="C45" s="642">
        <v>446</v>
      </c>
      <c r="D45" s="643">
        <v>6420</v>
      </c>
      <c r="E45" s="642">
        <v>854</v>
      </c>
      <c r="F45" s="643">
        <v>14037</v>
      </c>
      <c r="G45" s="642">
        <v>9</v>
      </c>
      <c r="H45" s="643">
        <v>3474</v>
      </c>
      <c r="I45" s="643">
        <v>2885</v>
      </c>
      <c r="J45" s="643">
        <v>45445</v>
      </c>
      <c r="K45" s="24"/>
      <c r="V45" s="25"/>
    </row>
    <row r="46" spans="1:22" ht="14.25" customHeight="1">
      <c r="A46" s="632" t="s">
        <v>333</v>
      </c>
      <c r="B46" s="642">
        <v>250</v>
      </c>
      <c r="C46" s="642">
        <v>10</v>
      </c>
      <c r="D46" s="643">
        <v>2799</v>
      </c>
      <c r="E46" s="642">
        <v>200</v>
      </c>
      <c r="F46" s="642">
        <v>500</v>
      </c>
      <c r="G46" s="642"/>
      <c r="H46" s="642">
        <v>30</v>
      </c>
      <c r="I46" s="642">
        <v>2</v>
      </c>
      <c r="J46" s="642"/>
      <c r="K46" s="24"/>
      <c r="V46" s="25"/>
    </row>
    <row r="47" spans="1:22" ht="14.25" customHeight="1">
      <c r="A47" s="632" t="s">
        <v>278</v>
      </c>
      <c r="B47" s="643">
        <v>7748</v>
      </c>
      <c r="C47" s="642"/>
      <c r="D47" s="643">
        <v>14551</v>
      </c>
      <c r="E47" s="643">
        <v>1643</v>
      </c>
      <c r="F47" s="643">
        <v>4513</v>
      </c>
      <c r="G47" s="642"/>
      <c r="H47" s="643">
        <v>1857</v>
      </c>
      <c r="I47" s="642"/>
      <c r="J47" s="643">
        <v>31397</v>
      </c>
      <c r="K47" s="24"/>
      <c r="V47" s="25"/>
    </row>
    <row r="48" spans="1:22" ht="14.25" customHeight="1">
      <c r="A48" s="632" t="s">
        <v>279</v>
      </c>
      <c r="B48" s="643">
        <v>3116</v>
      </c>
      <c r="C48" s="642">
        <v>916</v>
      </c>
      <c r="D48" s="643">
        <v>4820</v>
      </c>
      <c r="E48" s="642">
        <v>776</v>
      </c>
      <c r="F48" s="643">
        <v>33571</v>
      </c>
      <c r="G48" s="642"/>
      <c r="H48" s="643">
        <v>2033</v>
      </c>
      <c r="I48" s="643">
        <v>1499</v>
      </c>
      <c r="J48" s="643">
        <v>9716</v>
      </c>
      <c r="K48" s="24"/>
      <c r="V48" s="25"/>
    </row>
    <row r="49" spans="1:22" ht="14.25" customHeight="1">
      <c r="A49" s="632" t="s">
        <v>334</v>
      </c>
      <c r="B49" s="642">
        <v>81</v>
      </c>
      <c r="C49" s="642">
        <v>228</v>
      </c>
      <c r="D49" s="643">
        <v>4394</v>
      </c>
      <c r="E49" s="642"/>
      <c r="F49" s="642">
        <v>297</v>
      </c>
      <c r="G49" s="642"/>
      <c r="H49" s="642">
        <v>159</v>
      </c>
      <c r="I49" s="642"/>
      <c r="J49" s="643">
        <v>1300</v>
      </c>
      <c r="K49" s="24"/>
      <c r="V49" s="25"/>
    </row>
    <row r="50" spans="1:22" ht="14.25" customHeight="1">
      <c r="A50" s="632" t="s">
        <v>336</v>
      </c>
      <c r="B50" s="643">
        <v>2015</v>
      </c>
      <c r="C50" s="643">
        <v>1277</v>
      </c>
      <c r="D50" s="643">
        <v>3590</v>
      </c>
      <c r="E50" s="642">
        <v>107</v>
      </c>
      <c r="F50" s="643">
        <v>3082</v>
      </c>
      <c r="G50" s="642"/>
      <c r="H50" s="642">
        <v>746</v>
      </c>
      <c r="I50" s="642">
        <v>47</v>
      </c>
      <c r="J50" s="642">
        <v>611</v>
      </c>
      <c r="K50" s="24"/>
      <c r="V50" s="25"/>
    </row>
    <row r="51" spans="1:22" ht="14.25" customHeight="1">
      <c r="A51" s="24"/>
      <c r="B51" s="573"/>
      <c r="C51" s="573"/>
      <c r="D51" s="573"/>
      <c r="E51" s="573"/>
      <c r="F51" s="573"/>
      <c r="G51" s="573"/>
      <c r="H51" s="573"/>
      <c r="I51" s="573"/>
      <c r="J51" s="573"/>
      <c r="V51" s="25"/>
    </row>
    <row r="52" spans="1:22" ht="14.25" customHeight="1">
      <c r="A52" s="24"/>
      <c r="B52" s="573"/>
      <c r="C52" s="573"/>
      <c r="D52" s="573"/>
      <c r="E52" s="573"/>
      <c r="F52" s="573"/>
      <c r="G52" s="573"/>
      <c r="H52" s="573"/>
      <c r="I52" s="573"/>
      <c r="J52" s="573"/>
      <c r="V52" s="25"/>
    </row>
    <row r="53" spans="1:22" ht="14.25" customHeight="1">
      <c r="A53" s="24"/>
      <c r="B53" s="573"/>
      <c r="C53" s="573"/>
      <c r="D53" s="573"/>
      <c r="E53" s="573"/>
      <c r="F53" s="573"/>
      <c r="G53" s="573"/>
      <c r="H53" s="573"/>
      <c r="I53" s="573"/>
      <c r="J53" s="573"/>
      <c r="V53" s="25"/>
    </row>
    <row r="54" spans="1:22" ht="14.25" customHeight="1">
      <c r="A54" s="24"/>
      <c r="B54" s="573"/>
      <c r="C54" s="573"/>
      <c r="D54" s="573"/>
      <c r="E54" s="573"/>
      <c r="F54" s="573"/>
      <c r="G54" s="573"/>
      <c r="H54" s="573"/>
      <c r="I54" s="573"/>
      <c r="J54" s="573"/>
      <c r="V54" s="25"/>
    </row>
    <row r="55" spans="1:22" ht="14.25" customHeight="1">
      <c r="A55" s="24"/>
      <c r="B55" s="573"/>
      <c r="C55" s="573"/>
      <c r="D55" s="573"/>
      <c r="E55" s="573"/>
      <c r="F55" s="573"/>
      <c r="G55" s="573"/>
      <c r="H55" s="573"/>
      <c r="I55" s="573"/>
      <c r="J55" s="573"/>
      <c r="V55" s="25"/>
    </row>
    <row r="56" spans="1:22" ht="14.25" customHeight="1">
      <c r="A56" s="24"/>
      <c r="B56" s="604"/>
      <c r="C56" s="604"/>
      <c r="D56" s="604"/>
      <c r="E56" s="604"/>
      <c r="F56" s="604"/>
      <c r="G56" s="604"/>
      <c r="H56" s="573"/>
      <c r="I56" s="573"/>
      <c r="J56" s="573"/>
      <c r="V56" s="25"/>
    </row>
    <row r="57" spans="1:22" ht="14.25" customHeight="1">
      <c r="A57" s="4"/>
      <c r="B57" s="155"/>
      <c r="C57" s="155"/>
      <c r="D57" s="155"/>
      <c r="E57" s="155"/>
      <c r="F57" s="155"/>
      <c r="G57" s="4"/>
      <c r="H57" s="155"/>
      <c r="I57" s="155"/>
      <c r="J57" s="25"/>
      <c r="V57" s="25"/>
    </row>
    <row r="58" spans="1:22" ht="14.25" customHeight="1">
      <c r="B58" s="148"/>
      <c r="C58" s="148"/>
      <c r="D58" s="148"/>
      <c r="E58" s="148"/>
      <c r="F58" s="148"/>
      <c r="G58" s="148"/>
      <c r="H58" s="148"/>
      <c r="I58" s="148"/>
      <c r="V58" s="25"/>
    </row>
    <row r="59" spans="1:22" ht="14.25" customHeight="1">
      <c r="B59" s="148"/>
      <c r="C59" s="148"/>
      <c r="D59" s="148"/>
      <c r="E59" s="148"/>
      <c r="F59" s="148"/>
      <c r="G59" s="148"/>
      <c r="H59" s="148"/>
      <c r="I59" s="148"/>
      <c r="V59" s="25"/>
    </row>
    <row r="60" spans="1:22" ht="14.25" customHeight="1">
      <c r="B60" s="148"/>
      <c r="C60" s="148"/>
      <c r="D60" s="148"/>
      <c r="E60" s="148"/>
      <c r="F60" s="148"/>
      <c r="G60" s="148"/>
      <c r="H60" s="148"/>
      <c r="I60" s="148"/>
      <c r="V60" s="25"/>
    </row>
    <row r="61" spans="1:22" ht="14.25" customHeight="1">
      <c r="B61" s="148"/>
      <c r="C61" s="148"/>
      <c r="D61" s="148"/>
      <c r="E61" s="148"/>
      <c r="F61" s="148"/>
      <c r="G61" s="148"/>
      <c r="H61" s="148"/>
      <c r="I61" s="148"/>
      <c r="V61" s="25"/>
    </row>
    <row r="62" spans="1:22" ht="14.25" customHeight="1">
      <c r="B62" s="148"/>
      <c r="C62" s="148"/>
      <c r="D62" s="148"/>
      <c r="E62" s="148"/>
      <c r="F62" s="148"/>
      <c r="G62" s="148"/>
      <c r="H62" s="148"/>
      <c r="I62" s="148"/>
      <c r="V62" s="25"/>
    </row>
    <row r="63" spans="1:22" ht="14.25" customHeight="1">
      <c r="B63" s="148"/>
      <c r="C63" s="148"/>
      <c r="D63" s="148"/>
      <c r="E63" s="148"/>
      <c r="F63" s="148"/>
      <c r="G63" s="148"/>
      <c r="H63" s="148"/>
      <c r="I63" s="148"/>
      <c r="V63" s="25"/>
    </row>
    <row r="64" spans="1:22" ht="14.25" customHeight="1">
      <c r="B64" s="148"/>
      <c r="C64" s="148"/>
      <c r="D64" s="148"/>
      <c r="E64" s="148"/>
      <c r="F64" s="148"/>
      <c r="G64" s="148"/>
      <c r="H64" s="148"/>
      <c r="I64" s="148"/>
      <c r="V64" s="25"/>
    </row>
    <row r="65" spans="2:22" ht="14.25" customHeight="1">
      <c r="B65" s="148"/>
      <c r="C65" s="148"/>
      <c r="D65" s="148"/>
      <c r="E65" s="148"/>
      <c r="F65" s="148"/>
      <c r="G65" s="148"/>
      <c r="H65" s="148"/>
      <c r="I65" s="148"/>
      <c r="V65" s="25"/>
    </row>
    <row r="66" spans="2:22" ht="14.25" customHeight="1">
      <c r="B66" s="148"/>
      <c r="C66" s="148"/>
      <c r="D66" s="148"/>
      <c r="E66" s="148"/>
      <c r="F66" s="148"/>
      <c r="G66" s="148"/>
      <c r="H66" s="148"/>
      <c r="I66" s="148"/>
      <c r="V66" s="25"/>
    </row>
    <row r="67" spans="2:22" ht="14.25" customHeight="1">
      <c r="B67" s="148"/>
      <c r="C67" s="148"/>
      <c r="D67" s="148"/>
      <c r="E67" s="148"/>
      <c r="F67" s="148"/>
      <c r="G67" s="148"/>
      <c r="H67" s="148"/>
      <c r="I67" s="148"/>
      <c r="V67" s="25"/>
    </row>
    <row r="68" spans="2:22" ht="14.25" customHeight="1">
      <c r="B68" s="148"/>
      <c r="C68" s="148"/>
      <c r="D68" s="148"/>
      <c r="E68" s="148"/>
      <c r="F68" s="148"/>
      <c r="G68" s="148"/>
      <c r="H68" s="148"/>
      <c r="I68" s="148"/>
      <c r="V68" s="25"/>
    </row>
    <row r="69" spans="2:22" ht="14.25" customHeight="1">
      <c r="B69" s="148"/>
      <c r="C69" s="148"/>
      <c r="D69" s="148"/>
      <c r="E69" s="148"/>
      <c r="F69" s="148"/>
      <c r="G69" s="148"/>
      <c r="H69" s="148"/>
      <c r="I69" s="148"/>
      <c r="V69" s="25"/>
    </row>
    <row r="70" spans="2:22" ht="14.25" customHeight="1">
      <c r="B70" s="148"/>
      <c r="C70" s="148"/>
      <c r="D70" s="148"/>
      <c r="E70" s="148"/>
      <c r="F70" s="148"/>
      <c r="G70" s="148"/>
      <c r="H70" s="148"/>
      <c r="I70" s="148"/>
      <c r="V70" s="25"/>
    </row>
    <row r="71" spans="2:22" ht="14.25" customHeight="1">
      <c r="B71" s="148"/>
      <c r="C71" s="148"/>
      <c r="D71" s="148"/>
      <c r="E71" s="148"/>
      <c r="F71" s="148"/>
      <c r="G71" s="148"/>
      <c r="H71" s="148"/>
      <c r="I71" s="148"/>
      <c r="V71" s="25"/>
    </row>
    <row r="72" spans="2:22" ht="14.25" customHeight="1">
      <c r="B72" s="148"/>
      <c r="C72" s="148"/>
      <c r="D72" s="148"/>
      <c r="E72" s="148"/>
      <c r="F72" s="148"/>
      <c r="G72" s="148"/>
      <c r="H72" s="148"/>
      <c r="I72" s="148"/>
      <c r="V72" s="25"/>
    </row>
    <row r="73" spans="2:22" ht="14.25" customHeight="1">
      <c r="B73" s="148"/>
      <c r="C73" s="148"/>
      <c r="D73" s="148"/>
      <c r="E73" s="148"/>
      <c r="F73" s="148"/>
      <c r="G73" s="148"/>
      <c r="H73" s="148"/>
      <c r="I73" s="148"/>
      <c r="V73" s="25"/>
    </row>
    <row r="74" spans="2:22" ht="14.25" customHeight="1">
      <c r="B74" s="148"/>
      <c r="C74" s="148"/>
      <c r="D74" s="148"/>
      <c r="E74" s="148"/>
      <c r="F74" s="148"/>
      <c r="G74" s="148"/>
      <c r="H74" s="148"/>
      <c r="I74" s="148"/>
      <c r="V74" s="25"/>
    </row>
    <row r="75" spans="2:22" ht="14.25" customHeight="1">
      <c r="B75" s="148"/>
      <c r="C75" s="148"/>
      <c r="D75" s="148"/>
      <c r="E75" s="148"/>
      <c r="F75" s="148"/>
      <c r="G75" s="148"/>
      <c r="H75" s="148"/>
      <c r="I75" s="148"/>
      <c r="V75" s="25"/>
    </row>
    <row r="76" spans="2:22" ht="14.25" customHeight="1">
      <c r="B76" s="148"/>
      <c r="C76" s="148"/>
      <c r="D76" s="148"/>
      <c r="E76" s="148"/>
      <c r="F76" s="148"/>
      <c r="G76" s="148"/>
      <c r="H76" s="148"/>
      <c r="I76" s="148"/>
      <c r="V76" s="25"/>
    </row>
    <row r="77" spans="2:22" ht="14.25" customHeight="1">
      <c r="B77" s="148"/>
      <c r="C77" s="148"/>
      <c r="D77" s="148"/>
      <c r="E77" s="148"/>
      <c r="F77" s="148"/>
      <c r="G77" s="148"/>
      <c r="H77" s="148"/>
      <c r="I77" s="148"/>
      <c r="V77" s="25"/>
    </row>
    <row r="78" spans="2:22" ht="14.25" customHeight="1">
      <c r="B78" s="148"/>
      <c r="C78" s="148"/>
      <c r="D78" s="148"/>
      <c r="E78" s="148"/>
      <c r="F78" s="148"/>
      <c r="G78" s="148"/>
      <c r="H78" s="148"/>
      <c r="I78" s="148"/>
      <c r="V78" s="25"/>
    </row>
    <row r="79" spans="2:22" ht="14.25" customHeight="1">
      <c r="B79" s="148"/>
      <c r="C79" s="148"/>
      <c r="D79" s="148"/>
      <c r="E79" s="148"/>
      <c r="F79" s="148"/>
      <c r="G79" s="148"/>
      <c r="H79" s="148"/>
      <c r="I79" s="148"/>
      <c r="V79" s="25"/>
    </row>
    <row r="80" spans="2:22" ht="14.25" customHeight="1">
      <c r="B80" s="148"/>
      <c r="C80" s="148"/>
      <c r="D80" s="148"/>
      <c r="E80" s="148"/>
      <c r="F80" s="148"/>
      <c r="G80" s="148"/>
      <c r="H80" s="148"/>
      <c r="I80" s="148"/>
      <c r="V80" s="25"/>
    </row>
    <row r="81" spans="2:22" ht="14.25" customHeight="1">
      <c r="B81" s="148"/>
      <c r="C81" s="148"/>
      <c r="D81" s="148"/>
      <c r="E81" s="148"/>
      <c r="F81" s="148"/>
      <c r="G81" s="148"/>
      <c r="H81" s="148"/>
      <c r="I81" s="148"/>
      <c r="V81" s="25"/>
    </row>
    <row r="82" spans="2:22" ht="14.25" customHeight="1">
      <c r="B82" s="148"/>
      <c r="C82" s="148"/>
      <c r="D82" s="148"/>
      <c r="E82" s="148"/>
      <c r="F82" s="148"/>
      <c r="G82" s="148"/>
      <c r="H82" s="148"/>
      <c r="I82" s="148"/>
      <c r="V82" s="25"/>
    </row>
    <row r="83" spans="2:22" ht="14.25" customHeight="1">
      <c r="B83" s="148"/>
      <c r="C83" s="148"/>
      <c r="D83" s="148"/>
      <c r="E83" s="148"/>
      <c r="F83" s="148"/>
      <c r="G83" s="148"/>
      <c r="H83" s="148"/>
      <c r="I83" s="148"/>
      <c r="V83" s="25"/>
    </row>
    <row r="84" spans="2:22" ht="14.25" customHeight="1">
      <c r="B84" s="148"/>
      <c r="C84" s="148"/>
      <c r="D84" s="148"/>
      <c r="E84" s="148"/>
      <c r="F84" s="148"/>
      <c r="G84" s="148"/>
      <c r="H84" s="148"/>
      <c r="I84" s="148"/>
      <c r="V84" s="25"/>
    </row>
    <row r="85" spans="2:22" ht="14.25" customHeight="1">
      <c r="B85" s="148"/>
      <c r="C85" s="148"/>
      <c r="D85" s="148"/>
      <c r="E85" s="148"/>
      <c r="F85" s="148"/>
      <c r="G85" s="148"/>
      <c r="H85" s="148"/>
      <c r="I85" s="148"/>
      <c r="V85" s="25"/>
    </row>
    <row r="86" spans="2:22" ht="14.25" customHeight="1">
      <c r="B86" s="148"/>
      <c r="C86" s="148"/>
      <c r="D86" s="148"/>
      <c r="E86" s="148"/>
      <c r="F86" s="148"/>
      <c r="G86" s="148"/>
      <c r="H86" s="148"/>
      <c r="I86" s="148"/>
      <c r="V86" s="25"/>
    </row>
    <row r="87" spans="2:22" ht="14.25" customHeight="1">
      <c r="B87" s="148"/>
      <c r="C87" s="148"/>
      <c r="D87" s="148"/>
      <c r="E87" s="148"/>
      <c r="F87" s="148"/>
      <c r="G87" s="148"/>
      <c r="H87" s="148"/>
      <c r="I87" s="148"/>
      <c r="V87" s="25"/>
    </row>
    <row r="88" spans="2:22" ht="14.25" customHeight="1">
      <c r="B88" s="148"/>
      <c r="C88" s="148"/>
      <c r="D88" s="148"/>
      <c r="E88" s="148"/>
      <c r="F88" s="148"/>
      <c r="G88" s="148"/>
      <c r="H88" s="148"/>
      <c r="I88" s="148"/>
      <c r="V88" s="25"/>
    </row>
    <row r="89" spans="2:22" ht="14.25" customHeight="1">
      <c r="B89" s="148"/>
      <c r="C89" s="148"/>
      <c r="D89" s="148"/>
      <c r="E89" s="148"/>
      <c r="F89" s="148"/>
      <c r="G89" s="148"/>
      <c r="H89" s="148"/>
      <c r="I89" s="148"/>
      <c r="V89" s="25"/>
    </row>
    <row r="90" spans="2:22" ht="14.25" customHeight="1">
      <c r="B90" s="148"/>
      <c r="C90" s="148"/>
      <c r="D90" s="148"/>
      <c r="E90" s="148"/>
      <c r="F90" s="148"/>
      <c r="G90" s="148"/>
      <c r="H90" s="148"/>
      <c r="I90" s="148"/>
      <c r="V90" s="25"/>
    </row>
    <row r="91" spans="2:22" ht="14.25" customHeight="1">
      <c r="B91" s="148"/>
      <c r="C91" s="148"/>
      <c r="D91" s="148"/>
      <c r="E91" s="148"/>
      <c r="F91" s="148"/>
      <c r="G91" s="148"/>
      <c r="H91" s="148"/>
      <c r="I91" s="148"/>
      <c r="V91" s="25"/>
    </row>
    <row r="92" spans="2:22" ht="14.25" customHeight="1">
      <c r="B92" s="148"/>
      <c r="C92" s="148"/>
      <c r="D92" s="148"/>
      <c r="E92" s="148"/>
      <c r="F92" s="148"/>
      <c r="G92" s="148"/>
      <c r="H92" s="148"/>
      <c r="I92" s="148"/>
      <c r="V92" s="25"/>
    </row>
    <row r="93" spans="2:22" ht="14.25" customHeight="1">
      <c r="B93" s="148"/>
      <c r="C93" s="148"/>
      <c r="D93" s="148"/>
      <c r="E93" s="148"/>
      <c r="F93" s="148"/>
      <c r="G93" s="148"/>
      <c r="H93" s="148"/>
      <c r="I93" s="148"/>
      <c r="V93" s="25"/>
    </row>
    <row r="94" spans="2:22" ht="14.25" customHeight="1">
      <c r="B94" s="148"/>
      <c r="C94" s="148"/>
      <c r="D94" s="148"/>
      <c r="E94" s="148"/>
      <c r="F94" s="148"/>
      <c r="G94" s="148"/>
      <c r="H94" s="148"/>
      <c r="I94" s="148"/>
      <c r="V94" s="25"/>
    </row>
    <row r="95" spans="2:22" ht="14.25" customHeight="1">
      <c r="B95" s="148"/>
      <c r="C95" s="148"/>
      <c r="D95" s="148"/>
      <c r="E95" s="148"/>
      <c r="F95" s="148"/>
      <c r="G95" s="148"/>
      <c r="H95" s="148"/>
      <c r="I95" s="148"/>
      <c r="V95" s="25"/>
    </row>
    <row r="96" spans="2:22" ht="14.25" customHeight="1">
      <c r="B96" s="148"/>
      <c r="C96" s="148"/>
      <c r="D96" s="148"/>
      <c r="E96" s="148"/>
      <c r="F96" s="148"/>
      <c r="G96" s="148"/>
      <c r="H96" s="148"/>
      <c r="I96" s="148"/>
      <c r="V96" s="25"/>
    </row>
    <row r="97" spans="2:22" ht="14.25" customHeight="1">
      <c r="B97" s="148"/>
      <c r="C97" s="148"/>
      <c r="D97" s="148"/>
      <c r="E97" s="148"/>
      <c r="F97" s="148"/>
      <c r="G97" s="148"/>
      <c r="H97" s="148"/>
      <c r="I97" s="148"/>
      <c r="V97" s="25"/>
    </row>
    <row r="98" spans="2:22" ht="14.25" customHeight="1">
      <c r="B98" s="148"/>
      <c r="C98" s="148"/>
      <c r="D98" s="148"/>
      <c r="E98" s="148"/>
      <c r="F98" s="148"/>
      <c r="G98" s="148"/>
      <c r="H98" s="148"/>
      <c r="I98" s="148"/>
      <c r="V98" s="25"/>
    </row>
    <row r="99" spans="2:22" ht="14.25" customHeight="1">
      <c r="B99" s="148"/>
      <c r="C99" s="148"/>
      <c r="D99" s="148"/>
      <c r="E99" s="148"/>
      <c r="F99" s="148"/>
      <c r="G99" s="148"/>
      <c r="H99" s="148"/>
      <c r="I99" s="148"/>
      <c r="V99" s="25"/>
    </row>
    <row r="100" spans="2:22" ht="14.25" customHeight="1">
      <c r="B100" s="148"/>
      <c r="C100" s="148"/>
      <c r="D100" s="148"/>
      <c r="E100" s="148"/>
      <c r="F100" s="148"/>
      <c r="G100" s="148"/>
      <c r="H100" s="148"/>
      <c r="I100" s="148"/>
      <c r="V100" s="25"/>
    </row>
    <row r="101" spans="2:22" ht="14.25" customHeight="1">
      <c r="B101" s="148"/>
      <c r="C101" s="148"/>
      <c r="D101" s="148"/>
      <c r="E101" s="148"/>
      <c r="F101" s="148"/>
      <c r="G101" s="148"/>
      <c r="H101" s="148"/>
      <c r="I101" s="148"/>
      <c r="V101" s="25"/>
    </row>
    <row r="102" spans="2:22" ht="14.25" customHeight="1">
      <c r="B102" s="148"/>
      <c r="C102" s="148"/>
      <c r="D102" s="148"/>
      <c r="E102" s="148"/>
      <c r="F102" s="148"/>
      <c r="G102" s="148"/>
      <c r="H102" s="148"/>
      <c r="I102" s="148"/>
      <c r="V102" s="25"/>
    </row>
    <row r="103" spans="2:22" ht="14.25" customHeight="1">
      <c r="B103" s="148"/>
      <c r="C103" s="148"/>
      <c r="D103" s="148"/>
      <c r="E103" s="148"/>
      <c r="F103" s="148"/>
      <c r="G103" s="148"/>
      <c r="H103" s="148"/>
      <c r="I103" s="148"/>
      <c r="V103" s="25"/>
    </row>
    <row r="104" spans="2:22" ht="14.25" customHeight="1">
      <c r="B104" s="148"/>
      <c r="C104" s="148"/>
      <c r="D104" s="148"/>
      <c r="E104" s="148"/>
      <c r="F104" s="148"/>
      <c r="G104" s="148"/>
      <c r="H104" s="148"/>
      <c r="I104" s="148"/>
      <c r="V104" s="25"/>
    </row>
    <row r="105" spans="2:22" ht="14.25" customHeight="1">
      <c r="B105" s="148"/>
      <c r="C105" s="148"/>
      <c r="D105" s="148"/>
      <c r="E105" s="148"/>
      <c r="F105" s="148"/>
      <c r="G105" s="148"/>
      <c r="H105" s="148"/>
      <c r="I105" s="148"/>
      <c r="V105" s="25"/>
    </row>
    <row r="106" spans="2:22" ht="14.25" customHeight="1">
      <c r="U106" s="25"/>
      <c r="V106" s="25"/>
    </row>
  </sheetData>
  <phoneticPr fontId="29" type="noConversion"/>
  <pageMargins left="0.47244094488188981" right="0.47244094488188981" top="0.47244094488188981" bottom="0.47244094488188981" header="0.23622047244094491" footer="0.23622047244094491"/>
  <pageSetup paperSize="9" orientation="portrait" r:id="rId1"/>
  <headerFooter alignWithMargins="0">
    <oddFooter>&amp;C&amp;9&amp;P&amp;L&amp;9Public Library Statistics 2016/17</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N58"/>
  <sheetViews>
    <sheetView zoomScaleNormal="100" workbookViewId="0">
      <pane ySplit="3" topLeftCell="A4" activePane="bottomLeft" state="frozen"/>
      <selection pane="bottomLeft" activeCell="A50" sqref="A50"/>
    </sheetView>
  </sheetViews>
  <sheetFormatPr defaultColWidth="9.140625" defaultRowHeight="14.25" customHeight="1"/>
  <cols>
    <col min="1" max="1" width="20.5703125" style="20" customWidth="1"/>
    <col min="2" max="2" width="7.5703125" style="48" customWidth="1"/>
    <col min="3" max="3" width="10.85546875" style="48" customWidth="1"/>
    <col min="4" max="4" width="7.7109375" style="48" bestFit="1" customWidth="1"/>
    <col min="5" max="5" width="7.42578125" style="48" customWidth="1"/>
    <col min="6" max="6" width="7.5703125" style="48" customWidth="1"/>
    <col min="7" max="7" width="7.42578125" style="48" customWidth="1"/>
    <col min="8" max="8" width="7.85546875" style="48" customWidth="1"/>
    <col min="9" max="9" width="10" style="48" customWidth="1"/>
    <col min="10" max="10" width="10" style="48" bestFit="1" customWidth="1"/>
    <col min="11" max="11" width="33.42578125" style="146" customWidth="1"/>
    <col min="12" max="12" width="10.28515625" style="20" bestFit="1" customWidth="1"/>
    <col min="13" max="13" width="21.5703125" style="20" bestFit="1" customWidth="1"/>
    <col min="14" max="14" width="16.5703125" style="20" customWidth="1"/>
    <col min="15" max="16384" width="9.140625" style="20"/>
  </cols>
  <sheetData>
    <row r="1" spans="1:14" ht="15" customHeight="1">
      <c r="A1" s="37" t="s">
        <v>482</v>
      </c>
    </row>
    <row r="2" spans="1:14" ht="14.25" customHeight="1">
      <c r="A2" s="37"/>
    </row>
    <row r="3" spans="1:14" ht="36">
      <c r="B3" s="557" t="s">
        <v>225</v>
      </c>
      <c r="C3" s="539" t="s">
        <v>375</v>
      </c>
      <c r="D3" s="539" t="s">
        <v>376</v>
      </c>
      <c r="E3" s="539" t="s">
        <v>377</v>
      </c>
      <c r="F3" s="539" t="s">
        <v>378</v>
      </c>
      <c r="G3" s="539" t="s">
        <v>379</v>
      </c>
      <c r="H3" s="539" t="s">
        <v>380</v>
      </c>
      <c r="I3" s="539" t="s">
        <v>30</v>
      </c>
      <c r="J3" s="539" t="s">
        <v>385</v>
      </c>
      <c r="K3" s="503"/>
      <c r="M3" s="9"/>
      <c r="N3" s="322"/>
    </row>
    <row r="4" spans="1:14" ht="14.25" customHeight="1">
      <c r="A4" s="632" t="s">
        <v>280</v>
      </c>
      <c r="B4" s="643">
        <v>3065</v>
      </c>
      <c r="C4" s="643">
        <v>7250</v>
      </c>
      <c r="D4" s="643">
        <v>6251</v>
      </c>
      <c r="E4" s="643">
        <v>3909</v>
      </c>
      <c r="F4" s="643">
        <v>6160</v>
      </c>
      <c r="G4" s="642"/>
      <c r="H4" s="643">
        <v>7981</v>
      </c>
      <c r="I4" s="643">
        <v>25781</v>
      </c>
      <c r="J4" s="643">
        <v>21600</v>
      </c>
      <c r="K4" s="145"/>
    </row>
    <row r="5" spans="1:14" ht="14.25" customHeight="1">
      <c r="A5" s="632" t="s">
        <v>213</v>
      </c>
      <c r="B5" s="643">
        <v>3601</v>
      </c>
      <c r="C5" s="642">
        <v>111</v>
      </c>
      <c r="D5" s="643">
        <v>12254</v>
      </c>
      <c r="E5" s="642">
        <v>88</v>
      </c>
      <c r="F5" s="643">
        <v>6557</v>
      </c>
      <c r="G5" s="642"/>
      <c r="H5" s="642"/>
      <c r="I5" s="642"/>
      <c r="J5" s="643">
        <v>1892</v>
      </c>
      <c r="K5" s="332"/>
    </row>
    <row r="6" spans="1:14" ht="14.25" customHeight="1">
      <c r="A6" s="632" t="s">
        <v>281</v>
      </c>
      <c r="B6" s="642">
        <v>671</v>
      </c>
      <c r="C6" s="642">
        <v>224</v>
      </c>
      <c r="D6" s="643">
        <v>6117</v>
      </c>
      <c r="E6" s="642"/>
      <c r="F6" s="643">
        <v>7170</v>
      </c>
      <c r="G6" s="642"/>
      <c r="H6" s="643">
        <v>1134</v>
      </c>
      <c r="I6" s="642"/>
      <c r="J6" s="643">
        <v>10645</v>
      </c>
      <c r="K6" s="332"/>
    </row>
    <row r="7" spans="1:14" ht="14.25" customHeight="1">
      <c r="A7" s="632" t="s">
        <v>438</v>
      </c>
      <c r="B7" s="643">
        <v>1545</v>
      </c>
      <c r="C7" s="642">
        <v>284</v>
      </c>
      <c r="D7" s="643">
        <v>17733</v>
      </c>
      <c r="E7" s="643">
        <v>1850</v>
      </c>
      <c r="F7" s="643">
        <v>1081</v>
      </c>
      <c r="G7" s="642"/>
      <c r="H7" s="643">
        <v>1589</v>
      </c>
      <c r="I7" s="642"/>
      <c r="J7" s="643">
        <v>5669</v>
      </c>
      <c r="K7" s="332"/>
    </row>
    <row r="8" spans="1:14" ht="14.25" customHeight="1">
      <c r="A8" s="632" t="s">
        <v>106</v>
      </c>
      <c r="B8" s="642">
        <v>152</v>
      </c>
      <c r="C8" s="642">
        <v>230</v>
      </c>
      <c r="D8" s="643">
        <v>5206</v>
      </c>
      <c r="E8" s="643">
        <v>1416</v>
      </c>
      <c r="F8" s="643">
        <v>1103</v>
      </c>
      <c r="G8" s="642"/>
      <c r="H8" s="642">
        <v>118</v>
      </c>
      <c r="I8" s="642"/>
      <c r="J8" s="643">
        <v>2773</v>
      </c>
      <c r="K8" s="332"/>
    </row>
    <row r="9" spans="1:14" ht="14.25" customHeight="1">
      <c r="A9" s="632" t="s">
        <v>282</v>
      </c>
      <c r="B9" s="642">
        <v>775</v>
      </c>
      <c r="C9" s="643">
        <v>2065</v>
      </c>
      <c r="D9" s="643">
        <v>2415</v>
      </c>
      <c r="E9" s="642"/>
      <c r="F9" s="643">
        <v>5795</v>
      </c>
      <c r="G9" s="642"/>
      <c r="H9" s="642">
        <v>985</v>
      </c>
      <c r="I9" s="642"/>
      <c r="J9" s="643">
        <v>1134</v>
      </c>
      <c r="K9" s="332"/>
    </row>
    <row r="10" spans="1:14" ht="14.25" customHeight="1">
      <c r="A10" s="632" t="s">
        <v>428</v>
      </c>
      <c r="B10" s="642">
        <v>134</v>
      </c>
      <c r="C10" s="642"/>
      <c r="D10" s="643">
        <v>1488</v>
      </c>
      <c r="E10" s="642"/>
      <c r="F10" s="642"/>
      <c r="G10" s="642"/>
      <c r="H10" s="642">
        <v>63</v>
      </c>
      <c r="I10" s="642"/>
      <c r="J10" s="643">
        <v>3051</v>
      </c>
      <c r="K10" s="332"/>
    </row>
    <row r="11" spans="1:14" ht="14.25" customHeight="1">
      <c r="A11" s="632" t="s">
        <v>341</v>
      </c>
      <c r="B11" s="642">
        <v>744</v>
      </c>
      <c r="C11" s="642"/>
      <c r="D11" s="643">
        <v>4124</v>
      </c>
      <c r="E11" s="642">
        <v>38</v>
      </c>
      <c r="F11" s="642">
        <v>253</v>
      </c>
      <c r="G11" s="642"/>
      <c r="H11" s="642">
        <v>194</v>
      </c>
      <c r="I11" s="642"/>
      <c r="J11" s="643">
        <v>1547</v>
      </c>
      <c r="K11" s="332"/>
    </row>
    <row r="12" spans="1:14" ht="14.25" customHeight="1">
      <c r="A12" s="632" t="s">
        <v>283</v>
      </c>
      <c r="B12" s="643">
        <v>141105</v>
      </c>
      <c r="C12" s="642">
        <v>882</v>
      </c>
      <c r="D12" s="643">
        <v>22670</v>
      </c>
      <c r="E12" s="642">
        <v>632</v>
      </c>
      <c r="F12" s="643">
        <v>398063</v>
      </c>
      <c r="G12" s="643">
        <v>6220</v>
      </c>
      <c r="H12" s="643">
        <v>2642</v>
      </c>
      <c r="I12" s="642">
        <v>77</v>
      </c>
      <c r="J12" s="643">
        <v>40374</v>
      </c>
      <c r="K12" s="332"/>
    </row>
    <row r="13" spans="1:14" ht="14.25" customHeight="1">
      <c r="A13" s="632" t="s">
        <v>284</v>
      </c>
      <c r="B13" s="643">
        <v>1363</v>
      </c>
      <c r="C13" s="643">
        <v>1023</v>
      </c>
      <c r="D13" s="643">
        <v>3181</v>
      </c>
      <c r="E13" s="642"/>
      <c r="F13" s="643">
        <v>39836</v>
      </c>
      <c r="G13" s="642"/>
      <c r="H13" s="643">
        <v>2364</v>
      </c>
      <c r="I13" s="642"/>
      <c r="J13" s="643">
        <v>24470</v>
      </c>
      <c r="K13" s="332"/>
    </row>
    <row r="14" spans="1:14" ht="14.25" customHeight="1">
      <c r="A14" s="632" t="s">
        <v>214</v>
      </c>
      <c r="B14" s="642">
        <v>21</v>
      </c>
      <c r="C14" s="642"/>
      <c r="D14" s="643">
        <v>2631</v>
      </c>
      <c r="E14" s="642"/>
      <c r="F14" s="642">
        <v>47</v>
      </c>
      <c r="G14" s="642"/>
      <c r="H14" s="642">
        <v>196</v>
      </c>
      <c r="I14" s="642"/>
      <c r="J14" s="643">
        <v>41578</v>
      </c>
      <c r="K14" s="332"/>
    </row>
    <row r="15" spans="1:14" ht="14.25" customHeight="1">
      <c r="A15" s="632" t="s">
        <v>429</v>
      </c>
      <c r="B15" s="643">
        <v>11503</v>
      </c>
      <c r="C15" s="643">
        <v>4795</v>
      </c>
      <c r="D15" s="643">
        <v>10874</v>
      </c>
      <c r="E15" s="643">
        <v>1375</v>
      </c>
      <c r="F15" s="643">
        <v>11921</v>
      </c>
      <c r="G15" s="642"/>
      <c r="H15" s="643">
        <v>6585</v>
      </c>
      <c r="I15" s="642">
        <v>661</v>
      </c>
      <c r="J15" s="643">
        <v>19781</v>
      </c>
      <c r="K15" s="332"/>
    </row>
    <row r="16" spans="1:14" ht="14.25" customHeight="1">
      <c r="A16" s="632" t="s">
        <v>345</v>
      </c>
      <c r="B16" s="642">
        <v>41</v>
      </c>
      <c r="C16" s="642"/>
      <c r="D16" s="642">
        <v>325</v>
      </c>
      <c r="E16" s="642"/>
      <c r="F16" s="642">
        <v>108</v>
      </c>
      <c r="G16" s="642"/>
      <c r="H16" s="642">
        <v>30</v>
      </c>
      <c r="I16" s="642"/>
      <c r="J16" s="642"/>
      <c r="K16" s="332"/>
    </row>
    <row r="17" spans="1:11" ht="14.25" customHeight="1">
      <c r="A17" s="632" t="s">
        <v>347</v>
      </c>
      <c r="B17" s="642">
        <v>155</v>
      </c>
      <c r="C17" s="643">
        <v>1367</v>
      </c>
      <c r="D17" s="643">
        <v>5110</v>
      </c>
      <c r="E17" s="642">
        <v>208</v>
      </c>
      <c r="F17" s="642">
        <v>592</v>
      </c>
      <c r="G17" s="642"/>
      <c r="H17" s="642">
        <v>745</v>
      </c>
      <c r="I17" s="642"/>
      <c r="J17" s="643">
        <v>1178</v>
      </c>
      <c r="K17" s="332"/>
    </row>
    <row r="18" spans="1:11" ht="14.25" customHeight="1">
      <c r="A18" s="632" t="s">
        <v>436</v>
      </c>
      <c r="B18" s="643">
        <v>4795</v>
      </c>
      <c r="C18" s="643">
        <v>5424</v>
      </c>
      <c r="D18" s="643">
        <v>10448</v>
      </c>
      <c r="E18" s="643">
        <v>2390</v>
      </c>
      <c r="F18" s="643">
        <v>6925</v>
      </c>
      <c r="G18" s="643">
        <v>5795</v>
      </c>
      <c r="H18" s="643">
        <v>4184</v>
      </c>
      <c r="I18" s="643">
        <v>22621</v>
      </c>
      <c r="J18" s="643">
        <v>19843</v>
      </c>
      <c r="K18" s="332"/>
    </row>
    <row r="19" spans="1:11" ht="14.25" customHeight="1">
      <c r="A19" s="632" t="s">
        <v>285</v>
      </c>
      <c r="B19" s="643">
        <v>7501</v>
      </c>
      <c r="C19" s="642"/>
      <c r="D19" s="643">
        <v>10460</v>
      </c>
      <c r="E19" s="642"/>
      <c r="F19" s="643">
        <v>56019</v>
      </c>
      <c r="G19" s="642"/>
      <c r="H19" s="643">
        <v>5787</v>
      </c>
      <c r="I19" s="643">
        <v>2018</v>
      </c>
      <c r="J19" s="643">
        <v>14681</v>
      </c>
      <c r="K19" s="332"/>
    </row>
    <row r="20" spans="1:11" ht="14.25" customHeight="1">
      <c r="A20" s="632" t="s">
        <v>6</v>
      </c>
      <c r="B20" s="642">
        <v>913</v>
      </c>
      <c r="C20" s="642">
        <v>512</v>
      </c>
      <c r="D20" s="643">
        <v>14343</v>
      </c>
      <c r="E20" s="642">
        <v>757</v>
      </c>
      <c r="F20" s="643">
        <v>2749</v>
      </c>
      <c r="G20" s="643">
        <v>1661</v>
      </c>
      <c r="H20" s="643">
        <v>1570</v>
      </c>
      <c r="I20" s="642"/>
      <c r="J20" s="643">
        <v>3999</v>
      </c>
      <c r="K20" s="332"/>
    </row>
    <row r="21" spans="1:11" ht="14.25" customHeight="1">
      <c r="A21" s="632" t="s">
        <v>430</v>
      </c>
      <c r="B21" s="642">
        <v>323</v>
      </c>
      <c r="C21" s="642">
        <v>191</v>
      </c>
      <c r="D21" s="643">
        <v>5255</v>
      </c>
      <c r="E21" s="642"/>
      <c r="F21" s="643">
        <v>1427</v>
      </c>
      <c r="G21" s="642">
        <v>691</v>
      </c>
      <c r="H21" s="643">
        <v>1899</v>
      </c>
      <c r="I21" s="643">
        <v>1885</v>
      </c>
      <c r="J21" s="643">
        <v>1932</v>
      </c>
      <c r="K21" s="332"/>
    </row>
    <row r="22" spans="1:11" ht="14.25" customHeight="1">
      <c r="A22" s="632" t="s">
        <v>286</v>
      </c>
      <c r="B22" s="643">
        <v>4718</v>
      </c>
      <c r="C22" s="643">
        <v>1452</v>
      </c>
      <c r="D22" s="643">
        <v>5287</v>
      </c>
      <c r="E22" s="642">
        <v>715</v>
      </c>
      <c r="F22" s="643">
        <v>4661</v>
      </c>
      <c r="G22" s="642">
        <v>420</v>
      </c>
      <c r="H22" s="643">
        <v>1687</v>
      </c>
      <c r="I22" s="643">
        <v>11970</v>
      </c>
      <c r="J22" s="643">
        <v>15983</v>
      </c>
      <c r="K22" s="332"/>
    </row>
    <row r="23" spans="1:11" ht="14.25" customHeight="1">
      <c r="A23" s="632" t="s">
        <v>215</v>
      </c>
      <c r="B23" s="643">
        <v>3627</v>
      </c>
      <c r="C23" s="642"/>
      <c r="D23" s="643">
        <v>32613</v>
      </c>
      <c r="E23" s="643">
        <v>2205</v>
      </c>
      <c r="F23" s="643">
        <v>16250</v>
      </c>
      <c r="G23" s="642"/>
      <c r="H23" s="642"/>
      <c r="I23" s="642"/>
      <c r="J23" s="643">
        <v>4154</v>
      </c>
      <c r="K23" s="332"/>
    </row>
    <row r="24" spans="1:11" ht="14.25" customHeight="1">
      <c r="A24" s="632" t="s">
        <v>216</v>
      </c>
      <c r="B24" s="642">
        <v>429</v>
      </c>
      <c r="C24" s="642"/>
      <c r="D24" s="643">
        <v>2971</v>
      </c>
      <c r="E24" s="642"/>
      <c r="F24" s="642"/>
      <c r="G24" s="642"/>
      <c r="H24" s="642">
        <v>32</v>
      </c>
      <c r="I24" s="642">
        <v>29</v>
      </c>
      <c r="J24" s="643">
        <v>1932</v>
      </c>
      <c r="K24" s="332"/>
    </row>
    <row r="25" spans="1:11" ht="14.25" customHeight="1">
      <c r="A25" s="632" t="s">
        <v>542</v>
      </c>
      <c r="B25" s="643">
        <v>1879</v>
      </c>
      <c r="C25" s="642">
        <v>837</v>
      </c>
      <c r="D25" s="643">
        <v>17726</v>
      </c>
      <c r="E25" s="642">
        <v>791</v>
      </c>
      <c r="F25" s="643">
        <v>12897</v>
      </c>
      <c r="G25" s="642">
        <v>628</v>
      </c>
      <c r="H25" s="642"/>
      <c r="I25" s="642"/>
      <c r="J25" s="643">
        <v>2303</v>
      </c>
      <c r="K25" s="332"/>
    </row>
    <row r="26" spans="1:11" ht="14.25" customHeight="1">
      <c r="A26" s="632" t="s">
        <v>287</v>
      </c>
      <c r="B26" s="643">
        <v>2375</v>
      </c>
      <c r="C26" s="643">
        <v>1522</v>
      </c>
      <c r="D26" s="643">
        <v>5678</v>
      </c>
      <c r="E26" s="643">
        <v>1099</v>
      </c>
      <c r="F26" s="643">
        <v>10207</v>
      </c>
      <c r="G26" s="642"/>
      <c r="H26" s="643">
        <v>4470</v>
      </c>
      <c r="I26" s="643">
        <v>13476</v>
      </c>
      <c r="J26" s="643">
        <v>20453</v>
      </c>
      <c r="K26" s="332"/>
    </row>
    <row r="27" spans="1:11" ht="14.25" customHeight="1">
      <c r="A27" s="632" t="s">
        <v>288</v>
      </c>
      <c r="B27" s="642">
        <v>742</v>
      </c>
      <c r="C27" s="642">
        <v>642</v>
      </c>
      <c r="D27" s="643">
        <v>8942</v>
      </c>
      <c r="E27" s="642">
        <v>113</v>
      </c>
      <c r="F27" s="643">
        <v>1844</v>
      </c>
      <c r="G27" s="642">
        <v>583</v>
      </c>
      <c r="H27" s="643">
        <v>2203</v>
      </c>
      <c r="I27" s="642"/>
      <c r="J27" s="643">
        <v>2457</v>
      </c>
      <c r="K27" s="332"/>
    </row>
    <row r="28" spans="1:11" ht="14.25" customHeight="1">
      <c r="A28" s="632" t="s">
        <v>195</v>
      </c>
      <c r="B28" s="643">
        <v>2481</v>
      </c>
      <c r="C28" s="642"/>
      <c r="D28" s="643">
        <v>10101</v>
      </c>
      <c r="E28" s="642"/>
      <c r="F28" s="643">
        <v>4825</v>
      </c>
      <c r="G28" s="643">
        <v>1938</v>
      </c>
      <c r="H28" s="643">
        <v>1196</v>
      </c>
      <c r="I28" s="642"/>
      <c r="J28" s="643">
        <v>1678</v>
      </c>
      <c r="K28" s="332"/>
    </row>
    <row r="29" spans="1:11" ht="14.25" customHeight="1">
      <c r="A29" s="632" t="s">
        <v>196</v>
      </c>
      <c r="B29" s="642"/>
      <c r="C29" s="644"/>
      <c r="D29" s="643">
        <v>2041</v>
      </c>
      <c r="E29" s="642">
        <v>124</v>
      </c>
      <c r="F29" s="643">
        <v>3383</v>
      </c>
      <c r="G29" s="642"/>
      <c r="H29" s="642">
        <v>726</v>
      </c>
      <c r="I29" s="642"/>
      <c r="J29" s="643">
        <v>4835</v>
      </c>
      <c r="K29" s="332"/>
    </row>
    <row r="30" spans="1:11" ht="14.25" customHeight="1">
      <c r="A30" s="632" t="s">
        <v>431</v>
      </c>
      <c r="B30" s="642">
        <v>66</v>
      </c>
      <c r="C30" s="642">
        <v>17</v>
      </c>
      <c r="D30" s="643">
        <v>1550</v>
      </c>
      <c r="E30" s="642">
        <v>460</v>
      </c>
      <c r="F30" s="642">
        <v>358</v>
      </c>
      <c r="G30" s="642">
        <v>908</v>
      </c>
      <c r="H30" s="642">
        <v>266</v>
      </c>
      <c r="I30" s="642"/>
      <c r="J30" s="643">
        <v>2545</v>
      </c>
      <c r="K30" s="332"/>
    </row>
    <row r="31" spans="1:11" ht="14.25" customHeight="1">
      <c r="A31" s="632" t="s">
        <v>289</v>
      </c>
      <c r="B31" s="642">
        <v>236</v>
      </c>
      <c r="C31" s="642">
        <v>439</v>
      </c>
      <c r="D31" s="643">
        <v>3563</v>
      </c>
      <c r="E31" s="642"/>
      <c r="F31" s="643">
        <v>1056</v>
      </c>
      <c r="G31" s="642"/>
      <c r="H31" s="643">
        <v>2577</v>
      </c>
      <c r="I31" s="643">
        <v>5014</v>
      </c>
      <c r="J31" s="643">
        <v>1557</v>
      </c>
      <c r="K31" s="332"/>
    </row>
    <row r="32" spans="1:11" ht="14.25" customHeight="1">
      <c r="A32" s="632" t="s">
        <v>290</v>
      </c>
      <c r="B32" s="643">
        <v>12628</v>
      </c>
      <c r="C32" s="642">
        <v>672</v>
      </c>
      <c r="D32" s="643">
        <v>13862</v>
      </c>
      <c r="E32" s="643">
        <v>1590</v>
      </c>
      <c r="F32" s="643">
        <v>18233</v>
      </c>
      <c r="G32" s="643">
        <v>9167</v>
      </c>
      <c r="H32" s="643">
        <v>4201</v>
      </c>
      <c r="I32" s="643">
        <v>5169</v>
      </c>
      <c r="J32" s="643">
        <v>17095</v>
      </c>
      <c r="K32" s="332"/>
    </row>
    <row r="33" spans="1:12" ht="14.25" customHeight="1">
      <c r="A33" s="632" t="s">
        <v>543</v>
      </c>
      <c r="B33" s="643">
        <v>22816</v>
      </c>
      <c r="C33" s="643">
        <v>1424</v>
      </c>
      <c r="D33" s="643">
        <v>6192</v>
      </c>
      <c r="E33" s="642"/>
      <c r="F33" s="643">
        <v>2681</v>
      </c>
      <c r="G33" s="642"/>
      <c r="H33" s="643">
        <v>7706</v>
      </c>
      <c r="I33" s="643">
        <v>38560</v>
      </c>
      <c r="J33" s="643">
        <v>45149</v>
      </c>
      <c r="K33" s="332"/>
    </row>
    <row r="34" spans="1:12" ht="14.25" customHeight="1">
      <c r="A34" s="632" t="s">
        <v>198</v>
      </c>
      <c r="B34" s="643">
        <v>1056</v>
      </c>
      <c r="C34" s="644"/>
      <c r="D34" s="643">
        <v>1030</v>
      </c>
      <c r="E34" s="643">
        <v>3520</v>
      </c>
      <c r="F34" s="642">
        <v>65</v>
      </c>
      <c r="G34" s="644"/>
      <c r="H34" s="644"/>
      <c r="I34" s="642">
        <v>232</v>
      </c>
      <c r="J34" s="643">
        <v>1487</v>
      </c>
      <c r="K34" s="332"/>
    </row>
    <row r="35" spans="1:12" ht="14.25" customHeight="1">
      <c r="A35" s="632" t="s">
        <v>544</v>
      </c>
      <c r="B35" s="643">
        <v>1417</v>
      </c>
      <c r="C35" s="642">
        <v>577</v>
      </c>
      <c r="D35" s="643">
        <v>1599</v>
      </c>
      <c r="E35" s="642"/>
      <c r="F35" s="642">
        <v>942</v>
      </c>
      <c r="G35" s="642"/>
      <c r="H35" s="642"/>
      <c r="I35" s="642"/>
      <c r="J35" s="643">
        <v>2326</v>
      </c>
      <c r="K35" s="332"/>
    </row>
    <row r="36" spans="1:12" ht="14.25" customHeight="1">
      <c r="A36" s="632" t="s">
        <v>387</v>
      </c>
      <c r="B36" s="642">
        <v>986</v>
      </c>
      <c r="C36" s="642">
        <v>940</v>
      </c>
      <c r="D36" s="643">
        <v>2544</v>
      </c>
      <c r="E36" s="642"/>
      <c r="F36" s="642">
        <v>159</v>
      </c>
      <c r="G36" s="642"/>
      <c r="H36" s="642"/>
      <c r="I36" s="642"/>
      <c r="J36" s="643">
        <v>1361</v>
      </c>
      <c r="K36" s="332"/>
    </row>
    <row r="37" spans="1:12" ht="14.25" customHeight="1">
      <c r="A37" s="632" t="s">
        <v>101</v>
      </c>
      <c r="B37" s="642">
        <v>305</v>
      </c>
      <c r="C37" s="642">
        <v>146</v>
      </c>
      <c r="D37" s="643">
        <v>1745</v>
      </c>
      <c r="E37" s="643">
        <v>1226</v>
      </c>
      <c r="F37" s="642">
        <v>68</v>
      </c>
      <c r="G37" s="642"/>
      <c r="H37" s="642">
        <v>194</v>
      </c>
      <c r="I37" s="642"/>
      <c r="J37" s="643">
        <v>1961</v>
      </c>
      <c r="K37" s="332"/>
    </row>
    <row r="38" spans="1:12" ht="14.25" customHeight="1">
      <c r="A38" s="632" t="s">
        <v>292</v>
      </c>
      <c r="B38" s="643">
        <v>12771</v>
      </c>
      <c r="C38" s="643">
        <v>2112</v>
      </c>
      <c r="D38" s="643">
        <v>8747</v>
      </c>
      <c r="E38" s="642"/>
      <c r="F38" s="643">
        <v>5309</v>
      </c>
      <c r="G38" s="643">
        <v>6134</v>
      </c>
      <c r="H38" s="643">
        <v>2615</v>
      </c>
      <c r="I38" s="643">
        <v>6424</v>
      </c>
      <c r="J38" s="643">
        <v>7260</v>
      </c>
      <c r="K38" s="332"/>
    </row>
    <row r="39" spans="1:12" ht="14.25" customHeight="1">
      <c r="A39" s="632" t="s">
        <v>206</v>
      </c>
      <c r="B39" s="642">
        <v>614</v>
      </c>
      <c r="C39" s="642">
        <v>10</v>
      </c>
      <c r="D39" s="643">
        <v>1545</v>
      </c>
      <c r="E39" s="642">
        <v>335</v>
      </c>
      <c r="F39" s="642">
        <v>105</v>
      </c>
      <c r="G39" s="642"/>
      <c r="H39" s="642">
        <v>2</v>
      </c>
      <c r="I39" s="642"/>
      <c r="J39" s="643">
        <v>1569</v>
      </c>
      <c r="K39" s="332"/>
    </row>
    <row r="40" spans="1:12" ht="14.25" customHeight="1">
      <c r="A40" s="632" t="s">
        <v>218</v>
      </c>
      <c r="B40" s="642">
        <v>445</v>
      </c>
      <c r="C40" s="642">
        <v>208</v>
      </c>
      <c r="D40" s="643">
        <v>12435</v>
      </c>
      <c r="E40" s="642"/>
      <c r="F40" s="643">
        <v>5083</v>
      </c>
      <c r="G40" s="642"/>
      <c r="H40" s="642">
        <v>478</v>
      </c>
      <c r="I40" s="643">
        <v>1051</v>
      </c>
      <c r="J40" s="643">
        <v>1005</v>
      </c>
      <c r="K40" s="332"/>
    </row>
    <row r="41" spans="1:12" ht="14.25" customHeight="1">
      <c r="A41" s="632" t="s">
        <v>293</v>
      </c>
      <c r="B41" s="643">
        <v>6411</v>
      </c>
      <c r="C41" s="643">
        <v>2457</v>
      </c>
      <c r="D41" s="643">
        <v>5343</v>
      </c>
      <c r="E41" s="642"/>
      <c r="F41" s="643">
        <v>8769</v>
      </c>
      <c r="G41" s="642"/>
      <c r="H41" s="643">
        <v>4144</v>
      </c>
      <c r="I41" s="643">
        <v>32343</v>
      </c>
      <c r="J41" s="643">
        <v>1172</v>
      </c>
      <c r="K41" s="332"/>
    </row>
    <row r="42" spans="1:12" ht="14.25" customHeight="1">
      <c r="A42" s="632" t="s">
        <v>207</v>
      </c>
      <c r="B42" s="642">
        <v>620</v>
      </c>
      <c r="C42" s="642"/>
      <c r="D42" s="643">
        <v>5863</v>
      </c>
      <c r="E42" s="642"/>
      <c r="F42" s="643">
        <v>1965</v>
      </c>
      <c r="G42" s="642"/>
      <c r="H42" s="642">
        <v>471</v>
      </c>
      <c r="I42" s="642"/>
      <c r="J42" s="643">
        <v>2056</v>
      </c>
      <c r="K42" s="332"/>
    </row>
    <row r="43" spans="1:12" ht="14.25" customHeight="1">
      <c r="A43" s="632" t="s">
        <v>294</v>
      </c>
      <c r="B43" s="642">
        <v>146</v>
      </c>
      <c r="C43" s="642"/>
      <c r="D43" s="643">
        <v>1630</v>
      </c>
      <c r="E43" s="642"/>
      <c r="F43" s="642">
        <v>546</v>
      </c>
      <c r="G43" s="642"/>
      <c r="H43" s="642">
        <v>588</v>
      </c>
      <c r="I43" s="642"/>
      <c r="J43" s="643">
        <v>1303</v>
      </c>
      <c r="K43" s="332"/>
    </row>
    <row r="44" spans="1:12" ht="14.25" customHeight="1">
      <c r="A44" s="632" t="s">
        <v>295</v>
      </c>
      <c r="B44" s="643">
        <v>12852</v>
      </c>
      <c r="C44" s="642">
        <v>262</v>
      </c>
      <c r="D44" s="643">
        <v>21346</v>
      </c>
      <c r="E44" s="642"/>
      <c r="F44" s="643">
        <v>17685</v>
      </c>
      <c r="G44" s="642"/>
      <c r="H44" s="643">
        <v>6669</v>
      </c>
      <c r="I44" s="643">
        <v>4219</v>
      </c>
      <c r="J44" s="643">
        <v>9854</v>
      </c>
      <c r="K44" s="332"/>
    </row>
    <row r="45" spans="1:12" ht="14.25" customHeight="1">
      <c r="A45" s="632" t="s">
        <v>296</v>
      </c>
      <c r="B45" s="642">
        <v>609</v>
      </c>
      <c r="C45" s="642">
        <v>8</v>
      </c>
      <c r="D45" s="643">
        <v>1770</v>
      </c>
      <c r="E45" s="642"/>
      <c r="F45" s="643">
        <v>10967</v>
      </c>
      <c r="G45" s="642"/>
      <c r="H45" s="642"/>
      <c r="I45" s="642"/>
      <c r="J45" s="643">
        <v>2750</v>
      </c>
      <c r="K45" s="332"/>
    </row>
    <row r="46" spans="1:12" ht="14.25" customHeight="1">
      <c r="A46" s="632" t="s">
        <v>103</v>
      </c>
      <c r="B46" s="642">
        <v>220</v>
      </c>
      <c r="C46" s="642">
        <v>195</v>
      </c>
      <c r="D46" s="643">
        <v>3121</v>
      </c>
      <c r="E46" s="642"/>
      <c r="F46" s="642">
        <v>140</v>
      </c>
      <c r="G46" s="642"/>
      <c r="H46" s="642">
        <v>327</v>
      </c>
      <c r="I46" s="642"/>
      <c r="J46" s="643">
        <v>1896</v>
      </c>
      <c r="K46" s="298"/>
      <c r="L46" s="100"/>
    </row>
    <row r="47" spans="1:12" ht="9.75" customHeight="1">
      <c r="A47" s="632"/>
      <c r="B47" s="642"/>
      <c r="C47" s="642"/>
      <c r="D47" s="643"/>
      <c r="E47" s="642"/>
      <c r="F47" s="642"/>
      <c r="G47" s="642"/>
      <c r="H47" s="642"/>
      <c r="I47" s="642"/>
      <c r="J47" s="643"/>
      <c r="K47" s="298"/>
      <c r="L47" s="100"/>
    </row>
    <row r="48" spans="1:12" ht="12.75" customHeight="1">
      <c r="A48" s="678" t="s">
        <v>572</v>
      </c>
      <c r="B48" s="53"/>
      <c r="C48" s="53"/>
      <c r="D48" s="53"/>
      <c r="E48" s="53"/>
      <c r="F48" s="53"/>
      <c r="G48" s="53"/>
      <c r="H48" s="53"/>
      <c r="I48" s="53"/>
      <c r="J48" s="53"/>
      <c r="K48" s="504"/>
    </row>
    <row r="49" spans="1:12" ht="12" customHeight="1">
      <c r="A49" s="39" t="s">
        <v>573</v>
      </c>
      <c r="B49" s="53"/>
      <c r="C49" s="53"/>
      <c r="D49" s="53"/>
      <c r="E49" s="53"/>
      <c r="F49" s="53"/>
      <c r="G49" s="53"/>
      <c r="H49" s="53"/>
      <c r="I49" s="53"/>
      <c r="J49" s="53"/>
      <c r="K49" s="504"/>
    </row>
    <row r="50" spans="1:12" ht="9.75" customHeight="1">
      <c r="A50" s="23"/>
      <c r="B50" s="53"/>
      <c r="C50" s="53"/>
      <c r="D50" s="53"/>
      <c r="E50" s="53"/>
      <c r="F50" s="53"/>
      <c r="G50" s="53"/>
      <c r="H50" s="53"/>
      <c r="I50" s="53"/>
      <c r="J50" s="53"/>
      <c r="K50" s="504"/>
    </row>
    <row r="51" spans="1:12" ht="14.25" customHeight="1">
      <c r="A51" s="39" t="s">
        <v>249</v>
      </c>
      <c r="B51" s="54">
        <f>MEDIAN(B4:B46,'Separate Collections A-L'!B4:B50)</f>
        <v>956</v>
      </c>
      <c r="C51" s="54">
        <f>MEDIAN(C4:C46,'Separate Collections A-L'!C4:C50)</f>
        <v>544.5</v>
      </c>
      <c r="D51" s="54">
        <f>MEDIAN(D4:D46,'Separate Collections A-L'!D4:D50)</f>
        <v>5175</v>
      </c>
      <c r="E51" s="54">
        <f>MEDIAN(E4:E46,'Separate Collections A-L'!E4:E50)</f>
        <v>715</v>
      </c>
      <c r="F51" s="54">
        <f>MEDIAN(F4:F46,'Separate Collections A-L'!F4:F50)</f>
        <v>3582.5</v>
      </c>
      <c r="G51" s="54">
        <f>MEDIAN(G4:G46,'Separate Collections A-L'!G4:G50)</f>
        <v>691</v>
      </c>
      <c r="H51" s="54">
        <f>MEDIAN(H4:H46,'Separate Collections A-L'!H4:H50)</f>
        <v>1228</v>
      </c>
      <c r="I51" s="54">
        <f>MEDIAN(I4:I46,'Separate Collections A-L'!I4:I50)</f>
        <v>5169</v>
      </c>
      <c r="J51" s="54">
        <f>MEDIAN(J4:J46,'Separate Collections A-L'!J4:J50)</f>
        <v>3746</v>
      </c>
      <c r="K51" s="358"/>
    </row>
    <row r="52" spans="1:12" ht="14.25" customHeight="1">
      <c r="A52" s="39" t="s">
        <v>248</v>
      </c>
      <c r="B52" s="54">
        <f>AVERAGE(B4:B46,'Separate Collections A-L'!B4:B50)</f>
        <v>4381.340909090909</v>
      </c>
      <c r="C52" s="54">
        <f>AVERAGE(C4:C46,'Separate Collections A-L'!C4:C50)</f>
        <v>1192.5</v>
      </c>
      <c r="D52" s="54">
        <f>AVERAGE(D4:D46,'Separate Collections A-L'!D4:D50)</f>
        <v>6966.6444444444442</v>
      </c>
      <c r="E52" s="54">
        <f>AVERAGE(E4:E46,'Separate Collections A-L'!E4:E50)</f>
        <v>1012.2765957446809</v>
      </c>
      <c r="F52" s="54">
        <f>AVERAGE(F4:F46,'Separate Collections A-L'!F4:F50)</f>
        <v>10585.872093023256</v>
      </c>
      <c r="G52" s="54">
        <f>AVERAGE(G4:G46,'Separate Collections A-L'!G4:G50)</f>
        <v>1996.7368421052631</v>
      </c>
      <c r="H52" s="54">
        <f>AVERAGE(H4:H46,'Separate Collections A-L'!H4:H50)</f>
        <v>2150.3200000000002</v>
      </c>
      <c r="I52" s="54">
        <f>AVERAGE(I4:I46,'Separate Collections A-L'!I4:I50)</f>
        <v>10087.923076923076</v>
      </c>
      <c r="J52" s="54">
        <f>AVERAGE(J4:J46,'Separate Collections A-L'!J4:J50)</f>
        <v>10689.965116279071</v>
      </c>
      <c r="K52" s="358"/>
    </row>
    <row r="53" spans="1:12" ht="14.25" customHeight="1">
      <c r="A53" s="39" t="s">
        <v>222</v>
      </c>
      <c r="B53" s="54">
        <f>SUM(B4:B46,'Separate Collections A-L'!B4:B50)</f>
        <v>385558</v>
      </c>
      <c r="C53" s="54">
        <f>SUM(C4:C46,'Separate Collections A-L'!C4:C50)</f>
        <v>78705</v>
      </c>
      <c r="D53" s="54">
        <f>SUM(D4:D46,'Separate Collections A-L'!D4:D50)</f>
        <v>626998</v>
      </c>
      <c r="E53" s="54">
        <f>SUM(E4:E46,'Separate Collections A-L'!E4:E50)</f>
        <v>47577</v>
      </c>
      <c r="F53" s="54">
        <f>SUM(F4:F46,'Separate Collections A-L'!F4:F50)</f>
        <v>910385</v>
      </c>
      <c r="G53" s="54">
        <f>SUM(G4:G46,'Separate Collections A-L'!G4:G50)</f>
        <v>37938</v>
      </c>
      <c r="H53" s="54">
        <f>SUM(H4:H46,'Separate Collections A-L'!H4:H50)</f>
        <v>161274</v>
      </c>
      <c r="I53" s="54">
        <f>SUM(I4:I46,'Separate Collections A-L'!I4:I50)</f>
        <v>393429</v>
      </c>
      <c r="J53" s="54">
        <f>SUM(J4:J46,'Separate Collections A-L'!J4:J50)</f>
        <v>919337</v>
      </c>
      <c r="K53" s="358"/>
      <c r="L53" s="43"/>
    </row>
    <row r="56" spans="1:12" ht="14.25" customHeight="1">
      <c r="B56" s="524"/>
      <c r="C56" s="524"/>
      <c r="D56" s="524"/>
      <c r="E56" s="524"/>
      <c r="F56" s="524"/>
      <c r="G56" s="524"/>
      <c r="H56" s="524"/>
      <c r="I56" s="524"/>
      <c r="J56" s="524"/>
    </row>
    <row r="57" spans="1:12" ht="14.25" customHeight="1">
      <c r="B57" s="524"/>
      <c r="C57" s="524"/>
      <c r="D57" s="524"/>
      <c r="E57" s="524"/>
      <c r="F57" s="524"/>
      <c r="G57" s="524"/>
      <c r="H57" s="524"/>
      <c r="I57" s="524"/>
      <c r="J57" s="524"/>
    </row>
    <row r="58" spans="1:12" ht="14.25" customHeight="1">
      <c r="B58" s="524"/>
      <c r="C58" s="524"/>
      <c r="D58" s="524"/>
      <c r="E58" s="524"/>
      <c r="F58" s="524"/>
      <c r="G58" s="524"/>
      <c r="H58" s="524"/>
      <c r="I58" s="524"/>
      <c r="J58" s="524"/>
    </row>
  </sheetData>
  <phoneticPr fontId="29" type="noConversion"/>
  <pageMargins left="0.43307086614173229" right="0.43307086614173229" top="0.47244094488188981" bottom="0.47244094488188981" header="0.23622047244094491" footer="0.23622047244094491"/>
  <pageSetup paperSize="9" scale="99" orientation="portrait" r:id="rId1"/>
  <headerFooter alignWithMargins="0">
    <oddFooter>&amp;C&amp;9&amp;P&amp;L&amp;9Public Library Statistics 2016/17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128"/>
  <sheetViews>
    <sheetView showRuler="0" zoomScaleNormal="100" workbookViewId="0">
      <selection activeCell="K42" sqref="K42"/>
    </sheetView>
  </sheetViews>
  <sheetFormatPr defaultColWidth="8.85546875" defaultRowHeight="12.75"/>
  <cols>
    <col min="1" max="1" width="5.85546875" customWidth="1"/>
    <col min="2" max="2" width="13.42578125" customWidth="1"/>
    <col min="3" max="3" width="11.7109375" style="142" bestFit="1" customWidth="1"/>
    <col min="4" max="4" width="12.28515625" style="169" bestFit="1" customWidth="1"/>
    <col min="5" max="5" width="6.85546875" style="169" bestFit="1" customWidth="1"/>
    <col min="6" max="6" width="10.85546875" style="169" customWidth="1"/>
    <col min="7" max="7" width="12.7109375" style="348" customWidth="1"/>
    <col min="8" max="8" width="6.7109375" style="169" customWidth="1"/>
    <col min="9" max="9" width="11.140625" style="142" customWidth="1"/>
    <col min="10" max="11" width="8.85546875" customWidth="1"/>
    <col min="12" max="12" width="15.42578125" bestFit="1" customWidth="1"/>
    <col min="13" max="13" width="8.42578125" bestFit="1" customWidth="1"/>
  </cols>
  <sheetData>
    <row r="1" spans="1:17" ht="13.5" customHeight="1">
      <c r="A1" s="12" t="s">
        <v>126</v>
      </c>
      <c r="B1" s="95"/>
    </row>
    <row r="2" spans="1:17">
      <c r="A2" s="5" t="s">
        <v>16</v>
      </c>
      <c r="B2" s="6"/>
      <c r="H2"/>
    </row>
    <row r="3" spans="1:17" ht="36">
      <c r="A3" s="311" t="s">
        <v>412</v>
      </c>
      <c r="B3" s="544"/>
      <c r="C3" s="542" t="s">
        <v>451</v>
      </c>
      <c r="D3" s="543" t="s">
        <v>413</v>
      </c>
      <c r="E3" s="543" t="s">
        <v>229</v>
      </c>
      <c r="F3" s="543" t="s">
        <v>414</v>
      </c>
      <c r="G3" s="545" t="s">
        <v>452</v>
      </c>
      <c r="H3" s="340" t="s">
        <v>229</v>
      </c>
      <c r="I3" s="542" t="s">
        <v>567</v>
      </c>
    </row>
    <row r="4" spans="1:17" ht="12.75" customHeight="1">
      <c r="A4" s="94"/>
      <c r="B4" s="95"/>
      <c r="C4" s="238"/>
      <c r="D4" s="219" t="s">
        <v>246</v>
      </c>
      <c r="E4" s="219" t="s">
        <v>246</v>
      </c>
      <c r="F4" s="219" t="s">
        <v>246</v>
      </c>
      <c r="G4" s="346" t="s">
        <v>246</v>
      </c>
      <c r="H4" s="219" t="s">
        <v>246</v>
      </c>
      <c r="I4" s="232" t="s">
        <v>246</v>
      </c>
    </row>
    <row r="5" spans="1:17" ht="13.5" customHeight="1">
      <c r="A5" s="145" t="s">
        <v>257</v>
      </c>
      <c r="B5" s="4" t="s">
        <v>286</v>
      </c>
      <c r="C5" s="606">
        <v>147408</v>
      </c>
      <c r="D5" s="220">
        <v>9437061</v>
      </c>
      <c r="E5" s="220">
        <f>D5/C5</f>
        <v>64.020005698469561</v>
      </c>
      <c r="F5" s="426">
        <v>310217</v>
      </c>
      <c r="G5" s="220">
        <f>SUM(F5+D5)</f>
        <v>9747278</v>
      </c>
      <c r="H5" s="220">
        <f>G5/C5</f>
        <v>66.124484424183223</v>
      </c>
      <c r="I5" s="465">
        <v>359762</v>
      </c>
      <c r="L5" s="7"/>
      <c r="M5" s="465"/>
      <c r="N5" s="403"/>
      <c r="O5" s="403"/>
      <c r="P5" s="403"/>
      <c r="Q5" s="465"/>
    </row>
    <row r="6" spans="1:17" ht="13.5" customHeight="1">
      <c r="A6" s="145" t="s">
        <v>274</v>
      </c>
      <c r="B6" s="4" t="s">
        <v>128</v>
      </c>
      <c r="C6" s="606">
        <v>23426</v>
      </c>
      <c r="D6" s="177">
        <v>802138.47</v>
      </c>
      <c r="E6" s="220">
        <f t="shared" ref="E6:E36" si="0">D6/C6</f>
        <v>34.241375821736533</v>
      </c>
      <c r="F6" s="223"/>
      <c r="G6" s="220">
        <f t="shared" ref="G6:G36" si="1">SUM(F6+D6)</f>
        <v>802138.47</v>
      </c>
      <c r="H6" s="220">
        <f t="shared" ref="H6:H36" si="2">G6/C6</f>
        <v>34.241375821736533</v>
      </c>
      <c r="I6" s="465">
        <v>92903</v>
      </c>
      <c r="L6" s="4"/>
      <c r="M6" s="465"/>
      <c r="N6" s="403"/>
      <c r="O6" s="403"/>
      <c r="P6" s="403"/>
      <c r="Q6" s="465"/>
    </row>
    <row r="7" spans="1:17" ht="14.25" customHeight="1">
      <c r="A7" s="145" t="s">
        <v>271</v>
      </c>
      <c r="B7" s="4" t="s">
        <v>287</v>
      </c>
      <c r="C7" s="606">
        <v>119544</v>
      </c>
      <c r="D7" s="177">
        <v>6110805.4100000001</v>
      </c>
      <c r="E7" s="220">
        <f t="shared" si="0"/>
        <v>51.117625393160679</v>
      </c>
      <c r="F7" s="223">
        <v>682993.56</v>
      </c>
      <c r="G7" s="220">
        <f t="shared" si="1"/>
        <v>6793798.9700000007</v>
      </c>
      <c r="H7" s="220">
        <f t="shared" si="2"/>
        <v>56.830949022953895</v>
      </c>
      <c r="I7" s="465">
        <v>290995</v>
      </c>
      <c r="L7" s="7"/>
      <c r="M7" s="465"/>
      <c r="N7" s="403"/>
      <c r="O7" s="403"/>
      <c r="P7" s="403"/>
      <c r="Q7" s="465"/>
    </row>
    <row r="8" spans="1:17" ht="13.5" customHeight="1">
      <c r="A8" s="145" t="s">
        <v>194</v>
      </c>
      <c r="B8" s="4" t="s">
        <v>288</v>
      </c>
      <c r="C8" s="606">
        <v>70734</v>
      </c>
      <c r="D8" s="177">
        <v>1887405.62</v>
      </c>
      <c r="E8" s="220">
        <f t="shared" si="0"/>
        <v>26.683145587694746</v>
      </c>
      <c r="F8" s="223">
        <v>358519.55</v>
      </c>
      <c r="G8" s="220">
        <f t="shared" si="1"/>
        <v>2245925.17</v>
      </c>
      <c r="H8" s="220">
        <f t="shared" si="2"/>
        <v>31.751705968841009</v>
      </c>
      <c r="I8" s="465">
        <v>177596</v>
      </c>
      <c r="L8" s="7"/>
      <c r="M8" s="465"/>
      <c r="N8" s="403"/>
      <c r="O8" s="403"/>
      <c r="P8" s="403"/>
      <c r="Q8" s="465"/>
    </row>
    <row r="9" spans="1:17" ht="13.5" customHeight="1">
      <c r="A9" s="145" t="s">
        <v>194</v>
      </c>
      <c r="B9" s="4" t="s">
        <v>195</v>
      </c>
      <c r="C9" s="606">
        <v>101462</v>
      </c>
      <c r="D9" s="177">
        <v>3130442.37</v>
      </c>
      <c r="E9" s="220">
        <f t="shared" si="0"/>
        <v>30.853347755810059</v>
      </c>
      <c r="F9" s="223">
        <v>459050.79</v>
      </c>
      <c r="G9" s="220">
        <f t="shared" si="1"/>
        <v>3589493.16</v>
      </c>
      <c r="H9" s="220">
        <f t="shared" si="2"/>
        <v>35.377709487295739</v>
      </c>
      <c r="I9" s="465">
        <v>268337</v>
      </c>
      <c r="L9" s="4"/>
      <c r="M9" s="465"/>
      <c r="N9" s="403"/>
      <c r="O9" s="403"/>
      <c r="P9" s="403"/>
      <c r="Q9" s="465"/>
    </row>
    <row r="10" spans="1:17" ht="13.5" customHeight="1">
      <c r="A10" s="145" t="s">
        <v>274</v>
      </c>
      <c r="B10" s="4" t="s">
        <v>196</v>
      </c>
      <c r="C10" s="606">
        <v>24061</v>
      </c>
      <c r="D10" s="177">
        <v>1750075</v>
      </c>
      <c r="E10" s="220">
        <f t="shared" si="0"/>
        <v>72.734923735505589</v>
      </c>
      <c r="F10" s="223">
        <v>200918</v>
      </c>
      <c r="G10" s="220">
        <f t="shared" si="1"/>
        <v>1950993</v>
      </c>
      <c r="H10" s="220">
        <f t="shared" si="2"/>
        <v>81.085283238435636</v>
      </c>
      <c r="I10" s="465">
        <v>72158</v>
      </c>
      <c r="L10" s="4"/>
      <c r="M10" s="465"/>
      <c r="N10" s="403"/>
      <c r="O10" s="403"/>
      <c r="P10" s="403"/>
      <c r="Q10" s="465"/>
    </row>
    <row r="11" spans="1:17" ht="13.5" customHeight="1">
      <c r="A11" s="145" t="s">
        <v>538</v>
      </c>
      <c r="B11" s="4" t="s">
        <v>431</v>
      </c>
      <c r="C11" s="606">
        <v>20880</v>
      </c>
      <c r="D11" s="177">
        <v>678623.62</v>
      </c>
      <c r="E11" s="220">
        <f t="shared" si="0"/>
        <v>32.501131226053637</v>
      </c>
      <c r="F11" s="223">
        <v>83789.47</v>
      </c>
      <c r="G11" s="220">
        <f t="shared" si="1"/>
        <v>762413.09</v>
      </c>
      <c r="H11" s="220">
        <f t="shared" si="2"/>
        <v>36.514036877394638</v>
      </c>
      <c r="I11" s="465">
        <v>106814</v>
      </c>
      <c r="L11" s="136"/>
      <c r="M11" s="465"/>
      <c r="N11" s="403"/>
      <c r="O11" s="403"/>
      <c r="P11" s="403"/>
      <c r="Q11" s="465"/>
    </row>
    <row r="12" spans="1:17" ht="14.25" customHeight="1">
      <c r="A12" s="145" t="s">
        <v>312</v>
      </c>
      <c r="B12" s="4" t="s">
        <v>432</v>
      </c>
      <c r="C12" s="606">
        <v>15013</v>
      </c>
      <c r="D12" s="177">
        <v>889526.7</v>
      </c>
      <c r="E12" s="220">
        <f t="shared" si="0"/>
        <v>59.250429627656025</v>
      </c>
      <c r="F12" s="223">
        <v>19045</v>
      </c>
      <c r="G12" s="220">
        <f t="shared" si="1"/>
        <v>908571.7</v>
      </c>
      <c r="H12" s="220">
        <f t="shared" si="2"/>
        <v>60.518996869379869</v>
      </c>
      <c r="I12" s="465">
        <v>71780</v>
      </c>
      <c r="L12" s="610"/>
      <c r="M12" s="465"/>
      <c r="N12" s="403"/>
      <c r="O12" s="403"/>
      <c r="P12" s="403"/>
      <c r="Q12" s="465"/>
    </row>
    <row r="13" spans="1:17" ht="13.5" customHeight="1">
      <c r="A13" s="145" t="s">
        <v>256</v>
      </c>
      <c r="B13" s="4" t="s">
        <v>289</v>
      </c>
      <c r="C13" s="606">
        <v>40963</v>
      </c>
      <c r="D13" s="177">
        <v>1505811.36</v>
      </c>
      <c r="E13" s="220">
        <f t="shared" si="0"/>
        <v>36.760280252911166</v>
      </c>
      <c r="F13" s="223">
        <v>164152.60999999999</v>
      </c>
      <c r="G13" s="220">
        <f t="shared" si="1"/>
        <v>1669963.9700000002</v>
      </c>
      <c r="H13" s="220">
        <f t="shared" si="2"/>
        <v>40.767618826746094</v>
      </c>
      <c r="I13" s="465">
        <v>111421</v>
      </c>
      <c r="L13" s="7"/>
      <c r="M13" s="465"/>
      <c r="N13" s="403"/>
      <c r="O13" s="403"/>
      <c r="P13" s="403"/>
      <c r="Q13" s="465"/>
    </row>
    <row r="14" spans="1:17" ht="15" customHeight="1">
      <c r="A14" s="145" t="s">
        <v>257</v>
      </c>
      <c r="B14" s="4" t="s">
        <v>290</v>
      </c>
      <c r="C14" s="606">
        <v>227312</v>
      </c>
      <c r="D14" s="177">
        <v>8060118.2000000002</v>
      </c>
      <c r="E14" s="220">
        <f t="shared" si="0"/>
        <v>35.458392869712114</v>
      </c>
      <c r="F14" s="223">
        <v>1088979.6299999999</v>
      </c>
      <c r="G14" s="220">
        <f t="shared" si="1"/>
        <v>9149097.8300000001</v>
      </c>
      <c r="H14" s="220">
        <f t="shared" si="2"/>
        <v>40.24907541176885</v>
      </c>
      <c r="I14" s="465">
        <v>552213</v>
      </c>
      <c r="L14" s="7"/>
      <c r="M14" s="465"/>
      <c r="N14" s="403"/>
      <c r="O14" s="403"/>
      <c r="P14" s="403"/>
      <c r="Q14" s="465"/>
    </row>
    <row r="15" spans="1:17" ht="13.5" customHeight="1">
      <c r="A15" s="145" t="s">
        <v>291</v>
      </c>
      <c r="B15" s="4" t="s">
        <v>107</v>
      </c>
      <c r="C15" s="606">
        <v>210931</v>
      </c>
      <c r="D15" s="177">
        <v>13852647.07</v>
      </c>
      <c r="E15" s="220">
        <f t="shared" si="0"/>
        <v>65.673832058824928</v>
      </c>
      <c r="F15" s="223">
        <v>1605171.45</v>
      </c>
      <c r="G15" s="220">
        <f t="shared" si="1"/>
        <v>15457818.52</v>
      </c>
      <c r="H15" s="220">
        <f t="shared" si="2"/>
        <v>73.283768246488179</v>
      </c>
      <c r="I15" s="465">
        <v>515915</v>
      </c>
      <c r="L15" s="7"/>
      <c r="M15" s="465"/>
      <c r="N15" s="403"/>
      <c r="O15" s="403"/>
      <c r="P15" s="403"/>
      <c r="Q15" s="465"/>
    </row>
    <row r="16" spans="1:17" ht="13.5" customHeight="1">
      <c r="A16" s="145" t="s">
        <v>266</v>
      </c>
      <c r="B16" s="4" t="s">
        <v>354</v>
      </c>
      <c r="C16" s="606">
        <v>61800</v>
      </c>
      <c r="D16" s="177">
        <v>2595936</v>
      </c>
      <c r="E16" s="220">
        <f t="shared" si="0"/>
        <v>42.005436893203886</v>
      </c>
      <c r="F16" s="223">
        <v>11812</v>
      </c>
      <c r="G16" s="220">
        <f t="shared" si="1"/>
        <v>2607748</v>
      </c>
      <c r="H16" s="220">
        <f t="shared" si="2"/>
        <v>42.196569579288024</v>
      </c>
      <c r="I16" s="465">
        <v>218898</v>
      </c>
      <c r="L16" s="4"/>
      <c r="M16" s="465"/>
      <c r="N16" s="403"/>
      <c r="O16" s="403"/>
      <c r="P16" s="403"/>
      <c r="Q16" s="465"/>
    </row>
    <row r="17" spans="1:17" ht="13.5" customHeight="1">
      <c r="A17" s="145" t="s">
        <v>304</v>
      </c>
      <c r="B17" s="4" t="s">
        <v>197</v>
      </c>
      <c r="C17" s="606">
        <v>6088</v>
      </c>
      <c r="D17" s="177">
        <v>345558.23</v>
      </c>
      <c r="E17" s="220">
        <f t="shared" si="0"/>
        <v>56.760550262812089</v>
      </c>
      <c r="F17" s="223"/>
      <c r="G17" s="220">
        <f t="shared" si="1"/>
        <v>345558.23</v>
      </c>
      <c r="H17" s="220">
        <f t="shared" si="2"/>
        <v>56.760550262812089</v>
      </c>
      <c r="I17" s="465">
        <v>34763</v>
      </c>
      <c r="L17" s="4"/>
      <c r="M17" s="465"/>
      <c r="N17" s="403"/>
      <c r="O17" s="403"/>
      <c r="P17" s="403"/>
      <c r="Q17" s="465"/>
    </row>
    <row r="18" spans="1:17" ht="13.5" customHeight="1">
      <c r="A18" s="145" t="s">
        <v>304</v>
      </c>
      <c r="B18" s="4" t="s">
        <v>198</v>
      </c>
      <c r="C18" s="606">
        <v>7038</v>
      </c>
      <c r="D18" s="177">
        <v>418184.76</v>
      </c>
      <c r="E18" s="220">
        <f t="shared" si="0"/>
        <v>59.418124467178174</v>
      </c>
      <c r="F18" s="223">
        <v>29425.119999999999</v>
      </c>
      <c r="G18" s="220">
        <f t="shared" si="1"/>
        <v>447609.88</v>
      </c>
      <c r="H18" s="220">
        <f t="shared" si="2"/>
        <v>63.599016766126738</v>
      </c>
      <c r="I18" s="465">
        <v>34572</v>
      </c>
      <c r="L18" s="4"/>
      <c r="M18" s="465"/>
      <c r="N18" s="403"/>
      <c r="O18" s="403"/>
      <c r="P18" s="403"/>
      <c r="Q18" s="465"/>
    </row>
    <row r="19" spans="1:17" ht="13.5" customHeight="1">
      <c r="A19" s="145" t="s">
        <v>194</v>
      </c>
      <c r="B19" s="4" t="s">
        <v>199</v>
      </c>
      <c r="C19" s="606">
        <v>94011</v>
      </c>
      <c r="D19" s="177">
        <v>3085267.01</v>
      </c>
      <c r="E19" s="220">
        <f t="shared" si="0"/>
        <v>32.818149046388186</v>
      </c>
      <c r="F19" s="223">
        <v>1868391.5</v>
      </c>
      <c r="G19" s="220">
        <f t="shared" si="1"/>
        <v>4953658.51</v>
      </c>
      <c r="H19" s="220">
        <f t="shared" si="2"/>
        <v>52.692328663667013</v>
      </c>
      <c r="I19" s="465">
        <v>256530</v>
      </c>
      <c r="L19" s="4"/>
      <c r="M19" s="465"/>
      <c r="N19" s="403"/>
      <c r="O19" s="403"/>
      <c r="P19" s="403"/>
      <c r="Q19" s="465"/>
    </row>
    <row r="20" spans="1:17" ht="13.5" customHeight="1">
      <c r="A20" s="145" t="s">
        <v>312</v>
      </c>
      <c r="B20" s="4" t="s">
        <v>217</v>
      </c>
      <c r="C20" s="606">
        <v>14522</v>
      </c>
      <c r="D20" s="177">
        <v>582724</v>
      </c>
      <c r="E20" s="220">
        <f t="shared" si="0"/>
        <v>40.126979754854702</v>
      </c>
      <c r="F20" s="223">
        <v>4738.3599999999997</v>
      </c>
      <c r="G20" s="220">
        <f t="shared" si="1"/>
        <v>587462.36</v>
      </c>
      <c r="H20" s="220">
        <f t="shared" si="2"/>
        <v>40.453268144883623</v>
      </c>
      <c r="I20" s="465">
        <v>80752</v>
      </c>
      <c r="K20" s="136"/>
      <c r="L20" s="4"/>
      <c r="M20" s="465"/>
      <c r="N20" s="403"/>
      <c r="O20" s="403"/>
      <c r="P20" s="403"/>
      <c r="Q20" s="465"/>
    </row>
    <row r="21" spans="1:17" ht="13.5" customHeight="1">
      <c r="A21" s="145" t="s">
        <v>304</v>
      </c>
      <c r="B21" s="4" t="s">
        <v>101</v>
      </c>
      <c r="C21" s="606">
        <v>7794</v>
      </c>
      <c r="D21" s="177">
        <v>384612.48</v>
      </c>
      <c r="E21" s="220">
        <f t="shared" si="0"/>
        <v>49.347251732101611</v>
      </c>
      <c r="F21" s="223">
        <v>5010</v>
      </c>
      <c r="G21" s="220">
        <f t="shared" si="1"/>
        <v>389622.48</v>
      </c>
      <c r="H21" s="220">
        <f t="shared" si="2"/>
        <v>49.990053887605846</v>
      </c>
      <c r="I21" s="465">
        <v>51655</v>
      </c>
      <c r="L21" s="4"/>
      <c r="M21" s="465"/>
      <c r="N21" s="403"/>
      <c r="O21" s="403"/>
      <c r="P21" s="403"/>
      <c r="Q21" s="465"/>
    </row>
    <row r="22" spans="1:17" ht="13.5" customHeight="1">
      <c r="A22" s="145" t="s">
        <v>304</v>
      </c>
      <c r="B22" s="4" t="s">
        <v>200</v>
      </c>
      <c r="C22" s="606">
        <v>6376</v>
      </c>
      <c r="D22" s="177">
        <v>355165.21</v>
      </c>
      <c r="E22" s="220">
        <f t="shared" si="0"/>
        <v>55.703452007528234</v>
      </c>
      <c r="F22" s="223"/>
      <c r="G22" s="220">
        <f t="shared" si="1"/>
        <v>355165.21</v>
      </c>
      <c r="H22" s="220">
        <f t="shared" si="2"/>
        <v>55.703452007528234</v>
      </c>
      <c r="I22" s="465">
        <v>35532</v>
      </c>
      <c r="L22" s="4"/>
      <c r="M22" s="465"/>
      <c r="N22" s="403"/>
      <c r="O22" s="403"/>
      <c r="P22" s="403"/>
      <c r="Q22" s="465"/>
    </row>
    <row r="23" spans="1:17" ht="13.5" customHeight="1">
      <c r="A23" s="145" t="s">
        <v>266</v>
      </c>
      <c r="B23" s="4" t="s">
        <v>201</v>
      </c>
      <c r="C23" s="606">
        <v>64272</v>
      </c>
      <c r="D23" s="177">
        <v>2177356.89</v>
      </c>
      <c r="E23" s="220">
        <f t="shared" si="0"/>
        <v>33.877223207617625</v>
      </c>
      <c r="F23" s="223">
        <v>18809.099999999999</v>
      </c>
      <c r="G23" s="220">
        <f t="shared" si="1"/>
        <v>2196165.9900000002</v>
      </c>
      <c r="H23" s="220">
        <f t="shared" si="2"/>
        <v>34.169871639283052</v>
      </c>
      <c r="I23" s="465">
        <v>167648</v>
      </c>
      <c r="L23" s="4"/>
      <c r="M23" s="465"/>
      <c r="N23" s="403"/>
      <c r="O23" s="403"/>
      <c r="P23" s="403"/>
      <c r="Q23" s="465"/>
    </row>
    <row r="24" spans="1:17" ht="13.5" customHeight="1">
      <c r="A24" s="145" t="s">
        <v>299</v>
      </c>
      <c r="B24" s="4" t="s">
        <v>202</v>
      </c>
      <c r="C24" s="606">
        <v>3054</v>
      </c>
      <c r="D24" s="177">
        <v>175162</v>
      </c>
      <c r="E24" s="220">
        <f t="shared" si="0"/>
        <v>57.354944335297972</v>
      </c>
      <c r="F24" s="223"/>
      <c r="G24" s="220">
        <f t="shared" si="1"/>
        <v>175162</v>
      </c>
      <c r="H24" s="220">
        <f t="shared" si="2"/>
        <v>57.354944335297972</v>
      </c>
      <c r="I24" s="465">
        <v>26419</v>
      </c>
      <c r="L24" s="4"/>
      <c r="M24" s="465"/>
      <c r="N24" s="403"/>
      <c r="O24" s="403"/>
      <c r="P24" s="403"/>
      <c r="Q24" s="465"/>
    </row>
    <row r="25" spans="1:17" ht="13.5" customHeight="1">
      <c r="A25" s="145" t="s">
        <v>304</v>
      </c>
      <c r="B25" s="4" t="s">
        <v>203</v>
      </c>
      <c r="C25" s="606">
        <v>6750</v>
      </c>
      <c r="D25" s="177">
        <v>368388.61</v>
      </c>
      <c r="E25" s="220">
        <f t="shared" si="0"/>
        <v>54.576090370370366</v>
      </c>
      <c r="F25" s="223">
        <v>54591</v>
      </c>
      <c r="G25" s="220">
        <f t="shared" si="1"/>
        <v>422979.61</v>
      </c>
      <c r="H25" s="220">
        <f t="shared" si="2"/>
        <v>62.663645925925927</v>
      </c>
      <c r="I25" s="465">
        <v>40793</v>
      </c>
      <c r="L25" s="4"/>
      <c r="M25" s="465"/>
      <c r="N25" s="403"/>
      <c r="O25" s="403"/>
      <c r="P25" s="403"/>
      <c r="Q25" s="465"/>
    </row>
    <row r="26" spans="1:17" ht="13.5" customHeight="1">
      <c r="A26" s="145" t="s">
        <v>299</v>
      </c>
      <c r="B26" s="4" t="s">
        <v>204</v>
      </c>
      <c r="C26" s="606">
        <v>2901</v>
      </c>
      <c r="D26" s="177">
        <v>338493.13</v>
      </c>
      <c r="E26" s="220">
        <f t="shared" si="0"/>
        <v>116.68153395380904</v>
      </c>
      <c r="F26" s="223">
        <v>86285.9</v>
      </c>
      <c r="G26" s="220">
        <f t="shared" si="1"/>
        <v>424779.03</v>
      </c>
      <c r="H26" s="220">
        <f t="shared" si="2"/>
        <v>146.42503619441572</v>
      </c>
      <c r="I26" s="465">
        <v>25995</v>
      </c>
      <c r="L26" s="4"/>
      <c r="M26" s="465"/>
      <c r="N26" s="403"/>
      <c r="O26" s="403"/>
      <c r="P26" s="403"/>
      <c r="Q26" s="465"/>
    </row>
    <row r="27" spans="1:17" ht="14.25" customHeight="1">
      <c r="A27" s="145" t="s">
        <v>304</v>
      </c>
      <c r="B27" s="4" t="s">
        <v>102</v>
      </c>
      <c r="C27" s="606">
        <v>9688</v>
      </c>
      <c r="D27" s="177">
        <v>621978.64</v>
      </c>
      <c r="E27" s="220">
        <f t="shared" si="0"/>
        <v>64.200933113129651</v>
      </c>
      <c r="F27" s="223"/>
      <c r="G27" s="220">
        <f t="shared" si="1"/>
        <v>621978.64</v>
      </c>
      <c r="H27" s="220">
        <f t="shared" si="2"/>
        <v>64.200933113129651</v>
      </c>
      <c r="I27" s="465">
        <v>59429</v>
      </c>
      <c r="L27" s="7"/>
      <c r="M27" s="465"/>
      <c r="N27" s="403"/>
      <c r="O27" s="403"/>
      <c r="P27" s="403"/>
      <c r="Q27" s="465"/>
    </row>
    <row r="28" spans="1:17" ht="13.5" customHeight="1">
      <c r="A28" s="145" t="s">
        <v>271</v>
      </c>
      <c r="B28" s="4" t="s">
        <v>292</v>
      </c>
      <c r="C28" s="606">
        <v>73366</v>
      </c>
      <c r="D28" s="177">
        <v>5206245.08</v>
      </c>
      <c r="E28" s="220">
        <f t="shared" si="0"/>
        <v>70.962640460158653</v>
      </c>
      <c r="F28" s="223">
        <v>234899.72</v>
      </c>
      <c r="G28" s="220">
        <f t="shared" si="1"/>
        <v>5441144.7999999998</v>
      </c>
      <c r="H28" s="220">
        <f t="shared" si="2"/>
        <v>74.16439222528146</v>
      </c>
      <c r="I28" s="465">
        <v>183712</v>
      </c>
      <c r="L28" s="7"/>
      <c r="M28" s="465"/>
      <c r="N28" s="403"/>
      <c r="O28" s="403"/>
      <c r="P28" s="403"/>
      <c r="Q28" s="465"/>
    </row>
    <row r="29" spans="1:17" ht="13.5" customHeight="1">
      <c r="A29" s="145" t="s">
        <v>299</v>
      </c>
      <c r="B29" s="4" t="s">
        <v>205</v>
      </c>
      <c r="C29" s="606">
        <v>3708</v>
      </c>
      <c r="D29" s="177">
        <v>173761.31</v>
      </c>
      <c r="E29" s="220">
        <f t="shared" si="0"/>
        <v>46.861194714131607</v>
      </c>
      <c r="F29" s="223">
        <v>25204.1</v>
      </c>
      <c r="G29" s="220">
        <f t="shared" si="1"/>
        <v>198965.41</v>
      </c>
      <c r="H29" s="220">
        <f t="shared" si="2"/>
        <v>53.658416936353831</v>
      </c>
      <c r="I29" s="465">
        <v>23593</v>
      </c>
      <c r="L29" s="4"/>
      <c r="M29" s="465"/>
      <c r="N29" s="403"/>
      <c r="O29" s="403"/>
      <c r="P29" s="403"/>
      <c r="Q29" s="465"/>
    </row>
    <row r="30" spans="1:17" ht="13.5" customHeight="1">
      <c r="A30" s="145" t="s">
        <v>304</v>
      </c>
      <c r="B30" s="4" t="s">
        <v>206</v>
      </c>
      <c r="C30" s="606">
        <v>6962</v>
      </c>
      <c r="D30" s="177">
        <v>477691.52</v>
      </c>
      <c r="E30" s="220">
        <f t="shared" si="0"/>
        <v>68.614122378626831</v>
      </c>
      <c r="F30" s="223">
        <v>29264.77</v>
      </c>
      <c r="G30" s="220">
        <f t="shared" si="1"/>
        <v>506956.29000000004</v>
      </c>
      <c r="H30" s="220">
        <f t="shared" si="2"/>
        <v>72.817622809537497</v>
      </c>
      <c r="I30" s="465">
        <v>32057</v>
      </c>
      <c r="L30" s="4"/>
      <c r="M30" s="465"/>
      <c r="N30" s="403"/>
      <c r="O30" s="403"/>
      <c r="P30" s="403"/>
      <c r="Q30" s="465"/>
    </row>
    <row r="31" spans="1:17" ht="13.5" customHeight="1">
      <c r="A31" s="145" t="s">
        <v>271</v>
      </c>
      <c r="B31" s="4" t="s">
        <v>293</v>
      </c>
      <c r="C31" s="606">
        <v>77833</v>
      </c>
      <c r="D31" s="177">
        <v>5894059.0499999998</v>
      </c>
      <c r="E31" s="220">
        <f t="shared" si="0"/>
        <v>75.726993049220766</v>
      </c>
      <c r="F31" s="223">
        <v>521132.24</v>
      </c>
      <c r="G31" s="220">
        <f t="shared" si="1"/>
        <v>6415191.29</v>
      </c>
      <c r="H31" s="220">
        <f t="shared" si="2"/>
        <v>82.422510888697602</v>
      </c>
      <c r="I31" s="465">
        <v>192966</v>
      </c>
      <c r="L31" s="7"/>
      <c r="M31" s="465"/>
      <c r="N31" s="403"/>
      <c r="O31" s="403"/>
      <c r="P31" s="403"/>
      <c r="Q31" s="465"/>
    </row>
    <row r="32" spans="1:17" ht="13.5" customHeight="1">
      <c r="A32" s="145" t="s">
        <v>266</v>
      </c>
      <c r="B32" s="4" t="s">
        <v>207</v>
      </c>
      <c r="C32" s="606">
        <v>48845</v>
      </c>
      <c r="D32" s="177">
        <v>1699210.25</v>
      </c>
      <c r="E32" s="220">
        <f t="shared" si="0"/>
        <v>34.787803255195001</v>
      </c>
      <c r="F32" s="223">
        <v>158710.04999999999</v>
      </c>
      <c r="G32" s="220">
        <f t="shared" si="1"/>
        <v>1857920.3</v>
      </c>
      <c r="H32" s="220">
        <f t="shared" si="2"/>
        <v>38.037062135326032</v>
      </c>
      <c r="I32" s="465">
        <v>128609</v>
      </c>
      <c r="L32" s="4"/>
      <c r="M32" s="465"/>
      <c r="N32" s="403"/>
      <c r="O32" s="403"/>
      <c r="P32" s="403"/>
      <c r="Q32" s="465"/>
    </row>
    <row r="33" spans="1:17" ht="13.5" customHeight="1">
      <c r="A33" s="145" t="s">
        <v>269</v>
      </c>
      <c r="B33" s="4" t="s">
        <v>528</v>
      </c>
      <c r="C33" s="606">
        <v>49109</v>
      </c>
      <c r="D33" s="177">
        <v>1599742.76</v>
      </c>
      <c r="E33" s="220">
        <f t="shared" si="0"/>
        <v>32.575347899570346</v>
      </c>
      <c r="F33" s="223">
        <v>2344607.4700000002</v>
      </c>
      <c r="G33" s="220">
        <f t="shared" si="1"/>
        <v>3944350.2300000004</v>
      </c>
      <c r="H33" s="220">
        <f t="shared" si="2"/>
        <v>80.318276283369656</v>
      </c>
      <c r="I33" s="465">
        <v>134338</v>
      </c>
      <c r="L33" s="7"/>
      <c r="M33" s="465"/>
      <c r="N33" s="403"/>
      <c r="O33" s="403"/>
      <c r="P33" s="403"/>
      <c r="Q33" s="465"/>
    </row>
    <row r="34" spans="1:17" ht="13.5" customHeight="1">
      <c r="A34" s="145" t="s">
        <v>277</v>
      </c>
      <c r="B34" s="4" t="s">
        <v>295</v>
      </c>
      <c r="C34" s="606">
        <v>211213</v>
      </c>
      <c r="D34" s="177">
        <v>11491691</v>
      </c>
      <c r="E34" s="220">
        <f t="shared" si="0"/>
        <v>54.4080667383163</v>
      </c>
      <c r="F34" s="223">
        <v>1350245</v>
      </c>
      <c r="G34" s="220">
        <f t="shared" si="1"/>
        <v>12841936</v>
      </c>
      <c r="H34" s="220">
        <f t="shared" si="2"/>
        <v>60.800878733790057</v>
      </c>
      <c r="I34" s="465">
        <v>511766</v>
      </c>
      <c r="L34" s="7"/>
      <c r="M34" s="465"/>
      <c r="N34" s="403"/>
      <c r="O34" s="403"/>
      <c r="P34" s="403"/>
      <c r="Q34" s="465"/>
    </row>
    <row r="35" spans="1:17" ht="13.5" customHeight="1">
      <c r="A35" s="145" t="s">
        <v>256</v>
      </c>
      <c r="B35" s="4" t="s">
        <v>296</v>
      </c>
      <c r="C35" s="606">
        <v>59860</v>
      </c>
      <c r="D35" s="177">
        <v>5443475.7300000004</v>
      </c>
      <c r="E35" s="220">
        <f t="shared" si="0"/>
        <v>90.936781323087217</v>
      </c>
      <c r="F35" s="223">
        <v>541795.42000000004</v>
      </c>
      <c r="G35" s="220">
        <f t="shared" si="1"/>
        <v>5985271.1500000004</v>
      </c>
      <c r="H35" s="220">
        <f t="shared" si="2"/>
        <v>99.987824089542272</v>
      </c>
      <c r="I35" s="465">
        <v>151100</v>
      </c>
      <c r="L35" s="7"/>
      <c r="M35" s="465"/>
      <c r="N35" s="403"/>
      <c r="O35" s="403"/>
      <c r="P35" s="403"/>
      <c r="Q35" s="465"/>
    </row>
    <row r="36" spans="1:17" ht="13.5" customHeight="1">
      <c r="A36" s="145" t="s">
        <v>312</v>
      </c>
      <c r="B36" s="4" t="s">
        <v>103</v>
      </c>
      <c r="C36" s="606">
        <v>16870</v>
      </c>
      <c r="D36" s="177">
        <v>591585.34</v>
      </c>
      <c r="E36" s="220">
        <f t="shared" si="0"/>
        <v>35.06729934795495</v>
      </c>
      <c r="F36" s="223"/>
      <c r="G36" s="220">
        <f t="shared" si="1"/>
        <v>591585.34</v>
      </c>
      <c r="H36" s="220">
        <f t="shared" si="2"/>
        <v>35.06729934795495</v>
      </c>
      <c r="I36" s="465">
        <v>70275</v>
      </c>
      <c r="L36" s="7"/>
      <c r="M36" s="465"/>
      <c r="N36" s="403"/>
      <c r="O36" s="403"/>
      <c r="P36" s="403"/>
      <c r="Q36" s="465"/>
    </row>
    <row r="37" spans="1:17">
      <c r="B37" s="4"/>
      <c r="C37" s="606"/>
      <c r="D37" s="177"/>
      <c r="E37" s="220"/>
      <c r="F37" s="223"/>
      <c r="G37" s="220"/>
      <c r="H37" s="220"/>
      <c r="I37" s="465"/>
      <c r="L37" s="7"/>
      <c r="M37" s="465"/>
      <c r="N37" s="403"/>
      <c r="O37" s="403"/>
      <c r="P37" s="403"/>
      <c r="Q37" s="465"/>
    </row>
    <row r="38" spans="1:17">
      <c r="A38" s="7" t="s">
        <v>568</v>
      </c>
      <c r="C38" s="177"/>
      <c r="D38" s="177"/>
      <c r="E38" s="177"/>
      <c r="F38" s="223"/>
      <c r="G38" s="224"/>
      <c r="H38" s="465"/>
      <c r="I38"/>
    </row>
    <row r="39" spans="1:17">
      <c r="A39" s="145" t="s">
        <v>529</v>
      </c>
      <c r="C39" s="177"/>
      <c r="D39" s="177"/>
      <c r="E39" s="177"/>
      <c r="F39" s="223"/>
      <c r="G39" s="224"/>
      <c r="H39" s="465"/>
      <c r="I39"/>
    </row>
    <row r="40" spans="1:17">
      <c r="A40" s="665"/>
      <c r="B40" s="665"/>
      <c r="C40" s="665"/>
      <c r="D40" s="665"/>
      <c r="E40" s="665"/>
      <c r="F40" s="665"/>
      <c r="G40" s="665"/>
      <c r="H40" s="665"/>
      <c r="I40" s="665"/>
    </row>
    <row r="41" spans="1:17">
      <c r="A41" s="623"/>
      <c r="B41" s="623"/>
      <c r="C41" s="623"/>
      <c r="D41" s="623"/>
      <c r="E41" s="623"/>
      <c r="F41" s="623"/>
      <c r="G41" s="623"/>
      <c r="H41" s="623"/>
      <c r="I41" s="623"/>
    </row>
    <row r="42" spans="1:17">
      <c r="B42" s="97" t="s">
        <v>134</v>
      </c>
      <c r="C42" s="608">
        <f>SUM(C5:C36,'Expenditure &amp; Subsidy G-Q'!C7:C53,'Expenditure &amp; Subsidy A-G'!C7:C54)</f>
        <v>7723770</v>
      </c>
      <c r="D42" s="611">
        <f>SUM(D5:D36,'Expenditure &amp; Subsidy G-Q'!D7:D53,'Expenditure &amp; Subsidy A-G'!D7:D54)</f>
        <v>343800376.51999998</v>
      </c>
      <c r="E42" s="177"/>
      <c r="F42" s="611">
        <f>SUM(F5:F36,'Expenditure &amp; Subsidy G-Q'!F7:F53,'Expenditure &amp; Subsidy A-G'!F7:F54)</f>
        <v>58452833.059999987</v>
      </c>
      <c r="G42" s="611">
        <f>SUM(G5:G36,'Expenditure &amp; Subsidy G-Q'!G7:G53,'Expenditure &amp; Subsidy A-G'!G7:G54)</f>
        <v>402253209.58000004</v>
      </c>
      <c r="H42" s="465"/>
      <c r="I42" s="611">
        <f>SUM(I5:I36,'Expenditure &amp; Subsidy G-Q'!I7:I53,'Expenditure &amp; Subsidy A-G'!I7:I54)</f>
        <v>21223983</v>
      </c>
      <c r="K42" s="506"/>
    </row>
    <row r="43" spans="1:17">
      <c r="C43" s="295"/>
      <c r="D43" s="177"/>
      <c r="E43" s="295"/>
      <c r="F43" s="223"/>
      <c r="G43" s="224"/>
      <c r="H43" s="465"/>
      <c r="I43"/>
      <c r="K43" s="506"/>
    </row>
    <row r="44" spans="1:17">
      <c r="C44" s="295"/>
      <c r="D44" s="177"/>
      <c r="E44" s="295"/>
      <c r="F44" s="223"/>
      <c r="G44" s="224"/>
      <c r="H44" s="465"/>
      <c r="I44"/>
      <c r="K44" s="506"/>
    </row>
    <row r="45" spans="1:17">
      <c r="B45" s="9" t="s">
        <v>252</v>
      </c>
      <c r="C45" s="77">
        <f>AVERAGE(C5:C36,'Expenditure &amp; Subsidy G-Q'!C7:C53,'Expenditure &amp; Subsidy A-G'!C7:C54)</f>
        <v>60817.086614173226</v>
      </c>
      <c r="D45" s="77">
        <f>AVERAGE(D5:D36,'Expenditure &amp; Subsidy G-Q'!D7:D53,'Expenditure &amp; Subsidy A-G'!D7:D54)</f>
        <v>2707089.5788976378</v>
      </c>
      <c r="E45" s="615">
        <f>D42/C42</f>
        <v>44.511990455438209</v>
      </c>
      <c r="F45" s="77">
        <f>AVERAGE(F5:F36,'Expenditure &amp; Subsidy G-Q'!F7:F53,'Expenditure &amp; Subsidy A-G'!F7:F54)</f>
        <v>556693.64819047612</v>
      </c>
      <c r="G45" s="77">
        <f>AVERAGE(G5:G36,'Expenditure &amp; Subsidy G-Q'!G7:G53,'Expenditure &amp; Subsidy A-G'!G7:G54)</f>
        <v>3167348.1069291341</v>
      </c>
      <c r="H45" s="615">
        <f>G42/C42</f>
        <v>52.07990522503907</v>
      </c>
      <c r="I45" s="77">
        <f>AVERAGE(I5:I36,'Expenditure &amp; Subsidy G-Q'!I7:I53,'Expenditure &amp; Subsidy A-G'!I7:I54)</f>
        <v>167117.97637795276</v>
      </c>
      <c r="K45" s="506"/>
    </row>
    <row r="46" spans="1:17">
      <c r="B46" s="9" t="s">
        <v>253</v>
      </c>
      <c r="C46" s="77">
        <f>MEDIAN(C5:C36,'Expenditure &amp; Subsidy G-Q'!C7:C53,'Expenditure &amp; Subsidy A-G'!C7:C54)</f>
        <v>24313</v>
      </c>
      <c r="D46" s="77">
        <f>MEDIAN(D5:D36,'Expenditure &amp; Subsidy G-Q'!D7:D53,'Expenditure &amp; Subsidy A-G'!D7:D54)</f>
        <v>1248091</v>
      </c>
      <c r="E46" s="615">
        <f>MEDIAN(E5:E36,'Expenditure &amp; Subsidy G-Q'!E7:E53,'Expenditure &amp; Subsidy A-G'!E7:E54)</f>
        <v>46.861194714131607</v>
      </c>
      <c r="F46" s="77">
        <f>MEDIAN(F5:F36,'Expenditure &amp; Subsidy G-Q'!F7:F53,'Expenditure &amp; Subsidy A-G'!F7:F54)</f>
        <v>175115.94</v>
      </c>
      <c r="G46" s="77">
        <f>MEDIAN(G5:G36,'Expenditure &amp; Subsidy G-Q'!G7:G53,'Expenditure &amp; Subsidy A-G'!G7:G54)</f>
        <v>1387222</v>
      </c>
      <c r="H46" s="615">
        <f>MEDIAN(H5:H36,'Expenditure &amp; Subsidy G-Q'!H7:H53,'Expenditure &amp; Subsidy A-G'!H7:H54)</f>
        <v>52.692328663667013</v>
      </c>
      <c r="I46" s="77">
        <f>MEDIAN(I5:I36,'Expenditure &amp; Subsidy G-Q'!I7:I53,'Expenditure &amp; Subsidy A-G'!I7:I54)</f>
        <v>91832</v>
      </c>
      <c r="K46" s="506"/>
    </row>
    <row r="47" spans="1:17">
      <c r="B47" s="9" t="s">
        <v>210</v>
      </c>
      <c r="C47" s="77">
        <f>MAX(C5:C36,'Expenditure &amp; Subsidy G-Q'!C7:C53,'Expenditure &amp; Subsidy A-G'!C7:C54)</f>
        <v>359671</v>
      </c>
      <c r="D47" s="77">
        <f>MAX(D5:D36,'Expenditure &amp; Subsidy G-Q'!D7:D53,'Expenditure &amp; Subsidy A-G'!D7:D54)</f>
        <v>13852647.07</v>
      </c>
      <c r="E47" s="615">
        <f>MAX(E5:E36,'Expenditure &amp; Subsidy G-Q'!E7:E53,'Expenditure &amp; Subsidy A-G'!E7:E54)</f>
        <v>149.25264392324095</v>
      </c>
      <c r="F47" s="77">
        <f>MAX(F5:F36,'Expenditure &amp; Subsidy G-Q'!F7:F53,'Expenditure &amp; Subsidy A-G'!F7:F54)</f>
        <v>8520928</v>
      </c>
      <c r="G47" s="77">
        <f>MAX(G5:G36,'Expenditure &amp; Subsidy G-Q'!G7:G53,'Expenditure &amp; Subsidy A-G'!G7:G54)</f>
        <v>18097218.490000002</v>
      </c>
      <c r="H47" s="615">
        <f>MAX(H5:H36,'Expenditure &amp; Subsidy G-Q'!H7:H53,'Expenditure &amp; Subsidy A-G'!H7:H54)</f>
        <v>227.39301048427359</v>
      </c>
      <c r="I47" s="77">
        <f>MAX(I5:I36,'Expenditure &amp; Subsidy G-Q'!I7:I53,'Expenditure &amp; Subsidy A-G'!I7:I54)</f>
        <v>884116</v>
      </c>
      <c r="K47" s="506"/>
    </row>
    <row r="48" spans="1:17">
      <c r="B48" s="9" t="s">
        <v>254</v>
      </c>
      <c r="C48" s="614">
        <f>MIN(C5:C36,'Expenditure &amp; Subsidy G-Q'!C7:C53,'Expenditure &amp; Subsidy A-G'!C7:C54)</f>
        <v>1875</v>
      </c>
      <c r="D48" s="614">
        <f>MIN(D5:D36,'Expenditure &amp; Subsidy G-Q'!D7:D53,'Expenditure &amp; Subsidy A-G'!D7:D54)</f>
        <v>67201</v>
      </c>
      <c r="E48" s="616">
        <f>MIN(E5:E36,'Expenditure &amp; Subsidy G-Q'!E7:E53,'Expenditure &amp; Subsidy A-G'!E7:E54)</f>
        <v>19.149591333261828</v>
      </c>
      <c r="F48" s="614">
        <f>MIN(F5:F36,'Expenditure &amp; Subsidy G-Q'!F7:F53,'Expenditure &amp; Subsidy A-G'!F7:F54)</f>
        <v>1773</v>
      </c>
      <c r="G48" s="614">
        <f>MIN(G5:G36,'Expenditure &amp; Subsidy G-Q'!G7:G53,'Expenditure &amp; Subsidy A-G'!G7:G54)</f>
        <v>81946.100000000006</v>
      </c>
      <c r="H48" s="616">
        <f>MIN(H5:H36,'Expenditure &amp; Subsidy G-Q'!H7:H53,'Expenditure &amp; Subsidy A-G'!H7:H54)</f>
        <v>22.7623769173013</v>
      </c>
      <c r="I48" s="614">
        <f>MIN(I5:I36,'Expenditure &amp; Subsidy G-Q'!I7:I53,'Expenditure &amp; Subsidy A-G'!I7:I54)</f>
        <v>19503</v>
      </c>
    </row>
    <row r="49" spans="1:9" ht="11.25" customHeight="1">
      <c r="C49" s="364"/>
      <c r="D49" s="364"/>
      <c r="E49" s="391"/>
      <c r="F49" s="364"/>
      <c r="G49" s="364"/>
      <c r="H49" s="240"/>
      <c r="I49" s="364"/>
    </row>
    <row r="50" spans="1:9">
      <c r="C50" s="266"/>
    </row>
    <row r="51" spans="1:9">
      <c r="A51" s="145"/>
      <c r="B51" s="145"/>
      <c r="C51" s="266"/>
    </row>
    <row r="52" spans="1:9">
      <c r="C52" s="266"/>
    </row>
    <row r="53" spans="1:9">
      <c r="C53" s="220"/>
      <c r="D53" s="220"/>
      <c r="E53" s="220"/>
      <c r="F53" s="220"/>
      <c r="G53" s="220"/>
      <c r="H53" s="220"/>
      <c r="I53" s="220"/>
    </row>
    <row r="54" spans="1:9">
      <c r="C54" s="220"/>
      <c r="D54" s="220"/>
      <c r="E54" s="220"/>
      <c r="F54" s="220"/>
      <c r="G54" s="220"/>
      <c r="H54" s="220"/>
      <c r="I54" s="220"/>
    </row>
    <row r="55" spans="1:9">
      <c r="C55" s="220"/>
      <c r="D55" s="220"/>
      <c r="E55" s="220"/>
      <c r="F55" s="220"/>
      <c r="G55" s="220"/>
      <c r="H55" s="220"/>
      <c r="I55" s="220"/>
    </row>
    <row r="56" spans="1:9">
      <c r="C56" s="220"/>
      <c r="D56" s="220"/>
      <c r="E56" s="220"/>
      <c r="F56" s="220"/>
      <c r="G56" s="220"/>
      <c r="H56" s="220"/>
      <c r="I56" s="220"/>
    </row>
    <row r="57" spans="1:9">
      <c r="C57" s="266"/>
    </row>
    <row r="58" spans="1:9">
      <c r="C58" s="266"/>
    </row>
    <row r="59" spans="1:9">
      <c r="C59" s="266"/>
    </row>
    <row r="60" spans="1:9">
      <c r="C60" s="266"/>
    </row>
    <row r="61" spans="1:9">
      <c r="C61" s="266"/>
    </row>
    <row r="62" spans="1:9">
      <c r="C62" s="266"/>
    </row>
    <row r="63" spans="1:9">
      <c r="C63" s="266"/>
    </row>
    <row r="64" spans="1:9">
      <c r="C64" s="266"/>
    </row>
    <row r="65" spans="3:3">
      <c r="C65" s="266"/>
    </row>
    <row r="66" spans="3:3">
      <c r="C66" s="266"/>
    </row>
    <row r="67" spans="3:3">
      <c r="C67" s="266"/>
    </row>
    <row r="68" spans="3:3">
      <c r="C68" s="266"/>
    </row>
    <row r="69" spans="3:3">
      <c r="C69" s="266"/>
    </row>
    <row r="70" spans="3:3">
      <c r="C70" s="266"/>
    </row>
    <row r="71" spans="3:3">
      <c r="C71" s="266"/>
    </row>
    <row r="72" spans="3:3">
      <c r="C72" s="266"/>
    </row>
    <row r="73" spans="3:3">
      <c r="C73" s="266"/>
    </row>
    <row r="74" spans="3:3">
      <c r="C74" s="266"/>
    </row>
    <row r="75" spans="3:3">
      <c r="C75" s="266"/>
    </row>
    <row r="76" spans="3:3">
      <c r="C76" s="266"/>
    </row>
    <row r="77" spans="3:3">
      <c r="C77" s="266"/>
    </row>
    <row r="78" spans="3:3">
      <c r="C78" s="266"/>
    </row>
    <row r="79" spans="3:3">
      <c r="C79" s="266"/>
    </row>
    <row r="80" spans="3:3">
      <c r="C80" s="266"/>
    </row>
    <row r="81" spans="3:3">
      <c r="C81" s="266"/>
    </row>
    <row r="82" spans="3:3">
      <c r="C82" s="266"/>
    </row>
    <row r="83" spans="3:3">
      <c r="C83" s="266"/>
    </row>
    <row r="84" spans="3:3">
      <c r="C84" s="266"/>
    </row>
    <row r="85" spans="3:3">
      <c r="C85" s="266"/>
    </row>
    <row r="86" spans="3:3">
      <c r="C86" s="266"/>
    </row>
    <row r="87" spans="3:3">
      <c r="C87" s="266"/>
    </row>
    <row r="88" spans="3:3">
      <c r="C88" s="266"/>
    </row>
    <row r="89" spans="3:3">
      <c r="C89" s="266"/>
    </row>
    <row r="90" spans="3:3">
      <c r="C90" s="266"/>
    </row>
    <row r="91" spans="3:3">
      <c r="C91" s="266"/>
    </row>
    <row r="92" spans="3:3">
      <c r="C92" s="266"/>
    </row>
    <row r="93" spans="3:3">
      <c r="C93" s="266"/>
    </row>
    <row r="94" spans="3:3">
      <c r="C94" s="266"/>
    </row>
    <row r="95" spans="3:3">
      <c r="C95" s="266"/>
    </row>
    <row r="96" spans="3:3">
      <c r="C96" s="266"/>
    </row>
    <row r="97" spans="3:3">
      <c r="C97" s="266"/>
    </row>
    <row r="98" spans="3:3">
      <c r="C98" s="266"/>
    </row>
    <row r="99" spans="3:3">
      <c r="C99" s="266"/>
    </row>
    <row r="100" spans="3:3">
      <c r="C100" s="266"/>
    </row>
    <row r="101" spans="3:3">
      <c r="C101" s="266"/>
    </row>
    <row r="102" spans="3:3">
      <c r="C102" s="266"/>
    </row>
    <row r="103" spans="3:3">
      <c r="C103" s="266"/>
    </row>
    <row r="104" spans="3:3">
      <c r="C104" s="266"/>
    </row>
    <row r="105" spans="3:3">
      <c r="C105" s="266"/>
    </row>
    <row r="106" spans="3:3">
      <c r="C106" s="266"/>
    </row>
    <row r="107" spans="3:3">
      <c r="C107" s="266"/>
    </row>
    <row r="108" spans="3:3">
      <c r="C108" s="266"/>
    </row>
    <row r="109" spans="3:3">
      <c r="C109" s="266"/>
    </row>
    <row r="110" spans="3:3">
      <c r="C110" s="266"/>
    </row>
    <row r="111" spans="3:3">
      <c r="C111" s="266"/>
    </row>
    <row r="112" spans="3:3">
      <c r="C112" s="266"/>
    </row>
    <row r="113" spans="3:3">
      <c r="C113" s="266"/>
    </row>
    <row r="114" spans="3:3">
      <c r="C114" s="266"/>
    </row>
    <row r="115" spans="3:3">
      <c r="C115" s="266"/>
    </row>
    <row r="116" spans="3:3">
      <c r="C116" s="266"/>
    </row>
    <row r="117" spans="3:3">
      <c r="C117" s="266"/>
    </row>
    <row r="118" spans="3:3">
      <c r="C118" s="266"/>
    </row>
    <row r="119" spans="3:3">
      <c r="C119" s="266"/>
    </row>
    <row r="120" spans="3:3">
      <c r="C120" s="266"/>
    </row>
    <row r="121" spans="3:3">
      <c r="C121" s="266"/>
    </row>
    <row r="122" spans="3:3">
      <c r="C122" s="266"/>
    </row>
    <row r="123" spans="3:3">
      <c r="C123" s="266"/>
    </row>
    <row r="124" spans="3:3">
      <c r="C124" s="266"/>
    </row>
    <row r="125" spans="3:3">
      <c r="C125" s="266"/>
    </row>
    <row r="126" spans="3:3">
      <c r="C126" s="266"/>
    </row>
    <row r="127" spans="3:3">
      <c r="C127" s="266"/>
    </row>
    <row r="128" spans="3:3">
      <c r="C128" s="266"/>
    </row>
  </sheetData>
  <phoneticPr fontId="29" type="noConversion"/>
  <pageMargins left="0.39370078740157483" right="0.39370078740157483" top="0.47244094488188981" bottom="0.47244094488188981" header="0.23622047244094491" footer="0.23622047244094491"/>
  <pageSetup paperSize="9" orientation="portrait" r:id="rId1"/>
  <headerFooter scaleWithDoc="0" alignWithMargins="0">
    <oddFooter>&amp;C&amp;9&amp;P&amp;L&amp;9Public Library Statistics 2016/17</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K686"/>
  <sheetViews>
    <sheetView zoomScaleNormal="100" workbookViewId="0">
      <pane ySplit="3" topLeftCell="A15" activePane="bottomLeft" state="frozen"/>
      <selection activeCell="E6" sqref="E6"/>
      <selection pane="bottomLeft" activeCell="G21" sqref="G21"/>
    </sheetView>
  </sheetViews>
  <sheetFormatPr defaultColWidth="9.140625" defaultRowHeight="14.25" customHeight="1"/>
  <cols>
    <col min="1" max="1" width="18.85546875" style="20" customWidth="1"/>
    <col min="2" max="2" width="16.42578125" style="48" customWidth="1"/>
    <col min="3" max="3" width="15.140625" style="48" customWidth="1"/>
    <col min="4" max="4" width="16" style="191" customWidth="1"/>
    <col min="5" max="5" width="17.5703125" style="48" customWidth="1"/>
    <col min="6" max="6" width="23.140625" style="20" customWidth="1"/>
    <col min="7" max="7" width="17.28515625" customWidth="1"/>
    <col min="8" max="8" width="14.28515625" bestFit="1" customWidth="1"/>
    <col min="9" max="9" width="14" bestFit="1" customWidth="1"/>
    <col min="10" max="10" width="24" bestFit="1" customWidth="1"/>
    <col min="11" max="11" width="24.85546875" bestFit="1" customWidth="1"/>
    <col min="12" max="16384" width="9.140625" style="20"/>
  </cols>
  <sheetData>
    <row r="1" spans="1:11" ht="16.5" customHeight="1">
      <c r="A1" s="37" t="s">
        <v>483</v>
      </c>
      <c r="F1" s="24"/>
      <c r="G1" s="4"/>
      <c r="H1" s="4"/>
      <c r="I1" s="4"/>
      <c r="J1" s="4"/>
    </row>
    <row r="2" spans="1:11" ht="14.25" customHeight="1">
      <c r="A2" s="37"/>
      <c r="F2" s="24"/>
      <c r="G2" s="4"/>
      <c r="H2" s="4"/>
      <c r="I2" s="4"/>
      <c r="J2" s="4"/>
    </row>
    <row r="3" spans="1:11" s="138" customFormat="1" ht="24">
      <c r="A3" s="93"/>
      <c r="B3" s="475" t="s">
        <v>226</v>
      </c>
      <c r="C3" s="475" t="s">
        <v>55</v>
      </c>
      <c r="D3" s="359" t="s">
        <v>1</v>
      </c>
      <c r="E3" s="539" t="s">
        <v>56</v>
      </c>
      <c r="F3" s="575"/>
      <c r="G3" s="637"/>
      <c r="H3" s="645"/>
      <c r="I3" s="645"/>
      <c r="J3" s="645"/>
      <c r="K3" s="645"/>
    </row>
    <row r="4" spans="1:11" ht="14.25" customHeight="1">
      <c r="A4" s="632" t="s">
        <v>297</v>
      </c>
      <c r="B4" s="643">
        <v>9843</v>
      </c>
      <c r="C4" s="643">
        <v>1619</v>
      </c>
      <c r="D4" s="643">
        <v>11462</v>
      </c>
      <c r="E4" s="643">
        <v>9020</v>
      </c>
      <c r="F4" s="4"/>
    </row>
    <row r="5" spans="1:11" ht="14.25" customHeight="1">
      <c r="A5" s="632" t="s">
        <v>418</v>
      </c>
      <c r="B5" s="643">
        <v>9187</v>
      </c>
      <c r="C5" s="642">
        <v>513</v>
      </c>
      <c r="D5" s="643">
        <v>9700</v>
      </c>
      <c r="E5" s="643">
        <v>8675</v>
      </c>
      <c r="F5" s="4"/>
    </row>
    <row r="6" spans="1:11" ht="14.25" customHeight="1">
      <c r="A6" s="632" t="s">
        <v>300</v>
      </c>
      <c r="B6" s="642">
        <v>266</v>
      </c>
      <c r="C6" s="642">
        <v>22</v>
      </c>
      <c r="D6" s="642">
        <v>288</v>
      </c>
      <c r="E6" s="642">
        <v>108</v>
      </c>
      <c r="F6" s="4"/>
    </row>
    <row r="7" spans="1:11" ht="14.25" customHeight="1">
      <c r="A7" s="632" t="s">
        <v>301</v>
      </c>
      <c r="B7" s="643">
        <v>6465</v>
      </c>
      <c r="C7" s="643">
        <v>1353</v>
      </c>
      <c r="D7" s="643">
        <v>7818</v>
      </c>
      <c r="E7" s="643">
        <v>23522</v>
      </c>
      <c r="F7" s="4"/>
    </row>
    <row r="8" spans="1:11" ht="14.25" customHeight="1">
      <c r="A8" s="632" t="s">
        <v>437</v>
      </c>
      <c r="B8" s="643">
        <v>20658</v>
      </c>
      <c r="C8" s="642"/>
      <c r="D8" s="643">
        <v>20658</v>
      </c>
      <c r="E8" s="643">
        <v>14511</v>
      </c>
      <c r="F8" s="4"/>
    </row>
    <row r="9" spans="1:11" ht="14.25" customHeight="1">
      <c r="A9" s="632" t="s">
        <v>302</v>
      </c>
      <c r="B9" s="643">
        <v>5174</v>
      </c>
      <c r="C9" s="643">
        <v>2631</v>
      </c>
      <c r="D9" s="643">
        <v>7805</v>
      </c>
      <c r="E9" s="643">
        <v>7143</v>
      </c>
      <c r="F9" s="4"/>
    </row>
    <row r="10" spans="1:11" ht="14.25" customHeight="1">
      <c r="A10" s="632" t="s">
        <v>305</v>
      </c>
      <c r="B10" s="643">
        <v>3000</v>
      </c>
      <c r="C10" s="642">
        <v>712</v>
      </c>
      <c r="D10" s="643">
        <v>3712</v>
      </c>
      <c r="E10" s="643">
        <v>8379</v>
      </c>
      <c r="F10" s="4"/>
    </row>
    <row r="11" spans="1:11" ht="14.25" customHeight="1">
      <c r="A11" s="632" t="s">
        <v>400</v>
      </c>
      <c r="B11" s="643">
        <v>14384</v>
      </c>
      <c r="C11" s="642"/>
      <c r="D11" s="643">
        <v>14384</v>
      </c>
      <c r="E11" s="643">
        <v>5992</v>
      </c>
      <c r="F11" s="4"/>
    </row>
    <row r="12" spans="1:11" ht="14.25" customHeight="1">
      <c r="A12" s="632" t="s">
        <v>259</v>
      </c>
      <c r="B12" s="643">
        <v>32250</v>
      </c>
      <c r="C12" s="642">
        <v>235</v>
      </c>
      <c r="D12" s="643">
        <v>32485</v>
      </c>
      <c r="E12" s="643">
        <v>37695</v>
      </c>
      <c r="F12" s="4"/>
    </row>
    <row r="13" spans="1:11" ht="14.25" customHeight="1">
      <c r="A13" s="632" t="s">
        <v>261</v>
      </c>
      <c r="B13" s="643">
        <v>14638</v>
      </c>
      <c r="C13" s="642"/>
      <c r="D13" s="643">
        <v>14638</v>
      </c>
      <c r="E13" s="643">
        <v>15397</v>
      </c>
      <c r="F13" s="4"/>
    </row>
    <row r="14" spans="1:11" ht="14.25" customHeight="1">
      <c r="A14" s="632" t="s">
        <v>308</v>
      </c>
      <c r="B14" s="643">
        <v>2235</v>
      </c>
      <c r="C14" s="642">
        <v>407</v>
      </c>
      <c r="D14" s="643">
        <v>2642</v>
      </c>
      <c r="E14" s="642">
        <v>966</v>
      </c>
      <c r="F14" s="4"/>
    </row>
    <row r="15" spans="1:11" ht="14.25" customHeight="1">
      <c r="A15" s="632" t="s">
        <v>310</v>
      </c>
      <c r="B15" s="643">
        <v>3459</v>
      </c>
      <c r="C15" s="642">
        <v>254</v>
      </c>
      <c r="D15" s="643">
        <v>3713</v>
      </c>
      <c r="E15" s="642"/>
      <c r="F15" s="4"/>
    </row>
    <row r="16" spans="1:11" ht="14.25" customHeight="1">
      <c r="A16" s="632" t="s">
        <v>263</v>
      </c>
      <c r="B16" s="643">
        <v>8625</v>
      </c>
      <c r="C16" s="642">
        <v>160</v>
      </c>
      <c r="D16" s="643">
        <v>8785</v>
      </c>
      <c r="E16" s="643">
        <v>15966</v>
      </c>
      <c r="F16" s="4"/>
    </row>
    <row r="17" spans="1:6" ht="14.25" customHeight="1">
      <c r="A17" s="632" t="s">
        <v>264</v>
      </c>
      <c r="B17" s="643">
        <v>6733</v>
      </c>
      <c r="C17" s="642">
        <v>120</v>
      </c>
      <c r="D17" s="643">
        <v>6853</v>
      </c>
      <c r="E17" s="643">
        <v>10038</v>
      </c>
      <c r="F17" s="4"/>
    </row>
    <row r="18" spans="1:6" ht="14.25" customHeight="1">
      <c r="A18" s="632" t="s">
        <v>265</v>
      </c>
      <c r="B18" s="643">
        <v>20428</v>
      </c>
      <c r="C18" s="642">
        <v>455</v>
      </c>
      <c r="D18" s="643">
        <v>20883</v>
      </c>
      <c r="E18" s="643">
        <v>27780</v>
      </c>
      <c r="F18" s="4"/>
    </row>
    <row r="19" spans="1:6" ht="14.25" customHeight="1">
      <c r="A19" s="632" t="s">
        <v>130</v>
      </c>
      <c r="B19" s="643">
        <v>16934</v>
      </c>
      <c r="C19" s="642"/>
      <c r="D19" s="643">
        <v>16934</v>
      </c>
      <c r="E19" s="643">
        <v>10353</v>
      </c>
      <c r="F19" s="4"/>
    </row>
    <row r="20" spans="1:6" ht="14.25" customHeight="1">
      <c r="A20" s="632" t="s">
        <v>419</v>
      </c>
      <c r="B20" s="643">
        <v>39397</v>
      </c>
      <c r="C20" s="643">
        <v>1387</v>
      </c>
      <c r="D20" s="643">
        <v>40784</v>
      </c>
      <c r="E20" s="643">
        <v>70939</v>
      </c>
      <c r="F20" s="4"/>
    </row>
    <row r="21" spans="1:6" ht="14.25" customHeight="1">
      <c r="A21" s="632" t="s">
        <v>420</v>
      </c>
      <c r="B21" s="643">
        <v>39082</v>
      </c>
      <c r="C21" s="643">
        <v>5196</v>
      </c>
      <c r="D21" s="643">
        <v>44278</v>
      </c>
      <c r="E21" s="643">
        <v>49744</v>
      </c>
      <c r="F21" s="4"/>
    </row>
    <row r="22" spans="1:6" ht="14.25" customHeight="1">
      <c r="A22" s="632" t="s">
        <v>212</v>
      </c>
      <c r="B22" s="643">
        <v>2524</v>
      </c>
      <c r="C22" s="642">
        <v>328</v>
      </c>
      <c r="D22" s="643">
        <v>2852</v>
      </c>
      <c r="E22" s="643">
        <v>2074</v>
      </c>
      <c r="F22" s="4"/>
    </row>
    <row r="23" spans="1:6" ht="14.25" customHeight="1">
      <c r="A23" s="632" t="s">
        <v>540</v>
      </c>
      <c r="B23" s="643">
        <v>20661</v>
      </c>
      <c r="C23" s="643">
        <v>1542</v>
      </c>
      <c r="D23" s="643">
        <v>22203</v>
      </c>
      <c r="E23" s="643">
        <v>11443</v>
      </c>
      <c r="F23" s="4"/>
    </row>
    <row r="24" spans="1:6" ht="14.25" customHeight="1">
      <c r="A24" s="632" t="s">
        <v>131</v>
      </c>
      <c r="B24" s="643">
        <v>6556</v>
      </c>
      <c r="C24" s="642"/>
      <c r="D24" s="643">
        <v>6556</v>
      </c>
      <c r="E24" s="643">
        <v>10809</v>
      </c>
      <c r="F24" s="4"/>
    </row>
    <row r="25" spans="1:6" ht="14.25" customHeight="1">
      <c r="A25" s="632" t="s">
        <v>267</v>
      </c>
      <c r="B25" s="643">
        <v>8791</v>
      </c>
      <c r="C25" s="642"/>
      <c r="D25" s="643">
        <v>8791</v>
      </c>
      <c r="E25" s="643">
        <v>11081</v>
      </c>
      <c r="F25" s="4"/>
    </row>
    <row r="26" spans="1:6" ht="14.25" customHeight="1">
      <c r="A26" s="632" t="s">
        <v>541</v>
      </c>
      <c r="B26" s="643">
        <v>12717</v>
      </c>
      <c r="C26" s="642">
        <v>635</v>
      </c>
      <c r="D26" s="643">
        <v>13352</v>
      </c>
      <c r="E26" s="643">
        <v>12095</v>
      </c>
      <c r="F26" s="4"/>
    </row>
    <row r="27" spans="1:6" ht="14.25" customHeight="1">
      <c r="A27" s="632" t="s">
        <v>316</v>
      </c>
      <c r="B27" s="643">
        <v>1928</v>
      </c>
      <c r="C27" s="642">
        <v>846</v>
      </c>
      <c r="D27" s="643">
        <v>2774</v>
      </c>
      <c r="E27" s="643">
        <v>2933</v>
      </c>
      <c r="F27" s="4"/>
    </row>
    <row r="28" spans="1:6" ht="14.25" customHeight="1">
      <c r="A28" s="632" t="s">
        <v>317</v>
      </c>
      <c r="B28" s="643">
        <v>5974</v>
      </c>
      <c r="C28" s="643">
        <v>3349</v>
      </c>
      <c r="D28" s="643">
        <v>9323</v>
      </c>
      <c r="E28" s="643">
        <v>11691</v>
      </c>
      <c r="F28" s="4"/>
    </row>
    <row r="29" spans="1:6" ht="14.25" customHeight="1">
      <c r="A29" s="632" t="s">
        <v>421</v>
      </c>
      <c r="B29" s="643">
        <v>25237</v>
      </c>
      <c r="C29" s="642">
        <v>362</v>
      </c>
      <c r="D29" s="643">
        <v>25599</v>
      </c>
      <c r="E29" s="643">
        <v>29458</v>
      </c>
      <c r="F29" s="4"/>
    </row>
    <row r="30" spans="1:6" ht="14.25" customHeight="1">
      <c r="A30" s="632" t="s">
        <v>323</v>
      </c>
      <c r="B30" s="643">
        <v>7146</v>
      </c>
      <c r="C30" s="642">
        <v>933</v>
      </c>
      <c r="D30" s="643">
        <v>8079</v>
      </c>
      <c r="E30" s="643">
        <v>8233</v>
      </c>
      <c r="F30" s="4"/>
    </row>
    <row r="31" spans="1:6" ht="14.25" customHeight="1">
      <c r="A31" s="632" t="s">
        <v>268</v>
      </c>
      <c r="B31" s="643">
        <v>18120</v>
      </c>
      <c r="C31" s="642"/>
      <c r="D31" s="643">
        <v>18120</v>
      </c>
      <c r="E31" s="643">
        <v>36133</v>
      </c>
      <c r="F31" s="4"/>
    </row>
    <row r="32" spans="1:6" ht="14.25" customHeight="1">
      <c r="A32" s="632" t="s">
        <v>424</v>
      </c>
      <c r="B32" s="643">
        <v>22320</v>
      </c>
      <c r="C32" s="642"/>
      <c r="D32" s="643">
        <v>22320</v>
      </c>
      <c r="E32" s="643">
        <v>14748</v>
      </c>
      <c r="F32" s="4"/>
    </row>
    <row r="33" spans="1:6" ht="14.25" customHeight="1">
      <c r="A33" s="632" t="s">
        <v>104</v>
      </c>
      <c r="B33" s="643">
        <v>3538</v>
      </c>
      <c r="C33" s="642"/>
      <c r="D33" s="643">
        <v>3538</v>
      </c>
      <c r="E33" s="643">
        <v>6502</v>
      </c>
      <c r="F33" s="4"/>
    </row>
    <row r="34" spans="1:6" ht="14.25" customHeight="1">
      <c r="A34" s="632" t="s">
        <v>108</v>
      </c>
      <c r="B34" s="643">
        <v>5736</v>
      </c>
      <c r="C34" s="642">
        <v>432</v>
      </c>
      <c r="D34" s="643">
        <v>6168</v>
      </c>
      <c r="E34" s="643">
        <v>7078</v>
      </c>
      <c r="F34" s="4"/>
    </row>
    <row r="35" spans="1:6" ht="14.25" customHeight="1">
      <c r="A35" s="632" t="s">
        <v>116</v>
      </c>
      <c r="B35" s="642">
        <v>938</v>
      </c>
      <c r="C35" s="642">
        <v>195</v>
      </c>
      <c r="D35" s="643">
        <v>1133</v>
      </c>
      <c r="E35" s="643">
        <v>2360</v>
      </c>
      <c r="F35" s="4"/>
    </row>
    <row r="36" spans="1:6" ht="14.25" customHeight="1">
      <c r="A36" s="632" t="s">
        <v>327</v>
      </c>
      <c r="B36" s="643">
        <v>3162</v>
      </c>
      <c r="C36" s="643">
        <v>2655</v>
      </c>
      <c r="D36" s="643">
        <v>5817</v>
      </c>
      <c r="E36" s="643">
        <v>3436</v>
      </c>
      <c r="F36" s="4"/>
    </row>
    <row r="37" spans="1:6" ht="14.25" customHeight="1">
      <c r="A37" s="632" t="s">
        <v>270</v>
      </c>
      <c r="B37" s="643">
        <v>12501</v>
      </c>
      <c r="C37" s="642">
        <v>518</v>
      </c>
      <c r="D37" s="643">
        <v>13019</v>
      </c>
      <c r="E37" s="643">
        <v>14916</v>
      </c>
      <c r="F37" s="4"/>
    </row>
    <row r="38" spans="1:6" ht="14.25" customHeight="1">
      <c r="A38" s="632" t="s">
        <v>352</v>
      </c>
      <c r="B38" s="643">
        <v>20743</v>
      </c>
      <c r="C38" s="642">
        <v>512</v>
      </c>
      <c r="D38" s="643">
        <v>21255</v>
      </c>
      <c r="E38" s="643">
        <v>20507</v>
      </c>
      <c r="F38" s="4"/>
    </row>
    <row r="39" spans="1:6" ht="14.25" customHeight="1">
      <c r="A39" s="632" t="s">
        <v>425</v>
      </c>
      <c r="B39" s="643">
        <v>2785</v>
      </c>
      <c r="C39" s="642">
        <v>631</v>
      </c>
      <c r="D39" s="643">
        <v>3416</v>
      </c>
      <c r="E39" s="643">
        <v>4677</v>
      </c>
      <c r="F39" s="4"/>
    </row>
    <row r="40" spans="1:6" ht="14.25" customHeight="1">
      <c r="A40" s="632" t="s">
        <v>272</v>
      </c>
      <c r="B40" s="643">
        <v>33223</v>
      </c>
      <c r="C40" s="642">
        <v>595</v>
      </c>
      <c r="D40" s="643">
        <v>33818</v>
      </c>
      <c r="E40" s="643">
        <v>34191</v>
      </c>
      <c r="F40" s="4"/>
    </row>
    <row r="41" spans="1:6" ht="14.25" customHeight="1">
      <c r="A41" s="632" t="s">
        <v>426</v>
      </c>
      <c r="B41" s="643">
        <v>42978</v>
      </c>
      <c r="C41" s="642"/>
      <c r="D41" s="643">
        <v>42978</v>
      </c>
      <c r="E41" s="643">
        <v>51455</v>
      </c>
      <c r="F41" s="4"/>
    </row>
    <row r="42" spans="1:6" ht="14.25" customHeight="1">
      <c r="A42" s="632" t="s">
        <v>329</v>
      </c>
      <c r="B42" s="643">
        <v>6343</v>
      </c>
      <c r="C42" s="643">
        <v>1122</v>
      </c>
      <c r="D42" s="643">
        <v>7465</v>
      </c>
      <c r="E42" s="643">
        <v>6802</v>
      </c>
      <c r="F42" s="4"/>
    </row>
    <row r="43" spans="1:6" ht="14.25" customHeight="1">
      <c r="A43" s="632" t="s">
        <v>331</v>
      </c>
      <c r="B43" s="643">
        <v>5398</v>
      </c>
      <c r="C43" s="643">
        <v>2107</v>
      </c>
      <c r="D43" s="643">
        <v>7505</v>
      </c>
      <c r="E43" s="643">
        <v>7343</v>
      </c>
      <c r="F43" s="4"/>
    </row>
    <row r="44" spans="1:6" ht="14.25" customHeight="1">
      <c r="A44" s="632" t="s">
        <v>275</v>
      </c>
      <c r="B44" s="643">
        <v>3503</v>
      </c>
      <c r="C44" s="644"/>
      <c r="D44" s="643">
        <v>3503</v>
      </c>
      <c r="E44" s="643">
        <v>5142</v>
      </c>
      <c r="F44" s="4"/>
    </row>
    <row r="45" spans="1:6" ht="14.25" customHeight="1">
      <c r="A45" s="632" t="s">
        <v>135</v>
      </c>
      <c r="B45" s="643">
        <v>29882</v>
      </c>
      <c r="C45" s="643">
        <v>1447</v>
      </c>
      <c r="D45" s="643">
        <v>31329</v>
      </c>
      <c r="E45" s="643">
        <v>36540</v>
      </c>
      <c r="F45" s="4"/>
    </row>
    <row r="46" spans="1:6" ht="14.25" customHeight="1">
      <c r="A46" s="632" t="s">
        <v>333</v>
      </c>
      <c r="B46" s="643">
        <v>1520</v>
      </c>
      <c r="C46" s="642">
        <v>100</v>
      </c>
      <c r="D46" s="643">
        <v>1620</v>
      </c>
      <c r="E46" s="642">
        <v>560</v>
      </c>
      <c r="F46" s="4"/>
    </row>
    <row r="47" spans="1:6" ht="14.25" customHeight="1">
      <c r="A47" s="632" t="s">
        <v>278</v>
      </c>
      <c r="B47" s="643">
        <v>36458</v>
      </c>
      <c r="C47" s="643">
        <v>1337</v>
      </c>
      <c r="D47" s="643">
        <v>37795</v>
      </c>
      <c r="E47" s="643">
        <v>49427</v>
      </c>
      <c r="F47" s="4"/>
    </row>
    <row r="48" spans="1:6" ht="14.25" customHeight="1">
      <c r="A48" s="632" t="s">
        <v>279</v>
      </c>
      <c r="B48" s="643">
        <v>15078</v>
      </c>
      <c r="C48" s="642">
        <v>634</v>
      </c>
      <c r="D48" s="643">
        <v>15712</v>
      </c>
      <c r="E48" s="643">
        <v>23650</v>
      </c>
      <c r="F48" s="4"/>
    </row>
    <row r="49" spans="1:11" ht="14.25" customHeight="1">
      <c r="A49" s="632" t="s">
        <v>334</v>
      </c>
      <c r="B49" s="643">
        <v>4747</v>
      </c>
      <c r="C49" s="642">
        <v>352</v>
      </c>
      <c r="D49" s="643">
        <v>5099</v>
      </c>
      <c r="E49" s="643">
        <v>3819</v>
      </c>
      <c r="F49" s="4"/>
    </row>
    <row r="50" spans="1:11" ht="14.25" customHeight="1">
      <c r="A50" s="632" t="s">
        <v>336</v>
      </c>
      <c r="B50" s="643">
        <v>7715</v>
      </c>
      <c r="C50" s="643">
        <v>1320</v>
      </c>
      <c r="D50" s="643">
        <v>9035</v>
      </c>
      <c r="E50" s="643">
        <v>4966</v>
      </c>
      <c r="F50" s="4"/>
    </row>
    <row r="51" spans="1:11" ht="14.25" customHeight="1">
      <c r="A51" s="24"/>
      <c r="B51" s="573"/>
      <c r="C51" s="573"/>
      <c r="D51" s="573"/>
      <c r="E51" s="573"/>
      <c r="F51" s="188"/>
      <c r="G51" s="632"/>
      <c r="H51" s="643"/>
      <c r="I51" s="642"/>
      <c r="J51" s="643"/>
      <c r="K51" s="643"/>
    </row>
    <row r="52" spans="1:11" ht="14.25" customHeight="1">
      <c r="A52" s="24"/>
      <c r="B52" s="573"/>
      <c r="C52" s="573"/>
      <c r="D52" s="573"/>
      <c r="E52" s="573"/>
      <c r="F52" s="188"/>
      <c r="G52" s="632"/>
      <c r="H52" s="643"/>
      <c r="I52" s="643"/>
      <c r="J52" s="643"/>
      <c r="K52" s="643"/>
    </row>
    <row r="53" spans="1:11" ht="14.25" customHeight="1">
      <c r="A53" s="24"/>
      <c r="B53" s="573"/>
      <c r="C53" s="573"/>
      <c r="D53" s="573"/>
      <c r="E53" s="573"/>
      <c r="F53" s="188"/>
      <c r="G53" s="632"/>
      <c r="H53" s="643"/>
      <c r="I53" s="643"/>
      <c r="J53" s="643"/>
      <c r="K53" s="643"/>
    </row>
    <row r="54" spans="1:11" ht="14.25" customHeight="1">
      <c r="A54" s="24"/>
      <c r="B54" s="573"/>
      <c r="C54" s="573"/>
      <c r="D54" s="573"/>
      <c r="E54" s="573"/>
      <c r="F54" s="188"/>
      <c r="G54" s="632"/>
      <c r="H54" s="643"/>
      <c r="I54" s="643"/>
      <c r="J54" s="643"/>
      <c r="K54" s="643"/>
    </row>
    <row r="55" spans="1:11" ht="14.25" customHeight="1">
      <c r="A55" s="24"/>
      <c r="B55" s="573"/>
      <c r="C55" s="573"/>
      <c r="D55" s="573"/>
      <c r="E55" s="573"/>
      <c r="F55" s="188"/>
      <c r="G55" s="632"/>
      <c r="H55" s="643"/>
      <c r="I55" s="642"/>
      <c r="J55" s="643"/>
      <c r="K55" s="643"/>
    </row>
    <row r="56" spans="1:11" ht="14.25" customHeight="1">
      <c r="A56" s="24"/>
      <c r="B56" s="573"/>
      <c r="C56" s="573"/>
      <c r="D56" s="573"/>
      <c r="E56" s="573"/>
      <c r="F56" s="188"/>
      <c r="G56" s="632"/>
      <c r="H56" s="643"/>
      <c r="I56" s="642"/>
      <c r="J56" s="643"/>
      <c r="K56" s="643"/>
    </row>
    <row r="57" spans="1:11" ht="14.25" customHeight="1">
      <c r="A57" s="24"/>
      <c r="B57" s="573"/>
      <c r="C57" s="573"/>
      <c r="D57" s="573"/>
      <c r="E57" s="573"/>
      <c r="F57" s="188"/>
      <c r="G57" s="632"/>
      <c r="H57" s="643"/>
      <c r="I57" s="642"/>
      <c r="J57" s="643"/>
      <c r="K57" s="643"/>
    </row>
    <row r="58" spans="1:11" ht="14.25" customHeight="1">
      <c r="A58" s="107"/>
      <c r="B58" s="155"/>
      <c r="C58" s="4"/>
      <c r="D58" s="155"/>
      <c r="E58" s="25"/>
      <c r="F58" s="188"/>
      <c r="G58" s="632"/>
      <c r="H58" s="643"/>
      <c r="I58" s="642"/>
      <c r="J58" s="643"/>
      <c r="K58" s="643"/>
    </row>
    <row r="59" spans="1:11" ht="14.25" customHeight="1">
      <c r="A59" s="328"/>
      <c r="B59" s="314"/>
      <c r="C59" s="314"/>
      <c r="D59" s="355"/>
      <c r="E59" s="330"/>
      <c r="F59" s="188"/>
      <c r="G59" s="632"/>
      <c r="H59" s="643"/>
      <c r="I59" s="643"/>
      <c r="J59" s="643"/>
      <c r="K59" s="643"/>
    </row>
    <row r="60" spans="1:11" ht="14.25" customHeight="1">
      <c r="A60" s="328"/>
      <c r="B60" s="314"/>
      <c r="C60" s="314"/>
      <c r="D60" s="355"/>
      <c r="E60" s="330"/>
      <c r="F60" s="188"/>
      <c r="G60" s="632"/>
      <c r="H60" s="643"/>
      <c r="I60" s="642"/>
      <c r="J60" s="643"/>
      <c r="K60" s="643"/>
    </row>
    <row r="61" spans="1:11" ht="14.25" customHeight="1">
      <c r="A61" s="328"/>
      <c r="B61" s="314"/>
      <c r="C61" s="314"/>
      <c r="D61" s="355"/>
      <c r="E61" s="330"/>
      <c r="F61" s="188"/>
      <c r="G61" s="632"/>
      <c r="H61" s="643"/>
      <c r="I61" s="642"/>
      <c r="J61" s="643"/>
      <c r="K61" s="643"/>
    </row>
    <row r="62" spans="1:11" ht="14.25" customHeight="1">
      <c r="A62" s="328"/>
      <c r="B62" s="314"/>
      <c r="C62" s="314"/>
      <c r="D62" s="355"/>
      <c r="E62" s="330"/>
      <c r="F62" s="188"/>
      <c r="G62" s="632"/>
      <c r="H62" s="643"/>
      <c r="I62" s="643"/>
      <c r="J62" s="643"/>
      <c r="K62" s="643"/>
    </row>
    <row r="63" spans="1:11" ht="14.25" customHeight="1">
      <c r="A63" s="328"/>
      <c r="B63" s="314"/>
      <c r="C63" s="314"/>
      <c r="D63" s="355"/>
      <c r="E63" s="330"/>
      <c r="F63" s="188"/>
      <c r="G63" s="632"/>
      <c r="H63" s="643"/>
      <c r="I63" s="642"/>
      <c r="J63" s="643"/>
      <c r="K63" s="643"/>
    </row>
    <row r="64" spans="1:11" ht="14.25" customHeight="1">
      <c r="A64" s="328"/>
      <c r="B64" s="314"/>
      <c r="C64" s="314"/>
      <c r="D64" s="355"/>
      <c r="E64" s="330"/>
      <c r="F64" s="188"/>
      <c r="G64" s="632"/>
      <c r="H64" s="643"/>
      <c r="I64" s="642"/>
      <c r="J64" s="643"/>
      <c r="K64" s="643"/>
    </row>
    <row r="65" spans="1:11" ht="14.25" customHeight="1">
      <c r="A65" s="328"/>
      <c r="B65" s="314"/>
      <c r="C65" s="314"/>
      <c r="D65" s="355"/>
      <c r="E65" s="330"/>
      <c r="F65" s="188"/>
      <c r="G65" s="632"/>
      <c r="H65" s="643"/>
      <c r="I65" s="642"/>
      <c r="J65" s="643"/>
      <c r="K65" s="643"/>
    </row>
    <row r="66" spans="1:11" ht="14.25" customHeight="1">
      <c r="A66" s="328"/>
      <c r="B66" s="314"/>
      <c r="C66" s="314"/>
      <c r="D66" s="355"/>
      <c r="E66" s="330"/>
      <c r="F66" s="188"/>
      <c r="G66" s="632"/>
      <c r="H66" s="643"/>
      <c r="I66" s="642"/>
      <c r="J66" s="643"/>
      <c r="K66" s="643"/>
    </row>
    <row r="67" spans="1:11" ht="14.25" customHeight="1">
      <c r="A67" s="328"/>
      <c r="B67" s="314"/>
      <c r="C67" s="314"/>
      <c r="D67" s="355"/>
      <c r="E67" s="330"/>
      <c r="F67" s="188"/>
      <c r="G67" s="632"/>
      <c r="H67" s="643"/>
      <c r="I67" s="643"/>
      <c r="J67" s="643"/>
      <c r="K67" s="643"/>
    </row>
    <row r="68" spans="1:11" ht="14.25" customHeight="1">
      <c r="A68" s="328"/>
      <c r="B68" s="314"/>
      <c r="C68" s="314"/>
      <c r="D68" s="355"/>
      <c r="E68" s="330"/>
      <c r="F68" s="188"/>
      <c r="G68" s="632"/>
      <c r="H68" s="643"/>
      <c r="I68" s="643"/>
      <c r="J68" s="643"/>
      <c r="K68" s="643"/>
    </row>
    <row r="69" spans="1:11" ht="14.25" customHeight="1">
      <c r="A69" s="328"/>
      <c r="B69" s="314"/>
      <c r="C69" s="314"/>
      <c r="D69" s="355"/>
      <c r="E69" s="330"/>
      <c r="F69" s="188"/>
      <c r="G69" s="632"/>
      <c r="H69" s="643"/>
      <c r="I69" s="643"/>
      <c r="J69" s="643"/>
      <c r="K69" s="643"/>
    </row>
    <row r="70" spans="1:11" ht="14.25" customHeight="1">
      <c r="A70" s="328"/>
      <c r="B70" s="314"/>
      <c r="C70" s="314"/>
      <c r="D70" s="355"/>
      <c r="E70" s="330"/>
      <c r="F70" s="188"/>
      <c r="G70" s="632"/>
      <c r="H70" s="643"/>
      <c r="I70" s="643"/>
      <c r="J70" s="643"/>
      <c r="K70" s="643"/>
    </row>
    <row r="71" spans="1:11" ht="14.25" customHeight="1">
      <c r="A71" s="328"/>
      <c r="B71" s="314"/>
      <c r="C71" s="314"/>
      <c r="D71" s="355"/>
      <c r="E71" s="330"/>
      <c r="F71" s="188"/>
      <c r="G71" s="632"/>
      <c r="H71" s="643"/>
      <c r="I71" s="642"/>
      <c r="J71" s="643"/>
      <c r="K71" s="643"/>
    </row>
    <row r="72" spans="1:11" ht="14.25" customHeight="1">
      <c r="A72" s="328"/>
      <c r="B72" s="314"/>
      <c r="C72" s="314"/>
      <c r="D72" s="355"/>
      <c r="E72" s="330"/>
      <c r="F72" s="188"/>
      <c r="G72" s="632"/>
      <c r="H72" s="643"/>
      <c r="I72" s="643"/>
      <c r="J72" s="643"/>
      <c r="K72" s="643"/>
    </row>
    <row r="73" spans="1:11" ht="14.25" customHeight="1">
      <c r="A73" s="328"/>
      <c r="B73" s="314"/>
      <c r="C73" s="314"/>
      <c r="D73" s="355"/>
      <c r="E73" s="330"/>
      <c r="F73" s="188"/>
      <c r="G73" s="632"/>
      <c r="H73" s="643"/>
      <c r="I73" s="642"/>
      <c r="J73" s="643"/>
      <c r="K73" s="643"/>
    </row>
    <row r="74" spans="1:11" ht="14.25" customHeight="1">
      <c r="A74" s="328"/>
      <c r="B74" s="314"/>
      <c r="C74" s="314"/>
      <c r="D74" s="355"/>
      <c r="E74" s="330"/>
      <c r="F74" s="188"/>
      <c r="G74" s="632"/>
      <c r="H74" s="643"/>
      <c r="I74" s="642"/>
      <c r="J74" s="643"/>
      <c r="K74" s="643"/>
    </row>
    <row r="75" spans="1:11" ht="14.25" customHeight="1">
      <c r="A75" s="328"/>
      <c r="B75" s="314"/>
      <c r="C75" s="314"/>
      <c r="D75" s="355"/>
      <c r="E75" s="330"/>
      <c r="F75" s="188"/>
      <c r="G75" s="632"/>
      <c r="H75" s="643"/>
      <c r="I75" s="642"/>
      <c r="J75" s="643"/>
      <c r="K75" s="643"/>
    </row>
    <row r="76" spans="1:11" ht="14.25" customHeight="1">
      <c r="A76" s="328"/>
      <c r="B76" s="314"/>
      <c r="C76" s="314"/>
      <c r="D76" s="355"/>
      <c r="E76" s="330"/>
      <c r="F76" s="188"/>
      <c r="G76" s="632"/>
      <c r="H76" s="643"/>
      <c r="I76" s="642"/>
      <c r="J76" s="643"/>
      <c r="K76" s="643"/>
    </row>
    <row r="77" spans="1:11" ht="14.25" customHeight="1">
      <c r="A77" s="328"/>
      <c r="B77" s="314"/>
      <c r="C77" s="314"/>
      <c r="D77" s="355"/>
      <c r="E77" s="330"/>
      <c r="F77" s="188"/>
      <c r="G77" s="632"/>
      <c r="H77" s="643"/>
      <c r="I77" s="642"/>
      <c r="J77" s="643"/>
      <c r="K77" s="643"/>
    </row>
    <row r="78" spans="1:11" ht="14.25" customHeight="1">
      <c r="A78" s="328"/>
      <c r="B78" s="314"/>
      <c r="C78" s="314"/>
      <c r="D78" s="355"/>
      <c r="E78" s="330"/>
      <c r="F78" s="188"/>
      <c r="G78" s="632"/>
      <c r="H78" s="643"/>
      <c r="I78" s="642"/>
      <c r="J78" s="643"/>
      <c r="K78" s="643"/>
    </row>
    <row r="79" spans="1:11" ht="14.25" customHeight="1">
      <c r="A79" s="328"/>
      <c r="B79" s="314"/>
      <c r="C79" s="314"/>
      <c r="D79" s="355"/>
      <c r="E79" s="330"/>
      <c r="F79" s="188"/>
      <c r="G79" s="632"/>
      <c r="H79" s="643"/>
      <c r="I79" s="642"/>
      <c r="J79" s="643"/>
      <c r="K79" s="643"/>
    </row>
    <row r="80" spans="1:11" ht="14.25" customHeight="1">
      <c r="A80" s="328"/>
      <c r="B80" s="314"/>
      <c r="C80" s="314"/>
      <c r="D80" s="355"/>
      <c r="E80" s="330"/>
      <c r="F80" s="188"/>
      <c r="G80" s="632"/>
      <c r="H80" s="643"/>
      <c r="I80" s="642"/>
      <c r="J80" s="643"/>
      <c r="K80" s="643"/>
    </row>
    <row r="81" spans="1:11" ht="14.25" customHeight="1">
      <c r="A81" s="328"/>
      <c r="B81" s="314"/>
      <c r="C81" s="314"/>
      <c r="D81" s="355"/>
      <c r="E81" s="330"/>
      <c r="F81" s="188"/>
      <c r="G81" s="632"/>
      <c r="H81" s="643"/>
      <c r="I81" s="642"/>
      <c r="J81" s="643"/>
      <c r="K81" s="643"/>
    </row>
    <row r="82" spans="1:11" ht="14.25" customHeight="1">
      <c r="A82" s="328"/>
      <c r="B82" s="314"/>
      <c r="C82" s="314"/>
      <c r="D82" s="355"/>
      <c r="E82" s="330"/>
      <c r="F82" s="188"/>
      <c r="G82" s="632"/>
      <c r="H82" s="643"/>
      <c r="I82" s="643"/>
      <c r="J82" s="643"/>
      <c r="K82" s="643"/>
    </row>
    <row r="83" spans="1:11" ht="14.25" customHeight="1">
      <c r="A83" s="328"/>
      <c r="B83" s="314"/>
      <c r="C83" s="314"/>
      <c r="D83" s="355"/>
      <c r="E83" s="330"/>
      <c r="F83" s="188"/>
      <c r="G83" s="632"/>
      <c r="H83" s="643"/>
      <c r="I83" s="643"/>
      <c r="J83" s="643"/>
      <c r="K83" s="643"/>
    </row>
    <row r="84" spans="1:11" ht="14.25" customHeight="1">
      <c r="A84" s="328"/>
      <c r="B84" s="314"/>
      <c r="C84" s="314"/>
      <c r="D84" s="355"/>
      <c r="E84" s="330"/>
      <c r="F84" s="188"/>
      <c r="G84" s="632"/>
      <c r="H84" s="643"/>
      <c r="I84" s="642"/>
      <c r="J84" s="643"/>
      <c r="K84" s="643"/>
    </row>
    <row r="85" spans="1:11" ht="14.25" customHeight="1">
      <c r="A85" s="328"/>
      <c r="B85" s="314"/>
      <c r="C85" s="314"/>
      <c r="D85" s="355"/>
      <c r="E85" s="330"/>
      <c r="F85" s="188"/>
      <c r="G85" s="632"/>
      <c r="H85" s="643"/>
      <c r="I85" s="643"/>
      <c r="J85" s="643"/>
      <c r="K85" s="643"/>
    </row>
    <row r="86" spans="1:11" ht="14.25" customHeight="1">
      <c r="A86" s="328"/>
      <c r="B86" s="314"/>
      <c r="C86" s="314"/>
      <c r="D86" s="355"/>
      <c r="E86" s="330"/>
      <c r="F86" s="188"/>
      <c r="G86" s="632"/>
      <c r="H86" s="643"/>
      <c r="I86" s="642"/>
      <c r="J86" s="643"/>
      <c r="K86" s="643"/>
    </row>
    <row r="87" spans="1:11" ht="14.25" customHeight="1">
      <c r="A87" s="328"/>
      <c r="B87" s="314"/>
      <c r="C87" s="314"/>
      <c r="D87" s="355"/>
      <c r="E87" s="330"/>
      <c r="F87" s="188"/>
      <c r="G87" s="632"/>
      <c r="H87" s="643"/>
      <c r="I87" s="642"/>
      <c r="J87" s="643"/>
      <c r="K87" s="643"/>
    </row>
    <row r="88" spans="1:11" ht="14.25" customHeight="1">
      <c r="A88" s="328"/>
      <c r="B88" s="314"/>
      <c r="C88" s="314"/>
      <c r="D88" s="355"/>
      <c r="E88" s="330"/>
      <c r="F88" s="188"/>
      <c r="G88" s="632"/>
      <c r="H88" s="643"/>
      <c r="I88" s="643"/>
      <c r="J88" s="643"/>
      <c r="K88" s="643"/>
    </row>
    <row r="89" spans="1:11" ht="14.25" customHeight="1">
      <c r="A89" s="241"/>
      <c r="B89" s="314"/>
      <c r="C89" s="314"/>
      <c r="D89" s="355"/>
      <c r="E89" s="330"/>
      <c r="F89" s="188"/>
      <c r="G89" s="632"/>
      <c r="H89" s="643"/>
      <c r="I89" s="642"/>
      <c r="J89" s="643"/>
      <c r="K89" s="643"/>
    </row>
    <row r="90" spans="1:11" ht="14.25" customHeight="1">
      <c r="A90" s="328"/>
      <c r="B90" s="314"/>
      <c r="C90" s="314"/>
      <c r="D90" s="355"/>
      <c r="E90" s="330"/>
      <c r="F90" s="188"/>
      <c r="G90" s="632"/>
      <c r="H90" s="643"/>
      <c r="I90" s="642"/>
      <c r="J90" s="643"/>
      <c r="K90" s="643"/>
    </row>
    <row r="91" spans="1:11" ht="14.25" customHeight="1">
      <c r="A91" s="328"/>
      <c r="B91" s="314"/>
      <c r="C91" s="314"/>
      <c r="D91" s="355"/>
      <c r="E91" s="330"/>
      <c r="F91" s="188"/>
      <c r="G91" s="632"/>
      <c r="H91" s="643"/>
      <c r="I91" s="643"/>
      <c r="J91" s="643"/>
      <c r="K91" s="643"/>
    </row>
    <row r="92" spans="1:11" ht="14.25" customHeight="1">
      <c r="A92" s="328"/>
      <c r="B92" s="314"/>
      <c r="C92" s="314"/>
      <c r="D92" s="355"/>
      <c r="E92" s="330"/>
      <c r="F92" s="188"/>
      <c r="G92" s="632"/>
      <c r="H92" s="643"/>
      <c r="I92" s="642"/>
      <c r="J92" s="643"/>
      <c r="K92" s="643"/>
    </row>
    <row r="93" spans="1:11" ht="14.25" customHeight="1">
      <c r="A93" s="328"/>
      <c r="B93" s="314"/>
      <c r="C93" s="314"/>
      <c r="D93" s="355"/>
      <c r="E93" s="330"/>
      <c r="F93" s="188"/>
      <c r="G93" s="632"/>
      <c r="H93" s="643"/>
      <c r="I93" s="642"/>
      <c r="J93" s="643"/>
      <c r="K93" s="643"/>
    </row>
    <row r="94" spans="1:11" ht="14.25" customHeight="1">
      <c r="A94" s="328"/>
      <c r="B94" s="314"/>
      <c r="C94" s="314"/>
      <c r="D94" s="355"/>
      <c r="E94" s="330"/>
    </row>
    <row r="95" spans="1:11" ht="14.25" customHeight="1">
      <c r="A95" s="328"/>
      <c r="B95" s="314"/>
      <c r="C95" s="314"/>
      <c r="D95" s="355"/>
      <c r="E95" s="330"/>
    </row>
    <row r="96" spans="1:11" ht="14.25" customHeight="1">
      <c r="A96" s="328"/>
      <c r="B96" s="314"/>
      <c r="C96" s="314"/>
      <c r="D96" s="355"/>
      <c r="E96" s="330"/>
    </row>
    <row r="97" spans="1:5" ht="14.25" customHeight="1">
      <c r="A97" s="328"/>
      <c r="B97" s="314"/>
      <c r="C97" s="314"/>
      <c r="D97" s="355"/>
      <c r="E97" s="330"/>
    </row>
    <row r="98" spans="1:5" ht="14.25" customHeight="1">
      <c r="A98" s="328"/>
      <c r="B98" s="314"/>
      <c r="C98" s="314"/>
      <c r="D98" s="355"/>
      <c r="E98" s="330"/>
    </row>
    <row r="99" spans="1:5" ht="14.25" customHeight="1">
      <c r="A99" s="328"/>
      <c r="B99" s="314"/>
      <c r="C99" s="314"/>
      <c r="D99" s="355"/>
      <c r="E99" s="330"/>
    </row>
    <row r="100" spans="1:5" ht="14.25" customHeight="1">
      <c r="A100" s="241"/>
      <c r="B100" s="314"/>
      <c r="C100" s="314"/>
      <c r="D100" s="355"/>
      <c r="E100" s="330"/>
    </row>
    <row r="101" spans="1:5" ht="14.25" customHeight="1">
      <c r="A101" s="329"/>
      <c r="B101" s="314"/>
      <c r="C101" s="314"/>
      <c r="D101" s="355"/>
      <c r="E101" s="330"/>
    </row>
    <row r="102" spans="1:5" ht="14.25" customHeight="1">
      <c r="A102" s="329"/>
      <c r="B102" s="314"/>
      <c r="C102" s="314"/>
      <c r="D102" s="355"/>
      <c r="E102" s="330"/>
    </row>
    <row r="103" spans="1:5" ht="14.25" customHeight="1">
      <c r="A103" s="329"/>
      <c r="B103" s="314"/>
      <c r="C103" s="314"/>
      <c r="D103" s="355"/>
      <c r="E103" s="330"/>
    </row>
    <row r="104" spans="1:5" ht="14.25" customHeight="1">
      <c r="A104" s="241"/>
      <c r="B104" s="330"/>
      <c r="C104" s="330"/>
      <c r="D104" s="331"/>
      <c r="E104" s="331"/>
    </row>
    <row r="105" spans="1:5" ht="14.25" customHeight="1">
      <c r="A105" s="241"/>
      <c r="B105" s="330"/>
      <c r="C105" s="330"/>
      <c r="D105" s="331"/>
      <c r="E105" s="331"/>
    </row>
    <row r="106" spans="1:5" ht="14.25" customHeight="1">
      <c r="A106" s="241"/>
      <c r="B106" s="330"/>
      <c r="C106" s="330"/>
      <c r="D106" s="331"/>
      <c r="E106" s="331"/>
    </row>
    <row r="107" spans="1:5" ht="14.25" customHeight="1">
      <c r="A107" s="241"/>
      <c r="B107" s="330"/>
      <c r="C107" s="330"/>
      <c r="D107" s="331"/>
      <c r="E107" s="331"/>
    </row>
    <row r="108" spans="1:5" ht="14.25" customHeight="1">
      <c r="A108" s="241"/>
      <c r="B108" s="330"/>
      <c r="C108" s="330"/>
      <c r="D108" s="331"/>
      <c r="E108" s="331"/>
    </row>
    <row r="109" spans="1:5" ht="14.25" customHeight="1">
      <c r="A109" s="241"/>
      <c r="B109" s="330"/>
      <c r="C109" s="330"/>
      <c r="D109" s="331"/>
      <c r="E109" s="331"/>
    </row>
    <row r="110" spans="1:5" ht="14.25" customHeight="1">
      <c r="A110" s="241"/>
      <c r="B110" s="330"/>
      <c r="C110" s="330"/>
      <c r="D110" s="331"/>
      <c r="E110" s="331"/>
    </row>
    <row r="111" spans="1:5" ht="14.25" customHeight="1">
      <c r="A111" s="241"/>
      <c r="B111" s="330"/>
      <c r="C111" s="330"/>
      <c r="D111" s="331"/>
      <c r="E111" s="331"/>
    </row>
    <row r="112" spans="1:5" ht="14.25" customHeight="1">
      <c r="A112" s="241"/>
      <c r="B112" s="330"/>
      <c r="C112" s="330"/>
      <c r="D112" s="331"/>
      <c r="E112" s="331"/>
    </row>
    <row r="113" spans="1:5" ht="14.25" customHeight="1">
      <c r="A113" s="241"/>
      <c r="B113" s="330"/>
      <c r="C113" s="330"/>
      <c r="D113" s="331"/>
      <c r="E113" s="331"/>
    </row>
    <row r="114" spans="1:5" ht="14.25" customHeight="1">
      <c r="A114" s="241"/>
      <c r="B114" s="330"/>
      <c r="C114" s="330"/>
      <c r="D114" s="331"/>
      <c r="E114" s="331"/>
    </row>
    <row r="115" spans="1:5" ht="14.25" customHeight="1">
      <c r="A115" s="241"/>
      <c r="B115" s="330"/>
      <c r="C115" s="330"/>
      <c r="D115" s="331"/>
      <c r="E115" s="331"/>
    </row>
    <row r="116" spans="1:5" ht="14.25" customHeight="1">
      <c r="A116" s="241"/>
      <c r="B116" s="330"/>
      <c r="C116" s="330"/>
      <c r="D116" s="331"/>
      <c r="E116" s="331"/>
    </row>
    <row r="117" spans="1:5" ht="14.25" customHeight="1">
      <c r="A117" s="241"/>
      <c r="B117" s="330"/>
      <c r="C117" s="330"/>
      <c r="D117" s="331"/>
      <c r="E117" s="331"/>
    </row>
    <row r="118" spans="1:5" ht="14.25" customHeight="1">
      <c r="A118" s="241"/>
      <c r="B118" s="330"/>
      <c r="C118" s="330"/>
      <c r="D118" s="331"/>
      <c r="E118" s="331"/>
    </row>
    <row r="119" spans="1:5" ht="14.25" customHeight="1">
      <c r="A119" s="241"/>
      <c r="B119" s="330"/>
      <c r="C119" s="330"/>
      <c r="D119" s="331"/>
      <c r="E119" s="331"/>
    </row>
    <row r="120" spans="1:5" ht="14.25" customHeight="1">
      <c r="A120" s="241"/>
      <c r="B120" s="330"/>
      <c r="C120" s="330"/>
      <c r="D120" s="331"/>
      <c r="E120" s="331"/>
    </row>
    <row r="121" spans="1:5" ht="14.25" customHeight="1">
      <c r="A121" s="241"/>
      <c r="B121" s="330"/>
      <c r="C121" s="330"/>
      <c r="D121" s="331"/>
      <c r="E121" s="331"/>
    </row>
    <row r="122" spans="1:5" ht="14.25" customHeight="1">
      <c r="A122" s="241"/>
      <c r="B122" s="330"/>
      <c r="C122" s="330"/>
      <c r="D122" s="331"/>
      <c r="E122" s="331"/>
    </row>
    <row r="123" spans="1:5" ht="14.25" customHeight="1">
      <c r="A123" s="241"/>
      <c r="B123" s="330"/>
      <c r="C123" s="330"/>
      <c r="D123" s="331"/>
      <c r="E123" s="331"/>
    </row>
    <row r="124" spans="1:5" ht="14.25" customHeight="1">
      <c r="A124" s="241"/>
      <c r="B124" s="330"/>
      <c r="C124" s="330"/>
      <c r="D124" s="331"/>
      <c r="E124" s="331"/>
    </row>
    <row r="125" spans="1:5" ht="14.25" customHeight="1">
      <c r="A125" s="241"/>
      <c r="B125" s="330"/>
      <c r="C125" s="330"/>
      <c r="D125" s="331"/>
      <c r="E125" s="331"/>
    </row>
    <row r="126" spans="1:5" ht="14.25" customHeight="1">
      <c r="A126" s="241"/>
      <c r="B126" s="330"/>
      <c r="C126" s="330"/>
      <c r="D126" s="331"/>
      <c r="E126" s="331"/>
    </row>
    <row r="127" spans="1:5" ht="14.25" customHeight="1">
      <c r="A127" s="241"/>
      <c r="B127" s="330"/>
      <c r="C127" s="330"/>
      <c r="D127" s="331"/>
      <c r="E127" s="331"/>
    </row>
    <row r="128" spans="1:5" ht="14.25" customHeight="1">
      <c r="A128" s="241"/>
      <c r="B128" s="330"/>
      <c r="C128" s="330"/>
      <c r="D128" s="331"/>
      <c r="E128" s="331"/>
    </row>
    <row r="129" spans="1:5" ht="14.25" customHeight="1">
      <c r="A129" s="241"/>
      <c r="B129" s="330"/>
      <c r="C129" s="330"/>
      <c r="D129" s="331"/>
      <c r="E129" s="331"/>
    </row>
    <row r="130" spans="1:5" ht="14.25" customHeight="1">
      <c r="A130" s="241"/>
      <c r="B130" s="330"/>
      <c r="C130" s="330"/>
      <c r="D130" s="331"/>
      <c r="E130" s="331"/>
    </row>
    <row r="131" spans="1:5" ht="14.25" customHeight="1">
      <c r="A131" s="241"/>
      <c r="B131" s="330"/>
      <c r="C131" s="330"/>
      <c r="D131" s="331"/>
      <c r="E131" s="331"/>
    </row>
    <row r="132" spans="1:5" ht="14.25" customHeight="1">
      <c r="A132" s="241"/>
      <c r="B132" s="330"/>
      <c r="C132" s="330"/>
      <c r="D132" s="331"/>
      <c r="E132" s="331"/>
    </row>
    <row r="133" spans="1:5" ht="14.25" customHeight="1">
      <c r="A133" s="241"/>
      <c r="B133" s="330"/>
      <c r="C133" s="330"/>
      <c r="D133" s="331"/>
      <c r="E133" s="331"/>
    </row>
    <row r="134" spans="1:5" ht="14.25" customHeight="1">
      <c r="A134" s="241"/>
      <c r="B134" s="330"/>
      <c r="C134" s="330"/>
      <c r="D134" s="331"/>
      <c r="E134" s="331"/>
    </row>
    <row r="135" spans="1:5" ht="14.25" customHeight="1">
      <c r="A135" s="241"/>
      <c r="B135" s="330"/>
      <c r="C135" s="330"/>
      <c r="D135" s="331"/>
      <c r="E135" s="331"/>
    </row>
    <row r="136" spans="1:5" ht="14.25" customHeight="1">
      <c r="A136" s="241"/>
      <c r="B136" s="330"/>
      <c r="C136" s="330"/>
      <c r="D136" s="331"/>
      <c r="E136" s="331"/>
    </row>
    <row r="137" spans="1:5" ht="14.25" customHeight="1">
      <c r="A137" s="241"/>
      <c r="B137" s="330"/>
      <c r="C137" s="330"/>
      <c r="D137" s="331"/>
      <c r="E137" s="331"/>
    </row>
    <row r="138" spans="1:5" ht="14.25" customHeight="1">
      <c r="A138" s="241"/>
      <c r="B138" s="330"/>
      <c r="C138" s="330"/>
      <c r="D138" s="331"/>
      <c r="E138" s="331"/>
    </row>
    <row r="139" spans="1:5" ht="14.25" customHeight="1">
      <c r="A139" s="241"/>
      <c r="B139" s="330"/>
      <c r="C139" s="330"/>
      <c r="D139" s="331"/>
      <c r="E139" s="331"/>
    </row>
    <row r="140" spans="1:5" ht="14.25" customHeight="1">
      <c r="A140" s="241"/>
      <c r="B140" s="330"/>
      <c r="C140" s="330"/>
      <c r="D140" s="331"/>
      <c r="E140" s="331"/>
    </row>
    <row r="141" spans="1:5" ht="14.25" customHeight="1">
      <c r="A141" s="241"/>
      <c r="B141" s="330"/>
      <c r="C141" s="330"/>
      <c r="D141" s="331"/>
      <c r="E141" s="331"/>
    </row>
    <row r="142" spans="1:5" ht="14.25" customHeight="1">
      <c r="A142" s="241"/>
      <c r="B142" s="330"/>
      <c r="C142" s="330"/>
      <c r="D142" s="331"/>
      <c r="E142" s="331"/>
    </row>
    <row r="143" spans="1:5" ht="14.25" customHeight="1">
      <c r="A143" s="241"/>
      <c r="B143" s="330"/>
      <c r="C143" s="330"/>
      <c r="D143" s="331"/>
      <c r="E143" s="331"/>
    </row>
    <row r="144" spans="1:5" ht="14.25" customHeight="1">
      <c r="A144" s="241"/>
      <c r="B144" s="330"/>
      <c r="C144" s="330"/>
      <c r="D144" s="331"/>
      <c r="E144" s="331"/>
    </row>
    <row r="145" spans="1:5" ht="14.25" customHeight="1">
      <c r="A145" s="241"/>
      <c r="B145" s="330"/>
      <c r="C145" s="330"/>
      <c r="D145" s="331"/>
      <c r="E145" s="331"/>
    </row>
    <row r="146" spans="1:5" ht="14.25" customHeight="1">
      <c r="A146" s="241"/>
      <c r="B146" s="330"/>
      <c r="C146" s="330"/>
      <c r="D146" s="331"/>
      <c r="E146" s="331"/>
    </row>
    <row r="147" spans="1:5" ht="14.25" customHeight="1">
      <c r="A147" s="241"/>
      <c r="B147" s="330"/>
      <c r="C147" s="330"/>
      <c r="D147" s="331"/>
      <c r="E147" s="331"/>
    </row>
    <row r="148" spans="1:5" ht="14.25" customHeight="1">
      <c r="A148" s="241"/>
      <c r="B148" s="330"/>
      <c r="C148" s="330"/>
      <c r="D148" s="331"/>
      <c r="E148" s="331"/>
    </row>
    <row r="149" spans="1:5" ht="14.25" customHeight="1">
      <c r="A149" s="241"/>
      <c r="B149" s="330"/>
      <c r="C149" s="330"/>
      <c r="D149" s="331"/>
      <c r="E149" s="331"/>
    </row>
    <row r="150" spans="1:5" ht="14.25" customHeight="1">
      <c r="A150" s="241"/>
      <c r="B150" s="330"/>
      <c r="C150" s="330"/>
      <c r="D150" s="331"/>
      <c r="E150" s="331"/>
    </row>
    <row r="151" spans="1:5" ht="14.25" customHeight="1">
      <c r="A151" s="241"/>
      <c r="B151" s="330"/>
      <c r="C151" s="330"/>
      <c r="D151" s="331"/>
      <c r="E151" s="331"/>
    </row>
    <row r="152" spans="1:5" ht="14.25" customHeight="1">
      <c r="A152" s="241"/>
      <c r="B152" s="330"/>
      <c r="C152" s="330"/>
      <c r="D152" s="331"/>
      <c r="E152" s="331"/>
    </row>
    <row r="153" spans="1:5" ht="14.25" customHeight="1">
      <c r="A153" s="241"/>
      <c r="B153" s="330"/>
      <c r="C153" s="330"/>
      <c r="D153" s="331"/>
      <c r="E153" s="331"/>
    </row>
    <row r="154" spans="1:5" ht="14.25" customHeight="1">
      <c r="A154" s="241"/>
      <c r="B154" s="330"/>
      <c r="C154" s="330"/>
      <c r="D154" s="331"/>
      <c r="E154" s="331"/>
    </row>
    <row r="155" spans="1:5" ht="14.25" customHeight="1">
      <c r="A155" s="241"/>
      <c r="B155" s="330"/>
      <c r="C155" s="330"/>
      <c r="D155" s="331"/>
      <c r="E155" s="331"/>
    </row>
    <row r="156" spans="1:5" ht="14.25" customHeight="1">
      <c r="A156" s="241"/>
      <c r="B156" s="330"/>
      <c r="C156" s="330"/>
      <c r="D156" s="331"/>
      <c r="E156" s="331"/>
    </row>
    <row r="157" spans="1:5" ht="14.25" customHeight="1">
      <c r="A157" s="241"/>
      <c r="B157" s="330"/>
      <c r="C157" s="330"/>
      <c r="D157" s="331"/>
      <c r="E157" s="331"/>
    </row>
    <row r="158" spans="1:5" ht="14.25" customHeight="1">
      <c r="A158" s="241"/>
      <c r="B158" s="330"/>
      <c r="C158" s="330"/>
      <c r="D158" s="331"/>
      <c r="E158" s="331"/>
    </row>
    <row r="159" spans="1:5" ht="14.25" customHeight="1">
      <c r="A159" s="241"/>
      <c r="B159" s="330"/>
      <c r="C159" s="330"/>
      <c r="D159" s="331"/>
      <c r="E159" s="331"/>
    </row>
    <row r="160" spans="1:5" ht="14.25" customHeight="1">
      <c r="A160" s="241"/>
      <c r="B160" s="330"/>
      <c r="C160" s="330"/>
      <c r="D160" s="331"/>
      <c r="E160" s="331"/>
    </row>
    <row r="161" spans="1:5" ht="14.25" customHeight="1">
      <c r="A161" s="241"/>
      <c r="B161" s="330"/>
      <c r="C161" s="330"/>
      <c r="D161" s="331"/>
      <c r="E161" s="331"/>
    </row>
    <row r="162" spans="1:5" ht="14.25" customHeight="1">
      <c r="A162" s="241"/>
      <c r="B162" s="330"/>
      <c r="C162" s="330"/>
      <c r="D162" s="331"/>
      <c r="E162" s="331"/>
    </row>
    <row r="163" spans="1:5" ht="14.25" customHeight="1">
      <c r="A163" s="241"/>
      <c r="B163" s="330"/>
      <c r="C163" s="330"/>
      <c r="D163" s="331"/>
      <c r="E163" s="331"/>
    </row>
    <row r="164" spans="1:5" ht="14.25" customHeight="1">
      <c r="A164" s="241"/>
      <c r="B164" s="330"/>
      <c r="C164" s="330"/>
      <c r="D164" s="331"/>
      <c r="E164" s="331"/>
    </row>
    <row r="165" spans="1:5" ht="14.25" customHeight="1">
      <c r="A165" s="241"/>
      <c r="B165" s="330"/>
      <c r="C165" s="330"/>
      <c r="D165" s="331"/>
      <c r="E165" s="331"/>
    </row>
    <row r="166" spans="1:5" ht="14.25" customHeight="1">
      <c r="A166" s="241"/>
      <c r="B166" s="330"/>
      <c r="C166" s="330"/>
      <c r="D166" s="331"/>
      <c r="E166" s="331"/>
    </row>
    <row r="167" spans="1:5" ht="14.25" customHeight="1">
      <c r="A167" s="241"/>
      <c r="B167" s="330"/>
      <c r="C167" s="330"/>
      <c r="D167" s="331"/>
      <c r="E167" s="331"/>
    </row>
    <row r="168" spans="1:5" ht="14.25" customHeight="1">
      <c r="A168" s="241"/>
      <c r="B168" s="330"/>
      <c r="C168" s="330"/>
      <c r="D168" s="331"/>
      <c r="E168" s="331"/>
    </row>
    <row r="169" spans="1:5" ht="14.25" customHeight="1">
      <c r="A169" s="241"/>
      <c r="B169" s="330"/>
      <c r="C169" s="330"/>
      <c r="D169" s="331"/>
      <c r="E169" s="331"/>
    </row>
    <row r="170" spans="1:5" ht="14.25" customHeight="1">
      <c r="A170" s="241"/>
      <c r="B170" s="330"/>
      <c r="C170" s="330"/>
      <c r="D170" s="331"/>
      <c r="E170" s="331"/>
    </row>
    <row r="171" spans="1:5" ht="14.25" customHeight="1">
      <c r="A171" s="241"/>
      <c r="B171" s="330"/>
      <c r="C171" s="330"/>
      <c r="D171" s="331"/>
      <c r="E171" s="331"/>
    </row>
    <row r="172" spans="1:5" ht="14.25" customHeight="1">
      <c r="A172" s="241"/>
      <c r="B172" s="330"/>
      <c r="C172" s="330"/>
      <c r="D172" s="331"/>
      <c r="E172" s="331"/>
    </row>
    <row r="173" spans="1:5" ht="14.25" customHeight="1">
      <c r="A173" s="241"/>
      <c r="B173" s="330"/>
      <c r="C173" s="330"/>
      <c r="D173" s="331"/>
      <c r="E173" s="331"/>
    </row>
    <row r="174" spans="1:5" ht="14.25" customHeight="1">
      <c r="A174" s="241"/>
      <c r="B174" s="330"/>
      <c r="C174" s="330"/>
      <c r="D174" s="331"/>
      <c r="E174" s="331"/>
    </row>
    <row r="175" spans="1:5" ht="14.25" customHeight="1">
      <c r="A175" s="241"/>
      <c r="B175" s="330"/>
      <c r="C175" s="330"/>
      <c r="D175" s="331"/>
      <c r="E175" s="331"/>
    </row>
    <row r="176" spans="1:5" ht="14.25" customHeight="1">
      <c r="A176" s="241"/>
      <c r="B176" s="330"/>
      <c r="C176" s="330"/>
      <c r="D176" s="331"/>
      <c r="E176" s="331"/>
    </row>
    <row r="177" spans="1:5" ht="14.25" customHeight="1">
      <c r="A177" s="241"/>
      <c r="B177" s="330"/>
      <c r="C177" s="330"/>
      <c r="D177" s="331"/>
      <c r="E177" s="331"/>
    </row>
    <row r="178" spans="1:5" ht="14.25" customHeight="1">
      <c r="A178" s="241"/>
      <c r="B178" s="330"/>
      <c r="C178" s="330"/>
      <c r="D178" s="331"/>
      <c r="E178" s="331"/>
    </row>
    <row r="179" spans="1:5" ht="14.25" customHeight="1">
      <c r="A179" s="241"/>
      <c r="B179" s="330"/>
      <c r="C179" s="330"/>
      <c r="D179" s="331"/>
      <c r="E179" s="331"/>
    </row>
    <row r="180" spans="1:5" ht="14.25" customHeight="1">
      <c r="A180" s="241"/>
      <c r="B180" s="330"/>
      <c r="C180" s="330"/>
      <c r="D180" s="331"/>
      <c r="E180" s="331"/>
    </row>
    <row r="181" spans="1:5" ht="14.25" customHeight="1">
      <c r="A181" s="241"/>
      <c r="B181" s="330"/>
      <c r="C181" s="330"/>
      <c r="D181" s="331"/>
      <c r="E181" s="331"/>
    </row>
    <row r="182" spans="1:5" ht="14.25" customHeight="1">
      <c r="A182" s="241"/>
      <c r="B182" s="330"/>
      <c r="C182" s="330"/>
      <c r="D182" s="331"/>
      <c r="E182" s="331"/>
    </row>
    <row r="183" spans="1:5" ht="14.25" customHeight="1">
      <c r="A183" s="241"/>
      <c r="B183" s="330"/>
      <c r="C183" s="330"/>
      <c r="D183" s="331"/>
      <c r="E183" s="331"/>
    </row>
    <row r="184" spans="1:5" ht="14.25" customHeight="1">
      <c r="A184" s="241"/>
      <c r="B184" s="330"/>
      <c r="C184" s="330"/>
      <c r="D184" s="331"/>
      <c r="E184" s="331"/>
    </row>
    <row r="185" spans="1:5" ht="14.25" customHeight="1">
      <c r="A185" s="241"/>
      <c r="B185" s="330"/>
      <c r="C185" s="330"/>
      <c r="D185" s="331"/>
      <c r="E185" s="331"/>
    </row>
    <row r="186" spans="1:5" ht="14.25" customHeight="1">
      <c r="A186" s="241"/>
      <c r="B186" s="330"/>
      <c r="C186" s="330"/>
      <c r="D186" s="331"/>
      <c r="E186" s="331"/>
    </row>
    <row r="187" spans="1:5" ht="14.25" customHeight="1">
      <c r="A187" s="241"/>
      <c r="B187" s="330"/>
      <c r="C187" s="330"/>
      <c r="D187" s="331"/>
      <c r="E187" s="331"/>
    </row>
    <row r="188" spans="1:5" ht="14.25" customHeight="1">
      <c r="A188" s="241"/>
      <c r="B188" s="330"/>
      <c r="C188" s="330"/>
      <c r="D188" s="331"/>
      <c r="E188" s="331"/>
    </row>
    <row r="189" spans="1:5" ht="14.25" customHeight="1">
      <c r="A189" s="241"/>
      <c r="B189" s="330"/>
      <c r="C189" s="330"/>
      <c r="D189" s="331"/>
      <c r="E189" s="331"/>
    </row>
    <row r="190" spans="1:5" ht="14.25" customHeight="1">
      <c r="A190" s="241"/>
      <c r="B190" s="330"/>
      <c r="C190" s="330"/>
      <c r="D190" s="331"/>
      <c r="E190" s="331"/>
    </row>
    <row r="191" spans="1:5" ht="14.25" customHeight="1">
      <c r="A191" s="241"/>
      <c r="B191" s="330"/>
      <c r="C191" s="330"/>
      <c r="D191" s="331"/>
      <c r="E191" s="331"/>
    </row>
    <row r="192" spans="1:5" ht="14.25" customHeight="1">
      <c r="A192" s="241"/>
      <c r="B192" s="330"/>
      <c r="C192" s="330"/>
      <c r="D192" s="331"/>
      <c r="E192" s="331"/>
    </row>
    <row r="193" spans="1:5" ht="14.25" customHeight="1">
      <c r="A193" s="241"/>
      <c r="B193" s="330"/>
      <c r="C193" s="330"/>
      <c r="D193" s="331"/>
      <c r="E193" s="331"/>
    </row>
    <row r="194" spans="1:5" ht="14.25" customHeight="1">
      <c r="A194" s="241"/>
      <c r="B194" s="330"/>
      <c r="C194" s="330"/>
      <c r="D194" s="331"/>
      <c r="E194" s="331"/>
    </row>
    <row r="195" spans="1:5" ht="14.25" customHeight="1">
      <c r="A195" s="241"/>
      <c r="B195" s="330"/>
      <c r="C195" s="330"/>
      <c r="D195" s="331"/>
      <c r="E195" s="331"/>
    </row>
    <row r="196" spans="1:5" ht="14.25" customHeight="1">
      <c r="A196" s="241"/>
      <c r="B196" s="330"/>
      <c r="C196" s="330"/>
      <c r="D196" s="331"/>
      <c r="E196" s="331"/>
    </row>
    <row r="197" spans="1:5" ht="14.25" customHeight="1">
      <c r="A197" s="241"/>
      <c r="B197" s="330"/>
      <c r="C197" s="330"/>
      <c r="D197" s="331"/>
      <c r="E197" s="331"/>
    </row>
    <row r="198" spans="1:5" ht="14.25" customHeight="1">
      <c r="A198" s="241"/>
      <c r="B198" s="330"/>
      <c r="C198" s="330"/>
      <c r="D198" s="331"/>
      <c r="E198" s="331"/>
    </row>
    <row r="199" spans="1:5" ht="14.25" customHeight="1">
      <c r="A199" s="241"/>
      <c r="B199" s="330"/>
      <c r="C199" s="330"/>
      <c r="D199" s="331"/>
      <c r="E199" s="331"/>
    </row>
    <row r="200" spans="1:5" ht="14.25" customHeight="1">
      <c r="A200" s="241"/>
      <c r="B200" s="330"/>
      <c r="C200" s="330"/>
      <c r="D200" s="331"/>
      <c r="E200" s="331"/>
    </row>
    <row r="201" spans="1:5" ht="14.25" customHeight="1">
      <c r="A201" s="241"/>
      <c r="B201" s="330"/>
      <c r="C201" s="330"/>
      <c r="D201" s="331"/>
      <c r="E201" s="331"/>
    </row>
    <row r="202" spans="1:5" ht="14.25" customHeight="1">
      <c r="A202" s="241"/>
      <c r="B202" s="330"/>
      <c r="C202" s="330"/>
      <c r="D202" s="331"/>
      <c r="E202" s="331"/>
    </row>
    <row r="203" spans="1:5" ht="14.25" customHeight="1">
      <c r="A203" s="241"/>
      <c r="B203" s="330"/>
      <c r="C203" s="330"/>
      <c r="D203" s="331"/>
      <c r="E203" s="331"/>
    </row>
    <row r="204" spans="1:5" ht="14.25" customHeight="1">
      <c r="A204" s="241"/>
      <c r="B204" s="330"/>
      <c r="C204" s="330"/>
      <c r="D204" s="331"/>
      <c r="E204" s="331"/>
    </row>
    <row r="205" spans="1:5" ht="14.25" customHeight="1">
      <c r="A205" s="241"/>
      <c r="B205" s="330"/>
      <c r="C205" s="330"/>
      <c r="D205" s="331"/>
      <c r="E205" s="331"/>
    </row>
    <row r="206" spans="1:5" ht="14.25" customHeight="1">
      <c r="A206" s="241"/>
      <c r="B206" s="330"/>
      <c r="C206" s="330"/>
      <c r="D206" s="331"/>
      <c r="E206" s="331"/>
    </row>
    <row r="207" spans="1:5" ht="14.25" customHeight="1">
      <c r="A207" s="241"/>
      <c r="B207" s="330"/>
      <c r="C207" s="330"/>
      <c r="D207" s="331"/>
      <c r="E207" s="331"/>
    </row>
    <row r="208" spans="1:5" ht="14.25" customHeight="1">
      <c r="A208" s="241"/>
      <c r="B208" s="330"/>
      <c r="C208" s="330"/>
      <c r="D208" s="331"/>
      <c r="E208" s="331"/>
    </row>
    <row r="209" spans="1:5" ht="14.25" customHeight="1">
      <c r="A209" s="241"/>
      <c r="B209" s="330"/>
      <c r="C209" s="330"/>
      <c r="D209" s="331"/>
      <c r="E209" s="331"/>
    </row>
    <row r="210" spans="1:5" ht="14.25" customHeight="1">
      <c r="A210" s="241"/>
      <c r="B210" s="330"/>
      <c r="C210" s="330"/>
      <c r="D210" s="331"/>
      <c r="E210" s="331"/>
    </row>
    <row r="211" spans="1:5" ht="14.25" customHeight="1">
      <c r="A211" s="241"/>
      <c r="B211" s="330"/>
      <c r="C211" s="330"/>
      <c r="D211" s="331"/>
      <c r="E211" s="331"/>
    </row>
    <row r="212" spans="1:5" ht="14.25" customHeight="1">
      <c r="A212" s="241"/>
      <c r="B212" s="330"/>
      <c r="C212" s="330"/>
      <c r="D212" s="331"/>
      <c r="E212" s="331"/>
    </row>
    <row r="213" spans="1:5" ht="14.25" customHeight="1">
      <c r="A213" s="241"/>
      <c r="B213" s="330"/>
      <c r="C213" s="330"/>
      <c r="D213" s="331"/>
      <c r="E213" s="331"/>
    </row>
    <row r="214" spans="1:5" ht="14.25" customHeight="1">
      <c r="A214" s="241"/>
      <c r="B214" s="330"/>
      <c r="C214" s="330"/>
      <c r="D214" s="331"/>
      <c r="E214" s="331"/>
    </row>
    <row r="215" spans="1:5" ht="14.25" customHeight="1">
      <c r="A215" s="241"/>
      <c r="B215" s="330"/>
      <c r="C215" s="330"/>
      <c r="D215" s="331"/>
      <c r="E215" s="331"/>
    </row>
    <row r="216" spans="1:5" ht="14.25" customHeight="1">
      <c r="A216" s="241"/>
      <c r="B216" s="330"/>
      <c r="C216" s="330"/>
      <c r="D216" s="331"/>
      <c r="E216" s="331"/>
    </row>
    <row r="217" spans="1:5" ht="14.25" customHeight="1">
      <c r="A217" s="241"/>
      <c r="B217" s="330"/>
      <c r="C217" s="330"/>
      <c r="D217" s="331"/>
      <c r="E217" s="331"/>
    </row>
    <row r="218" spans="1:5" ht="14.25" customHeight="1">
      <c r="A218" s="241"/>
      <c r="B218" s="330"/>
      <c r="C218" s="330"/>
      <c r="D218" s="331"/>
      <c r="E218" s="331"/>
    </row>
    <row r="219" spans="1:5" ht="14.25" customHeight="1">
      <c r="A219" s="241"/>
      <c r="B219" s="330"/>
      <c r="C219" s="330"/>
      <c r="D219" s="331"/>
      <c r="E219" s="331"/>
    </row>
    <row r="220" spans="1:5" ht="14.25" customHeight="1">
      <c r="A220" s="241"/>
      <c r="B220" s="330"/>
      <c r="C220" s="330"/>
      <c r="D220" s="331"/>
      <c r="E220" s="331"/>
    </row>
    <row r="221" spans="1:5" ht="14.25" customHeight="1">
      <c r="A221" s="241"/>
      <c r="B221" s="330"/>
      <c r="C221" s="330"/>
      <c r="D221" s="331"/>
      <c r="E221" s="331"/>
    </row>
    <row r="222" spans="1:5" ht="14.25" customHeight="1">
      <c r="A222" s="241"/>
      <c r="B222" s="330"/>
      <c r="C222" s="330"/>
      <c r="D222" s="331"/>
      <c r="E222" s="331"/>
    </row>
    <row r="223" spans="1:5" ht="14.25" customHeight="1">
      <c r="A223" s="241"/>
      <c r="B223" s="330"/>
      <c r="C223" s="330"/>
      <c r="D223" s="331"/>
      <c r="E223" s="331"/>
    </row>
    <row r="224" spans="1:5" ht="14.25" customHeight="1">
      <c r="A224" s="241"/>
      <c r="B224" s="330"/>
      <c r="C224" s="330"/>
      <c r="D224" s="331"/>
      <c r="E224" s="331"/>
    </row>
    <row r="225" spans="1:5" ht="14.25" customHeight="1">
      <c r="A225" s="241"/>
      <c r="B225" s="330"/>
      <c r="C225" s="330"/>
      <c r="D225" s="331"/>
      <c r="E225" s="331"/>
    </row>
    <row r="226" spans="1:5" ht="14.25" customHeight="1">
      <c r="A226" s="241"/>
      <c r="B226" s="330"/>
      <c r="C226" s="330"/>
      <c r="D226" s="331"/>
      <c r="E226" s="331"/>
    </row>
    <row r="227" spans="1:5" ht="14.25" customHeight="1">
      <c r="A227" s="241"/>
      <c r="B227" s="330"/>
      <c r="C227" s="330"/>
      <c r="D227" s="331"/>
      <c r="E227" s="331"/>
    </row>
    <row r="228" spans="1:5" ht="14.25" customHeight="1">
      <c r="A228" s="241"/>
      <c r="B228" s="330"/>
      <c r="C228" s="330"/>
      <c r="D228" s="331"/>
      <c r="E228" s="331"/>
    </row>
    <row r="229" spans="1:5" ht="14.25" customHeight="1">
      <c r="A229" s="241"/>
      <c r="B229" s="330"/>
      <c r="C229" s="330"/>
      <c r="D229" s="331"/>
      <c r="E229" s="331"/>
    </row>
    <row r="230" spans="1:5" ht="14.25" customHeight="1">
      <c r="A230" s="241"/>
      <c r="B230" s="330"/>
      <c r="C230" s="330"/>
      <c r="D230" s="331"/>
      <c r="E230" s="331"/>
    </row>
    <row r="231" spans="1:5" ht="14.25" customHeight="1">
      <c r="A231" s="241"/>
      <c r="B231" s="330"/>
      <c r="C231" s="330"/>
      <c r="D231" s="331"/>
      <c r="E231" s="331"/>
    </row>
    <row r="232" spans="1:5" ht="14.25" customHeight="1">
      <c r="A232" s="241"/>
      <c r="B232" s="330"/>
      <c r="C232" s="330"/>
      <c r="D232" s="331"/>
      <c r="E232" s="331"/>
    </row>
    <row r="233" spans="1:5" ht="14.25" customHeight="1">
      <c r="A233" s="241"/>
      <c r="B233" s="330"/>
      <c r="C233" s="330"/>
      <c r="D233" s="331"/>
      <c r="E233" s="331"/>
    </row>
    <row r="234" spans="1:5" ht="14.25" customHeight="1">
      <c r="A234" s="241"/>
      <c r="B234" s="330"/>
      <c r="C234" s="330"/>
      <c r="D234" s="331"/>
      <c r="E234" s="331"/>
    </row>
    <row r="235" spans="1:5" ht="14.25" customHeight="1">
      <c r="A235" s="241"/>
      <c r="B235" s="330"/>
      <c r="C235" s="330"/>
      <c r="D235" s="331"/>
      <c r="E235" s="331"/>
    </row>
    <row r="236" spans="1:5" ht="14.25" customHeight="1">
      <c r="A236" s="241"/>
      <c r="B236" s="330"/>
      <c r="C236" s="330"/>
      <c r="D236" s="331"/>
      <c r="E236" s="331"/>
    </row>
    <row r="237" spans="1:5" ht="14.25" customHeight="1">
      <c r="A237" s="241"/>
      <c r="B237" s="330"/>
      <c r="C237" s="330"/>
      <c r="D237" s="331"/>
      <c r="E237" s="331"/>
    </row>
    <row r="238" spans="1:5" ht="14.25" customHeight="1">
      <c r="A238" s="241"/>
      <c r="B238" s="330"/>
      <c r="C238" s="330"/>
      <c r="D238" s="331"/>
      <c r="E238" s="331"/>
    </row>
    <row r="239" spans="1:5" ht="14.25" customHeight="1">
      <c r="A239" s="241"/>
      <c r="B239" s="330"/>
      <c r="C239" s="330"/>
      <c r="D239" s="331"/>
      <c r="E239" s="331"/>
    </row>
    <row r="240" spans="1:5" ht="14.25" customHeight="1">
      <c r="A240" s="241"/>
      <c r="B240" s="330"/>
      <c r="C240" s="330"/>
      <c r="D240" s="331"/>
      <c r="E240" s="331"/>
    </row>
    <row r="241" spans="1:5" ht="14.25" customHeight="1">
      <c r="A241" s="241"/>
      <c r="B241" s="330"/>
      <c r="C241" s="330"/>
      <c r="D241" s="331"/>
      <c r="E241" s="331"/>
    </row>
    <row r="242" spans="1:5" ht="14.25" customHeight="1">
      <c r="A242" s="241"/>
      <c r="B242" s="330"/>
      <c r="C242" s="330"/>
      <c r="D242" s="331"/>
      <c r="E242" s="331"/>
    </row>
    <row r="243" spans="1:5" ht="14.25" customHeight="1">
      <c r="A243" s="241"/>
      <c r="B243" s="330"/>
      <c r="C243" s="330"/>
      <c r="D243" s="331"/>
      <c r="E243" s="331"/>
    </row>
    <row r="244" spans="1:5" ht="14.25" customHeight="1">
      <c r="A244" s="241"/>
      <c r="B244" s="330"/>
      <c r="C244" s="330"/>
      <c r="D244" s="331"/>
      <c r="E244" s="331"/>
    </row>
    <row r="245" spans="1:5" ht="14.25" customHeight="1">
      <c r="A245" s="241"/>
      <c r="B245" s="330"/>
      <c r="C245" s="330"/>
      <c r="D245" s="331"/>
      <c r="E245" s="331"/>
    </row>
    <row r="246" spans="1:5" ht="14.25" customHeight="1">
      <c r="A246" s="241"/>
      <c r="B246" s="330"/>
      <c r="C246" s="330"/>
      <c r="D246" s="331"/>
      <c r="E246" s="331"/>
    </row>
    <row r="247" spans="1:5" ht="14.25" customHeight="1">
      <c r="A247" s="241"/>
      <c r="B247" s="330"/>
      <c r="C247" s="330"/>
      <c r="D247" s="331"/>
      <c r="E247" s="331"/>
    </row>
    <row r="248" spans="1:5" ht="14.25" customHeight="1">
      <c r="A248" s="241"/>
      <c r="B248" s="330"/>
      <c r="C248" s="330"/>
      <c r="D248" s="331"/>
      <c r="E248" s="331"/>
    </row>
    <row r="249" spans="1:5" ht="14.25" customHeight="1">
      <c r="A249" s="241"/>
      <c r="B249" s="330"/>
      <c r="C249" s="330"/>
      <c r="D249" s="331"/>
      <c r="E249" s="331"/>
    </row>
    <row r="250" spans="1:5" ht="14.25" customHeight="1">
      <c r="A250" s="241"/>
      <c r="B250" s="330"/>
      <c r="C250" s="330"/>
      <c r="D250" s="331"/>
      <c r="E250" s="331"/>
    </row>
    <row r="251" spans="1:5" ht="14.25" customHeight="1">
      <c r="A251" s="241"/>
      <c r="B251" s="330"/>
      <c r="C251" s="330"/>
      <c r="D251" s="331"/>
      <c r="E251" s="331"/>
    </row>
    <row r="252" spans="1:5" ht="14.25" customHeight="1">
      <c r="A252" s="241"/>
      <c r="B252" s="330"/>
      <c r="C252" s="330"/>
      <c r="D252" s="331"/>
      <c r="E252" s="331"/>
    </row>
    <row r="253" spans="1:5" ht="14.25" customHeight="1">
      <c r="A253" s="241"/>
      <c r="B253" s="330"/>
      <c r="C253" s="330"/>
      <c r="D253" s="331"/>
      <c r="E253" s="331"/>
    </row>
    <row r="254" spans="1:5" ht="14.25" customHeight="1">
      <c r="A254" s="241"/>
      <c r="B254" s="330"/>
      <c r="C254" s="330"/>
      <c r="D254" s="331"/>
      <c r="E254" s="331"/>
    </row>
    <row r="255" spans="1:5" ht="14.25" customHeight="1">
      <c r="A255" s="241"/>
      <c r="B255" s="330"/>
      <c r="C255" s="330"/>
      <c r="D255" s="331"/>
      <c r="E255" s="331"/>
    </row>
    <row r="256" spans="1:5" ht="14.25" customHeight="1">
      <c r="A256" s="241"/>
      <c r="B256" s="330"/>
      <c r="C256" s="330"/>
      <c r="D256" s="331"/>
      <c r="E256" s="331"/>
    </row>
    <row r="257" spans="1:5" ht="14.25" customHeight="1">
      <c r="A257" s="241"/>
      <c r="B257" s="330"/>
      <c r="C257" s="330"/>
      <c r="D257" s="331"/>
      <c r="E257" s="331"/>
    </row>
    <row r="258" spans="1:5" ht="14.25" customHeight="1">
      <c r="A258" s="241"/>
      <c r="B258" s="330"/>
      <c r="C258" s="330"/>
      <c r="D258" s="331"/>
      <c r="E258" s="331"/>
    </row>
    <row r="259" spans="1:5" ht="14.25" customHeight="1">
      <c r="A259" s="241"/>
      <c r="B259" s="330"/>
      <c r="C259" s="330"/>
      <c r="D259" s="331"/>
      <c r="E259" s="331"/>
    </row>
    <row r="260" spans="1:5" ht="14.25" customHeight="1">
      <c r="A260" s="241"/>
      <c r="B260" s="330"/>
      <c r="C260" s="330"/>
      <c r="D260" s="331"/>
      <c r="E260" s="331"/>
    </row>
    <row r="261" spans="1:5" ht="14.25" customHeight="1">
      <c r="A261" s="241"/>
      <c r="B261" s="330"/>
      <c r="C261" s="330"/>
      <c r="D261" s="331"/>
      <c r="E261" s="331"/>
    </row>
    <row r="262" spans="1:5" ht="14.25" customHeight="1">
      <c r="A262" s="241"/>
      <c r="B262" s="330"/>
      <c r="C262" s="330"/>
      <c r="D262" s="331"/>
      <c r="E262" s="331"/>
    </row>
    <row r="263" spans="1:5" ht="14.25" customHeight="1">
      <c r="A263" s="241"/>
      <c r="B263" s="330"/>
      <c r="C263" s="330"/>
      <c r="D263" s="331"/>
      <c r="E263" s="331"/>
    </row>
    <row r="264" spans="1:5" ht="14.25" customHeight="1">
      <c r="A264" s="241"/>
      <c r="B264" s="330"/>
      <c r="C264" s="330"/>
      <c r="D264" s="331"/>
      <c r="E264" s="331"/>
    </row>
    <row r="265" spans="1:5" ht="14.25" customHeight="1">
      <c r="A265" s="241"/>
      <c r="B265" s="330"/>
      <c r="C265" s="330"/>
      <c r="D265" s="331"/>
      <c r="E265" s="331"/>
    </row>
    <row r="266" spans="1:5" ht="14.25" customHeight="1">
      <c r="A266" s="241"/>
      <c r="B266" s="330"/>
      <c r="C266" s="330"/>
      <c r="D266" s="331"/>
      <c r="E266" s="331"/>
    </row>
    <row r="267" spans="1:5" ht="14.25" customHeight="1">
      <c r="A267" s="241"/>
      <c r="B267" s="330"/>
      <c r="C267" s="330"/>
      <c r="D267" s="331"/>
      <c r="E267" s="331"/>
    </row>
    <row r="268" spans="1:5" ht="14.25" customHeight="1">
      <c r="A268" s="241"/>
      <c r="B268" s="330"/>
      <c r="C268" s="330"/>
      <c r="D268" s="331"/>
      <c r="E268" s="331"/>
    </row>
    <row r="269" spans="1:5" ht="14.25" customHeight="1">
      <c r="A269" s="241"/>
      <c r="B269" s="330"/>
      <c r="C269" s="330"/>
      <c r="D269" s="331"/>
      <c r="E269" s="331"/>
    </row>
    <row r="270" spans="1:5" ht="14.25" customHeight="1">
      <c r="A270" s="241"/>
      <c r="B270" s="330"/>
      <c r="C270" s="330"/>
      <c r="D270" s="331"/>
      <c r="E270" s="331"/>
    </row>
    <row r="271" spans="1:5" ht="14.25" customHeight="1">
      <c r="A271" s="241"/>
      <c r="B271" s="330"/>
      <c r="C271" s="330"/>
      <c r="D271" s="331"/>
      <c r="E271" s="331"/>
    </row>
    <row r="272" spans="1:5" ht="14.25" customHeight="1">
      <c r="A272" s="241"/>
      <c r="B272" s="330"/>
      <c r="C272" s="330"/>
      <c r="D272" s="331"/>
      <c r="E272" s="331"/>
    </row>
    <row r="273" spans="1:5" ht="14.25" customHeight="1">
      <c r="A273" s="241"/>
      <c r="B273" s="330"/>
      <c r="C273" s="330"/>
      <c r="D273" s="331"/>
      <c r="E273" s="331"/>
    </row>
    <row r="274" spans="1:5" ht="14.25" customHeight="1">
      <c r="A274" s="241"/>
      <c r="B274" s="330"/>
      <c r="C274" s="330"/>
      <c r="D274" s="331"/>
      <c r="E274" s="331"/>
    </row>
    <row r="275" spans="1:5" ht="14.25" customHeight="1">
      <c r="A275" s="241"/>
      <c r="B275" s="330"/>
      <c r="C275" s="330"/>
      <c r="D275" s="331"/>
      <c r="E275" s="331"/>
    </row>
    <row r="276" spans="1:5" ht="14.25" customHeight="1">
      <c r="A276" s="241"/>
      <c r="B276" s="330"/>
      <c r="C276" s="330"/>
      <c r="D276" s="331"/>
      <c r="E276" s="331"/>
    </row>
    <row r="277" spans="1:5" ht="14.25" customHeight="1">
      <c r="A277" s="241"/>
      <c r="B277" s="330"/>
      <c r="C277" s="330"/>
      <c r="D277" s="331"/>
      <c r="E277" s="331"/>
    </row>
    <row r="278" spans="1:5" ht="14.25" customHeight="1">
      <c r="A278" s="241"/>
      <c r="B278" s="330"/>
      <c r="C278" s="330"/>
      <c r="D278" s="331"/>
      <c r="E278" s="331"/>
    </row>
    <row r="279" spans="1:5" ht="14.25" customHeight="1">
      <c r="A279" s="241"/>
      <c r="B279" s="330"/>
      <c r="C279" s="330"/>
      <c r="D279" s="331"/>
      <c r="E279" s="331"/>
    </row>
    <row r="280" spans="1:5" ht="14.25" customHeight="1">
      <c r="A280" s="241"/>
      <c r="B280" s="330"/>
      <c r="C280" s="330"/>
      <c r="D280" s="331"/>
      <c r="E280" s="331"/>
    </row>
    <row r="281" spans="1:5" ht="14.25" customHeight="1">
      <c r="A281" s="241"/>
      <c r="B281" s="330"/>
      <c r="C281" s="330"/>
      <c r="D281" s="331"/>
      <c r="E281" s="331"/>
    </row>
    <row r="282" spans="1:5" ht="14.25" customHeight="1">
      <c r="A282" s="241"/>
      <c r="B282" s="330"/>
      <c r="C282" s="330"/>
      <c r="D282" s="331"/>
      <c r="E282" s="331"/>
    </row>
    <row r="283" spans="1:5" ht="14.25" customHeight="1">
      <c r="A283" s="241"/>
      <c r="B283" s="330"/>
      <c r="C283" s="330"/>
      <c r="D283" s="331"/>
      <c r="E283" s="331"/>
    </row>
    <row r="284" spans="1:5" ht="14.25" customHeight="1">
      <c r="A284" s="241"/>
      <c r="B284" s="330"/>
      <c r="C284" s="330"/>
      <c r="D284" s="331"/>
      <c r="E284" s="331"/>
    </row>
    <row r="285" spans="1:5" ht="14.25" customHeight="1">
      <c r="A285" s="241"/>
      <c r="B285" s="330"/>
      <c r="C285" s="330"/>
      <c r="D285" s="331"/>
      <c r="E285" s="331"/>
    </row>
    <row r="286" spans="1:5" ht="14.25" customHeight="1">
      <c r="A286" s="241"/>
      <c r="B286" s="330"/>
      <c r="C286" s="330"/>
      <c r="D286" s="331"/>
      <c r="E286" s="331"/>
    </row>
    <row r="287" spans="1:5" ht="14.25" customHeight="1">
      <c r="A287" s="241"/>
      <c r="B287" s="330"/>
      <c r="C287" s="330"/>
      <c r="D287" s="331"/>
      <c r="E287" s="331"/>
    </row>
    <row r="288" spans="1:5" ht="14.25" customHeight="1">
      <c r="A288" s="241"/>
      <c r="B288" s="330"/>
      <c r="C288" s="330"/>
      <c r="D288" s="331"/>
      <c r="E288" s="331"/>
    </row>
    <row r="289" spans="1:5" ht="14.25" customHeight="1">
      <c r="A289" s="241"/>
      <c r="B289" s="330"/>
      <c r="C289" s="330"/>
      <c r="D289" s="331"/>
      <c r="E289" s="331"/>
    </row>
    <row r="290" spans="1:5" ht="14.25" customHeight="1">
      <c r="A290" s="241"/>
      <c r="B290" s="330"/>
      <c r="C290" s="330"/>
      <c r="D290" s="331"/>
      <c r="E290" s="331"/>
    </row>
    <row r="291" spans="1:5" ht="14.25" customHeight="1">
      <c r="A291" s="241"/>
      <c r="B291" s="330"/>
      <c r="C291" s="330"/>
      <c r="D291" s="331"/>
      <c r="E291" s="331"/>
    </row>
    <row r="292" spans="1:5" ht="14.25" customHeight="1">
      <c r="A292" s="241"/>
      <c r="B292" s="330"/>
      <c r="C292" s="330"/>
      <c r="D292" s="331"/>
      <c r="E292" s="331"/>
    </row>
    <row r="293" spans="1:5" ht="14.25" customHeight="1">
      <c r="A293" s="241"/>
      <c r="B293" s="330"/>
      <c r="C293" s="330"/>
      <c r="D293" s="331"/>
      <c r="E293" s="331"/>
    </row>
    <row r="294" spans="1:5" ht="14.25" customHeight="1">
      <c r="A294" s="241"/>
      <c r="B294" s="330"/>
      <c r="C294" s="330"/>
      <c r="D294" s="331"/>
      <c r="E294" s="331"/>
    </row>
    <row r="295" spans="1:5" ht="14.25" customHeight="1">
      <c r="A295" s="241"/>
      <c r="B295" s="330"/>
      <c r="C295" s="330"/>
      <c r="D295" s="331"/>
      <c r="E295" s="331"/>
    </row>
    <row r="296" spans="1:5" ht="14.25" customHeight="1">
      <c r="A296" s="241"/>
      <c r="B296" s="330"/>
      <c r="C296" s="330"/>
      <c r="D296" s="331"/>
      <c r="E296" s="331"/>
    </row>
    <row r="297" spans="1:5" ht="14.25" customHeight="1">
      <c r="A297" s="241"/>
      <c r="B297" s="330"/>
      <c r="C297" s="330"/>
      <c r="D297" s="331"/>
      <c r="E297" s="331"/>
    </row>
    <row r="298" spans="1:5" ht="14.25" customHeight="1">
      <c r="A298" s="241"/>
      <c r="B298" s="330"/>
      <c r="C298" s="330"/>
      <c r="D298" s="331"/>
      <c r="E298" s="331"/>
    </row>
    <row r="299" spans="1:5" ht="14.25" customHeight="1">
      <c r="A299" s="241"/>
      <c r="B299" s="330"/>
      <c r="C299" s="330"/>
      <c r="D299" s="331"/>
      <c r="E299" s="331"/>
    </row>
    <row r="300" spans="1:5" ht="14.25" customHeight="1">
      <c r="A300" s="241"/>
      <c r="B300" s="330"/>
      <c r="C300" s="330"/>
      <c r="D300" s="331"/>
      <c r="E300" s="331"/>
    </row>
    <row r="301" spans="1:5" ht="14.25" customHeight="1">
      <c r="A301" s="241"/>
      <c r="B301" s="330"/>
      <c r="C301" s="330"/>
      <c r="D301" s="331"/>
      <c r="E301" s="331"/>
    </row>
    <row r="302" spans="1:5" ht="14.25" customHeight="1">
      <c r="A302" s="241"/>
      <c r="B302" s="330"/>
      <c r="C302" s="330"/>
      <c r="D302" s="331"/>
      <c r="E302" s="331"/>
    </row>
    <row r="303" spans="1:5" ht="14.25" customHeight="1">
      <c r="A303" s="241"/>
      <c r="B303" s="330"/>
      <c r="C303" s="330"/>
      <c r="D303" s="331"/>
      <c r="E303" s="331"/>
    </row>
    <row r="304" spans="1:5" ht="14.25" customHeight="1">
      <c r="A304" s="241"/>
      <c r="B304" s="330"/>
      <c r="C304" s="330"/>
      <c r="D304" s="331"/>
      <c r="E304" s="331"/>
    </row>
    <row r="305" spans="1:5" ht="14.25" customHeight="1">
      <c r="A305" s="241"/>
      <c r="B305" s="330"/>
      <c r="C305" s="330"/>
      <c r="D305" s="331"/>
      <c r="E305" s="331"/>
    </row>
    <row r="306" spans="1:5" ht="14.25" customHeight="1">
      <c r="A306" s="241"/>
      <c r="B306" s="330"/>
      <c r="C306" s="330"/>
      <c r="D306" s="331"/>
      <c r="E306" s="331"/>
    </row>
    <row r="307" spans="1:5" ht="14.25" customHeight="1">
      <c r="A307" s="241"/>
      <c r="B307" s="330"/>
      <c r="C307" s="330"/>
      <c r="D307" s="331"/>
      <c r="E307" s="331"/>
    </row>
    <row r="308" spans="1:5" ht="14.25" customHeight="1">
      <c r="A308" s="241"/>
      <c r="B308" s="330"/>
      <c r="C308" s="330"/>
      <c r="D308" s="331"/>
      <c r="E308" s="331"/>
    </row>
    <row r="309" spans="1:5" ht="14.25" customHeight="1">
      <c r="A309" s="241"/>
      <c r="B309" s="330"/>
      <c r="C309" s="330"/>
      <c r="D309" s="331"/>
      <c r="E309" s="331"/>
    </row>
    <row r="310" spans="1:5" ht="14.25" customHeight="1">
      <c r="A310" s="241"/>
      <c r="B310" s="330"/>
      <c r="C310" s="330"/>
      <c r="D310" s="331"/>
      <c r="E310" s="331"/>
    </row>
    <row r="311" spans="1:5" ht="14.25" customHeight="1">
      <c r="A311" s="241"/>
      <c r="B311" s="330"/>
      <c r="C311" s="330"/>
      <c r="D311" s="331"/>
      <c r="E311" s="331"/>
    </row>
    <row r="312" spans="1:5" ht="14.25" customHeight="1">
      <c r="A312" s="241"/>
      <c r="B312" s="330"/>
      <c r="C312" s="330"/>
      <c r="D312" s="331"/>
      <c r="E312" s="331"/>
    </row>
    <row r="313" spans="1:5" ht="14.25" customHeight="1">
      <c r="A313" s="241"/>
      <c r="B313" s="330"/>
      <c r="C313" s="330"/>
      <c r="D313" s="331"/>
      <c r="E313" s="331"/>
    </row>
    <row r="314" spans="1:5" ht="14.25" customHeight="1">
      <c r="A314" s="241"/>
      <c r="B314" s="330"/>
      <c r="C314" s="330"/>
      <c r="D314" s="331"/>
      <c r="E314" s="331"/>
    </row>
    <row r="315" spans="1:5" ht="14.25" customHeight="1">
      <c r="A315" s="241"/>
      <c r="B315" s="330"/>
      <c r="C315" s="330"/>
      <c r="D315" s="331"/>
      <c r="E315" s="331"/>
    </row>
    <row r="316" spans="1:5" ht="14.25" customHeight="1">
      <c r="A316" s="241"/>
      <c r="B316" s="330"/>
      <c r="C316" s="330"/>
      <c r="D316" s="331"/>
      <c r="E316" s="331"/>
    </row>
    <row r="317" spans="1:5" ht="14.25" customHeight="1">
      <c r="A317" s="241"/>
      <c r="B317" s="330"/>
      <c r="C317" s="330"/>
      <c r="D317" s="331"/>
      <c r="E317" s="331"/>
    </row>
    <row r="318" spans="1:5" ht="14.25" customHeight="1">
      <c r="A318" s="241"/>
      <c r="B318" s="330"/>
      <c r="C318" s="330"/>
      <c r="D318" s="331"/>
      <c r="E318" s="331"/>
    </row>
    <row r="319" spans="1:5" ht="14.25" customHeight="1">
      <c r="A319" s="241"/>
      <c r="B319" s="330"/>
      <c r="C319" s="330"/>
      <c r="D319" s="331"/>
      <c r="E319" s="331"/>
    </row>
    <row r="320" spans="1:5" ht="14.25" customHeight="1">
      <c r="A320" s="241"/>
      <c r="B320" s="330"/>
      <c r="C320" s="330"/>
      <c r="D320" s="331"/>
      <c r="E320" s="331"/>
    </row>
    <row r="321" spans="1:5" ht="14.25" customHeight="1">
      <c r="A321" s="241"/>
      <c r="B321" s="330"/>
      <c r="C321" s="330"/>
      <c r="D321" s="331"/>
      <c r="E321" s="331"/>
    </row>
    <row r="322" spans="1:5" ht="14.25" customHeight="1">
      <c r="A322" s="241"/>
      <c r="B322" s="330"/>
      <c r="C322" s="330"/>
      <c r="D322" s="331"/>
      <c r="E322" s="331"/>
    </row>
    <row r="323" spans="1:5" ht="14.25" customHeight="1">
      <c r="A323" s="241"/>
      <c r="B323" s="330"/>
      <c r="C323" s="330"/>
      <c r="D323" s="331"/>
      <c r="E323" s="331"/>
    </row>
    <row r="324" spans="1:5" ht="14.25" customHeight="1">
      <c r="A324" s="241"/>
      <c r="B324" s="330"/>
      <c r="C324" s="330"/>
      <c r="D324" s="331"/>
      <c r="E324" s="331"/>
    </row>
    <row r="325" spans="1:5" ht="14.25" customHeight="1">
      <c r="A325" s="241"/>
      <c r="B325" s="330"/>
      <c r="C325" s="330"/>
      <c r="D325" s="331"/>
      <c r="E325" s="331"/>
    </row>
    <row r="326" spans="1:5" ht="14.25" customHeight="1">
      <c r="A326" s="241"/>
      <c r="B326" s="330"/>
      <c r="C326" s="330"/>
      <c r="D326" s="331"/>
      <c r="E326" s="331"/>
    </row>
    <row r="327" spans="1:5" ht="14.25" customHeight="1">
      <c r="A327" s="241"/>
      <c r="B327" s="330"/>
      <c r="C327" s="330"/>
      <c r="D327" s="331"/>
      <c r="E327" s="331"/>
    </row>
    <row r="328" spans="1:5" ht="14.25" customHeight="1">
      <c r="A328" s="241"/>
      <c r="B328" s="330"/>
      <c r="C328" s="330"/>
      <c r="D328" s="331"/>
      <c r="E328" s="331"/>
    </row>
    <row r="329" spans="1:5" ht="14.25" customHeight="1">
      <c r="A329" s="241"/>
      <c r="B329" s="330"/>
      <c r="C329" s="330"/>
      <c r="D329" s="331"/>
      <c r="E329" s="331"/>
    </row>
    <row r="330" spans="1:5" ht="14.25" customHeight="1">
      <c r="A330" s="241"/>
      <c r="B330" s="330"/>
      <c r="C330" s="330"/>
      <c r="D330" s="331"/>
      <c r="E330" s="331"/>
    </row>
    <row r="331" spans="1:5" ht="14.25" customHeight="1">
      <c r="A331" s="241"/>
      <c r="B331" s="330"/>
      <c r="C331" s="330"/>
      <c r="D331" s="331"/>
      <c r="E331" s="331"/>
    </row>
    <row r="332" spans="1:5" ht="14.25" customHeight="1">
      <c r="A332" s="241"/>
      <c r="B332" s="330"/>
      <c r="C332" s="330"/>
      <c r="D332" s="331"/>
      <c r="E332" s="331"/>
    </row>
    <row r="333" spans="1:5" ht="14.25" customHeight="1">
      <c r="A333" s="241"/>
      <c r="B333" s="330"/>
      <c r="C333" s="330"/>
      <c r="D333" s="331"/>
      <c r="E333" s="331"/>
    </row>
    <row r="334" spans="1:5" ht="14.25" customHeight="1">
      <c r="A334" s="241"/>
      <c r="B334" s="330"/>
      <c r="C334" s="330"/>
      <c r="D334" s="331"/>
      <c r="E334" s="331"/>
    </row>
    <row r="335" spans="1:5" ht="14.25" customHeight="1">
      <c r="A335" s="241"/>
      <c r="B335" s="330"/>
      <c r="C335" s="330"/>
      <c r="D335" s="331"/>
      <c r="E335" s="331"/>
    </row>
    <row r="336" spans="1:5" ht="14.25" customHeight="1">
      <c r="A336" s="241"/>
      <c r="B336" s="330"/>
      <c r="C336" s="330"/>
      <c r="D336" s="331"/>
      <c r="E336" s="331"/>
    </row>
    <row r="337" spans="1:5" ht="14.25" customHeight="1">
      <c r="A337" s="241"/>
      <c r="B337" s="330"/>
      <c r="C337" s="330"/>
      <c r="D337" s="331"/>
      <c r="E337" s="331"/>
    </row>
    <row r="338" spans="1:5" ht="14.25" customHeight="1">
      <c r="A338" s="241"/>
      <c r="B338" s="330"/>
      <c r="C338" s="330"/>
      <c r="D338" s="331"/>
      <c r="E338" s="331"/>
    </row>
    <row r="339" spans="1:5" ht="14.25" customHeight="1">
      <c r="A339" s="241"/>
      <c r="B339" s="330"/>
      <c r="C339" s="330"/>
      <c r="D339" s="331"/>
      <c r="E339" s="331"/>
    </row>
    <row r="340" spans="1:5" ht="14.25" customHeight="1">
      <c r="A340" s="241"/>
      <c r="B340" s="330"/>
      <c r="C340" s="330"/>
      <c r="D340" s="331"/>
      <c r="E340" s="331"/>
    </row>
    <row r="341" spans="1:5" ht="14.25" customHeight="1">
      <c r="A341" s="241"/>
      <c r="B341" s="330"/>
      <c r="C341" s="330"/>
      <c r="D341" s="331"/>
      <c r="E341" s="331"/>
    </row>
    <row r="342" spans="1:5" ht="14.25" customHeight="1">
      <c r="A342" s="241"/>
      <c r="B342" s="330"/>
      <c r="C342" s="330"/>
      <c r="D342" s="331"/>
      <c r="E342" s="331"/>
    </row>
    <row r="343" spans="1:5" ht="14.25" customHeight="1">
      <c r="A343" s="241"/>
      <c r="B343" s="330"/>
      <c r="C343" s="330"/>
      <c r="D343" s="331"/>
      <c r="E343" s="331"/>
    </row>
    <row r="344" spans="1:5" ht="14.25" customHeight="1">
      <c r="A344" s="241"/>
      <c r="B344" s="330"/>
      <c r="C344" s="330"/>
      <c r="D344" s="331"/>
      <c r="E344" s="331"/>
    </row>
    <row r="345" spans="1:5" ht="14.25" customHeight="1">
      <c r="A345" s="241"/>
      <c r="B345" s="330"/>
      <c r="C345" s="330"/>
      <c r="D345" s="331"/>
      <c r="E345" s="331"/>
    </row>
    <row r="346" spans="1:5" ht="14.25" customHeight="1">
      <c r="A346" s="241"/>
      <c r="B346" s="330"/>
      <c r="C346" s="330"/>
      <c r="D346" s="331"/>
      <c r="E346" s="331"/>
    </row>
    <row r="347" spans="1:5" ht="14.25" customHeight="1">
      <c r="A347" s="241"/>
      <c r="B347" s="330"/>
      <c r="C347" s="330"/>
      <c r="D347" s="331"/>
      <c r="E347" s="331"/>
    </row>
    <row r="348" spans="1:5" ht="14.25" customHeight="1">
      <c r="A348" s="241"/>
      <c r="B348" s="330"/>
      <c r="C348" s="330"/>
      <c r="D348" s="331"/>
      <c r="E348" s="331"/>
    </row>
    <row r="349" spans="1:5" ht="14.25" customHeight="1">
      <c r="A349" s="241"/>
      <c r="B349" s="330"/>
      <c r="C349" s="330"/>
      <c r="D349" s="331"/>
      <c r="E349" s="331"/>
    </row>
    <row r="350" spans="1:5" ht="14.25" customHeight="1">
      <c r="A350" s="241"/>
      <c r="B350" s="330"/>
      <c r="C350" s="330"/>
      <c r="D350" s="331"/>
      <c r="E350" s="331"/>
    </row>
    <row r="351" spans="1:5" ht="14.25" customHeight="1">
      <c r="A351" s="241"/>
      <c r="B351" s="330"/>
      <c r="C351" s="330"/>
      <c r="D351" s="331"/>
      <c r="E351" s="331"/>
    </row>
    <row r="352" spans="1:5" ht="14.25" customHeight="1">
      <c r="A352" s="241"/>
      <c r="B352" s="330"/>
      <c r="C352" s="330"/>
      <c r="D352" s="331"/>
      <c r="E352" s="331"/>
    </row>
    <row r="353" spans="1:5" ht="14.25" customHeight="1">
      <c r="A353" s="241"/>
      <c r="B353" s="330"/>
      <c r="C353" s="330"/>
      <c r="D353" s="331"/>
      <c r="E353" s="331"/>
    </row>
    <row r="354" spans="1:5" ht="14.25" customHeight="1">
      <c r="A354" s="241"/>
      <c r="B354" s="330"/>
      <c r="C354" s="330"/>
      <c r="D354" s="331"/>
      <c r="E354" s="331"/>
    </row>
    <row r="355" spans="1:5" ht="14.25" customHeight="1">
      <c r="A355" s="241"/>
      <c r="B355" s="330"/>
      <c r="C355" s="330"/>
      <c r="D355" s="331"/>
      <c r="E355" s="331"/>
    </row>
    <row r="356" spans="1:5" ht="14.25" customHeight="1">
      <c r="A356" s="241"/>
      <c r="B356" s="330"/>
      <c r="C356" s="330"/>
      <c r="D356" s="331"/>
      <c r="E356" s="331"/>
    </row>
    <row r="357" spans="1:5" ht="14.25" customHeight="1">
      <c r="A357" s="241"/>
      <c r="B357" s="330"/>
      <c r="C357" s="330"/>
      <c r="D357" s="331"/>
      <c r="E357" s="331"/>
    </row>
    <row r="358" spans="1:5" ht="14.25" customHeight="1">
      <c r="A358" s="241"/>
      <c r="B358" s="330"/>
      <c r="C358" s="330"/>
      <c r="D358" s="331"/>
      <c r="E358" s="331"/>
    </row>
    <row r="359" spans="1:5" ht="14.25" customHeight="1">
      <c r="A359" s="241"/>
      <c r="B359" s="330"/>
      <c r="C359" s="330"/>
      <c r="D359" s="331"/>
      <c r="E359" s="331"/>
    </row>
    <row r="360" spans="1:5" ht="14.25" customHeight="1">
      <c r="A360" s="241"/>
      <c r="B360" s="330"/>
      <c r="C360" s="330"/>
      <c r="D360" s="331"/>
      <c r="E360" s="331"/>
    </row>
    <row r="361" spans="1:5" ht="14.25" customHeight="1">
      <c r="A361" s="241"/>
      <c r="B361" s="330"/>
      <c r="C361" s="330"/>
      <c r="D361" s="331"/>
      <c r="E361" s="331"/>
    </row>
    <row r="362" spans="1:5" ht="14.25" customHeight="1">
      <c r="A362" s="241"/>
      <c r="B362" s="330"/>
      <c r="C362" s="330"/>
      <c r="D362" s="331"/>
      <c r="E362" s="331"/>
    </row>
    <row r="363" spans="1:5" ht="14.25" customHeight="1">
      <c r="A363" s="241"/>
      <c r="B363" s="330"/>
      <c r="C363" s="330"/>
      <c r="D363" s="331"/>
      <c r="E363" s="331"/>
    </row>
    <row r="364" spans="1:5" ht="14.25" customHeight="1">
      <c r="A364" s="241"/>
      <c r="B364" s="330"/>
      <c r="C364" s="330"/>
      <c r="D364" s="331"/>
      <c r="E364" s="331"/>
    </row>
    <row r="365" spans="1:5" ht="14.25" customHeight="1">
      <c r="A365" s="241"/>
      <c r="B365" s="330"/>
      <c r="C365" s="330"/>
      <c r="D365" s="331"/>
      <c r="E365" s="331"/>
    </row>
    <row r="366" spans="1:5" ht="14.25" customHeight="1">
      <c r="A366" s="241"/>
      <c r="B366" s="330"/>
      <c r="C366" s="330"/>
      <c r="D366" s="331"/>
      <c r="E366" s="331"/>
    </row>
    <row r="367" spans="1:5" ht="14.25" customHeight="1">
      <c r="A367" s="241"/>
      <c r="B367" s="330"/>
      <c r="C367" s="330"/>
      <c r="D367" s="331"/>
      <c r="E367" s="331"/>
    </row>
    <row r="368" spans="1:5" ht="14.25" customHeight="1">
      <c r="A368" s="241"/>
      <c r="B368" s="330"/>
      <c r="C368" s="330"/>
      <c r="D368" s="331"/>
      <c r="E368" s="331"/>
    </row>
    <row r="369" spans="1:5" ht="14.25" customHeight="1">
      <c r="A369" s="241"/>
      <c r="B369" s="330"/>
      <c r="C369" s="330"/>
      <c r="D369" s="331"/>
      <c r="E369" s="330"/>
    </row>
    <row r="370" spans="1:5" ht="14.25" customHeight="1">
      <c r="A370" s="241"/>
      <c r="B370" s="330"/>
      <c r="C370" s="330"/>
      <c r="D370" s="331"/>
      <c r="E370" s="330"/>
    </row>
    <row r="371" spans="1:5" ht="14.25" customHeight="1">
      <c r="A371" s="241"/>
      <c r="B371" s="330"/>
      <c r="C371" s="330"/>
      <c r="D371" s="331"/>
      <c r="E371" s="330"/>
    </row>
    <row r="372" spans="1:5" ht="14.25" customHeight="1">
      <c r="A372" s="241"/>
      <c r="B372" s="330"/>
      <c r="C372" s="330"/>
      <c r="D372" s="331"/>
      <c r="E372" s="330"/>
    </row>
    <row r="373" spans="1:5" ht="14.25" customHeight="1">
      <c r="A373" s="241"/>
      <c r="B373" s="330"/>
      <c r="C373" s="330"/>
      <c r="D373" s="331"/>
      <c r="E373" s="330"/>
    </row>
    <row r="374" spans="1:5" ht="14.25" customHeight="1">
      <c r="A374" s="241"/>
      <c r="B374" s="330"/>
      <c r="C374" s="330"/>
      <c r="D374" s="331"/>
      <c r="E374" s="330"/>
    </row>
    <row r="375" spans="1:5" ht="14.25" customHeight="1">
      <c r="A375" s="241"/>
      <c r="B375" s="330"/>
      <c r="C375" s="330"/>
      <c r="D375" s="331"/>
      <c r="E375" s="330"/>
    </row>
    <row r="376" spans="1:5" ht="14.25" customHeight="1">
      <c r="A376" s="241"/>
      <c r="B376" s="330"/>
      <c r="C376" s="330"/>
      <c r="D376" s="331"/>
      <c r="E376" s="330"/>
    </row>
    <row r="377" spans="1:5" ht="14.25" customHeight="1">
      <c r="A377" s="241"/>
      <c r="B377" s="330"/>
      <c r="C377" s="330"/>
      <c r="D377" s="331"/>
      <c r="E377" s="330"/>
    </row>
    <row r="378" spans="1:5" ht="14.25" customHeight="1">
      <c r="A378" s="241"/>
      <c r="B378" s="330"/>
      <c r="C378" s="330"/>
      <c r="D378" s="331"/>
      <c r="E378" s="330"/>
    </row>
    <row r="379" spans="1:5" ht="14.25" customHeight="1">
      <c r="A379" s="241"/>
      <c r="B379" s="330"/>
      <c r="C379" s="330"/>
      <c r="D379" s="331"/>
      <c r="E379" s="330"/>
    </row>
    <row r="380" spans="1:5" ht="14.25" customHeight="1">
      <c r="A380" s="241"/>
      <c r="B380" s="330"/>
      <c r="C380" s="330"/>
      <c r="D380" s="331"/>
      <c r="E380" s="330"/>
    </row>
    <row r="381" spans="1:5" ht="14.25" customHeight="1">
      <c r="A381" s="241"/>
      <c r="B381" s="330"/>
      <c r="C381" s="330"/>
      <c r="D381" s="331"/>
      <c r="E381" s="330"/>
    </row>
    <row r="382" spans="1:5" ht="14.25" customHeight="1">
      <c r="A382" s="241"/>
      <c r="B382" s="330"/>
      <c r="C382" s="330"/>
      <c r="D382" s="331"/>
      <c r="E382" s="330"/>
    </row>
    <row r="383" spans="1:5" ht="14.25" customHeight="1">
      <c r="A383" s="241"/>
      <c r="B383" s="330"/>
      <c r="C383" s="330"/>
      <c r="D383" s="331"/>
      <c r="E383" s="330"/>
    </row>
    <row r="384" spans="1:5" ht="14.25" customHeight="1">
      <c r="A384" s="241"/>
      <c r="B384" s="330"/>
      <c r="C384" s="330"/>
      <c r="D384" s="331"/>
      <c r="E384" s="330"/>
    </row>
    <row r="385" spans="1:5" ht="14.25" customHeight="1">
      <c r="A385" s="241"/>
      <c r="B385" s="330"/>
      <c r="C385" s="330"/>
      <c r="D385" s="331"/>
      <c r="E385" s="330"/>
    </row>
    <row r="386" spans="1:5" ht="14.25" customHeight="1">
      <c r="A386" s="241"/>
      <c r="B386" s="330"/>
      <c r="C386" s="330"/>
      <c r="D386" s="331"/>
      <c r="E386" s="330"/>
    </row>
    <row r="387" spans="1:5" ht="14.25" customHeight="1">
      <c r="A387" s="241"/>
      <c r="B387" s="330"/>
      <c r="C387" s="330"/>
      <c r="D387" s="331"/>
      <c r="E387" s="330"/>
    </row>
    <row r="388" spans="1:5" ht="14.25" customHeight="1">
      <c r="A388" s="241"/>
      <c r="B388" s="330"/>
      <c r="C388" s="330"/>
      <c r="D388" s="331"/>
      <c r="E388" s="330"/>
    </row>
    <row r="389" spans="1:5" ht="14.25" customHeight="1">
      <c r="A389" s="241"/>
      <c r="B389" s="330"/>
      <c r="C389" s="330"/>
      <c r="D389" s="331"/>
      <c r="E389" s="330"/>
    </row>
    <row r="390" spans="1:5" ht="14.25" customHeight="1">
      <c r="A390" s="241"/>
      <c r="B390" s="330"/>
      <c r="C390" s="330"/>
      <c r="D390" s="331"/>
      <c r="E390" s="330"/>
    </row>
    <row r="391" spans="1:5" ht="14.25" customHeight="1">
      <c r="A391" s="241"/>
      <c r="B391" s="330"/>
      <c r="C391" s="330"/>
      <c r="D391" s="331"/>
      <c r="E391" s="330"/>
    </row>
    <row r="392" spans="1:5" ht="14.25" customHeight="1">
      <c r="A392" s="241"/>
      <c r="B392" s="330"/>
      <c r="C392" s="330"/>
      <c r="D392" s="331"/>
      <c r="E392" s="330"/>
    </row>
    <row r="393" spans="1:5" ht="14.25" customHeight="1">
      <c r="A393" s="241"/>
      <c r="B393" s="330"/>
      <c r="C393" s="330"/>
      <c r="D393" s="331"/>
      <c r="E393" s="330"/>
    </row>
    <row r="394" spans="1:5" ht="14.25" customHeight="1">
      <c r="A394" s="241"/>
      <c r="B394" s="330"/>
      <c r="C394" s="330"/>
      <c r="D394" s="331"/>
      <c r="E394" s="330"/>
    </row>
    <row r="395" spans="1:5" ht="14.25" customHeight="1">
      <c r="A395" s="241"/>
      <c r="B395" s="330"/>
      <c r="C395" s="330"/>
      <c r="D395" s="331"/>
      <c r="E395" s="330"/>
    </row>
    <row r="396" spans="1:5" ht="14.25" customHeight="1">
      <c r="A396" s="241"/>
      <c r="B396" s="330"/>
      <c r="C396" s="330"/>
      <c r="D396" s="331"/>
      <c r="E396" s="330"/>
    </row>
    <row r="397" spans="1:5" ht="14.25" customHeight="1">
      <c r="A397" s="241"/>
      <c r="B397" s="330"/>
      <c r="C397" s="330"/>
      <c r="D397" s="331"/>
      <c r="E397" s="330"/>
    </row>
    <row r="398" spans="1:5" ht="14.25" customHeight="1">
      <c r="A398" s="241"/>
      <c r="B398" s="330"/>
      <c r="C398" s="330"/>
      <c r="D398" s="331"/>
      <c r="E398" s="330"/>
    </row>
    <row r="399" spans="1:5" ht="14.25" customHeight="1">
      <c r="A399" s="241"/>
      <c r="B399" s="330"/>
      <c r="C399" s="330"/>
      <c r="D399" s="331"/>
      <c r="E399" s="330"/>
    </row>
    <row r="400" spans="1:5" ht="14.25" customHeight="1">
      <c r="A400" s="241"/>
      <c r="B400" s="330"/>
      <c r="C400" s="330"/>
      <c r="D400" s="331"/>
      <c r="E400" s="330"/>
    </row>
    <row r="401" spans="1:5" ht="14.25" customHeight="1">
      <c r="A401" s="241"/>
      <c r="B401" s="330"/>
      <c r="C401" s="330"/>
      <c r="D401" s="331"/>
      <c r="E401" s="330"/>
    </row>
    <row r="402" spans="1:5" ht="14.25" customHeight="1">
      <c r="A402" s="241"/>
      <c r="B402" s="330"/>
      <c r="C402" s="330"/>
      <c r="D402" s="331"/>
      <c r="E402" s="330"/>
    </row>
    <row r="403" spans="1:5" ht="14.25" customHeight="1">
      <c r="A403" s="241"/>
      <c r="B403" s="330"/>
      <c r="C403" s="330"/>
      <c r="D403" s="331"/>
      <c r="E403" s="330"/>
    </row>
    <row r="404" spans="1:5" ht="14.25" customHeight="1">
      <c r="A404" s="241"/>
      <c r="B404" s="330"/>
      <c r="C404" s="330"/>
      <c r="D404" s="331"/>
      <c r="E404" s="330"/>
    </row>
    <row r="405" spans="1:5" ht="14.25" customHeight="1">
      <c r="A405" s="241"/>
      <c r="B405" s="330"/>
      <c r="C405" s="330"/>
      <c r="D405" s="331"/>
      <c r="E405" s="330"/>
    </row>
    <row r="406" spans="1:5" ht="14.25" customHeight="1">
      <c r="A406" s="241"/>
      <c r="B406" s="330"/>
      <c r="C406" s="330"/>
      <c r="D406" s="331"/>
      <c r="E406" s="330"/>
    </row>
    <row r="407" spans="1:5" ht="14.25" customHeight="1">
      <c r="A407" s="241"/>
      <c r="B407" s="330"/>
      <c r="C407" s="330"/>
      <c r="D407" s="331"/>
      <c r="E407" s="330"/>
    </row>
    <row r="408" spans="1:5" ht="14.25" customHeight="1">
      <c r="A408" s="241"/>
      <c r="B408" s="330"/>
      <c r="C408" s="330"/>
      <c r="D408" s="331"/>
      <c r="E408" s="330"/>
    </row>
    <row r="409" spans="1:5" ht="14.25" customHeight="1">
      <c r="A409" s="241"/>
      <c r="B409" s="330"/>
      <c r="C409" s="330"/>
      <c r="D409" s="331"/>
      <c r="E409" s="330"/>
    </row>
    <row r="410" spans="1:5" ht="14.25" customHeight="1">
      <c r="A410" s="241"/>
      <c r="B410" s="330"/>
      <c r="C410" s="330"/>
      <c r="D410" s="331"/>
      <c r="E410" s="330"/>
    </row>
    <row r="411" spans="1:5" ht="14.25" customHeight="1">
      <c r="A411" s="241"/>
      <c r="B411" s="330"/>
      <c r="C411" s="330"/>
      <c r="D411" s="331"/>
      <c r="E411" s="330"/>
    </row>
    <row r="412" spans="1:5" ht="14.25" customHeight="1">
      <c r="A412" s="241"/>
      <c r="B412" s="330"/>
      <c r="C412" s="330"/>
      <c r="D412" s="331"/>
      <c r="E412" s="330"/>
    </row>
    <row r="413" spans="1:5" ht="14.25" customHeight="1">
      <c r="A413" s="241"/>
      <c r="B413" s="330"/>
      <c r="C413" s="330"/>
      <c r="D413" s="331"/>
      <c r="E413" s="330"/>
    </row>
    <row r="414" spans="1:5" ht="14.25" customHeight="1">
      <c r="A414" s="241"/>
      <c r="B414" s="330"/>
      <c r="C414" s="330"/>
      <c r="D414" s="331"/>
      <c r="E414" s="330"/>
    </row>
    <row r="415" spans="1:5" ht="14.25" customHeight="1">
      <c r="A415" s="241"/>
      <c r="B415" s="330"/>
      <c r="C415" s="330"/>
      <c r="D415" s="331"/>
      <c r="E415" s="330"/>
    </row>
    <row r="416" spans="1:5" ht="14.25" customHeight="1">
      <c r="A416" s="241"/>
      <c r="B416" s="330"/>
      <c r="C416" s="330"/>
      <c r="D416" s="331"/>
      <c r="E416" s="330"/>
    </row>
    <row r="417" spans="1:5" ht="14.25" customHeight="1">
      <c r="A417" s="241"/>
      <c r="B417" s="330"/>
      <c r="C417" s="330"/>
      <c r="D417" s="331"/>
      <c r="E417" s="330"/>
    </row>
    <row r="418" spans="1:5" ht="14.25" customHeight="1">
      <c r="A418" s="241"/>
      <c r="B418" s="330"/>
      <c r="C418" s="330"/>
      <c r="D418" s="331"/>
      <c r="E418" s="330"/>
    </row>
    <row r="419" spans="1:5" ht="14.25" customHeight="1">
      <c r="A419" s="241"/>
      <c r="B419" s="330"/>
      <c r="C419" s="330"/>
      <c r="D419" s="331"/>
      <c r="E419" s="330"/>
    </row>
    <row r="420" spans="1:5" ht="14.25" customHeight="1">
      <c r="A420" s="241"/>
      <c r="B420" s="330"/>
      <c r="C420" s="330"/>
      <c r="D420" s="331"/>
      <c r="E420" s="330"/>
    </row>
    <row r="421" spans="1:5" ht="14.25" customHeight="1">
      <c r="A421" s="241"/>
      <c r="B421" s="330"/>
      <c r="C421" s="330"/>
      <c r="D421" s="331"/>
      <c r="E421" s="330"/>
    </row>
    <row r="422" spans="1:5" ht="14.25" customHeight="1">
      <c r="A422" s="241"/>
      <c r="B422" s="330"/>
      <c r="C422" s="330"/>
      <c r="D422" s="331"/>
      <c r="E422" s="330"/>
    </row>
    <row r="423" spans="1:5" ht="14.25" customHeight="1">
      <c r="A423" s="241"/>
      <c r="B423" s="330"/>
      <c r="C423" s="330"/>
      <c r="D423" s="331"/>
      <c r="E423" s="330"/>
    </row>
    <row r="424" spans="1:5" ht="14.25" customHeight="1">
      <c r="A424" s="241"/>
      <c r="B424" s="330"/>
      <c r="C424" s="330"/>
      <c r="D424" s="331"/>
      <c r="E424" s="330"/>
    </row>
    <row r="425" spans="1:5" ht="14.25" customHeight="1">
      <c r="A425" s="241"/>
      <c r="B425" s="330"/>
      <c r="C425" s="330"/>
      <c r="D425" s="331"/>
      <c r="E425" s="330"/>
    </row>
    <row r="426" spans="1:5" ht="14.25" customHeight="1">
      <c r="A426" s="241"/>
      <c r="B426" s="330"/>
      <c r="C426" s="330"/>
      <c r="D426" s="331"/>
      <c r="E426" s="330"/>
    </row>
    <row r="427" spans="1:5" ht="14.25" customHeight="1">
      <c r="A427" s="241"/>
      <c r="B427" s="330"/>
      <c r="C427" s="330"/>
      <c r="D427" s="331"/>
      <c r="E427" s="330"/>
    </row>
    <row r="428" spans="1:5" ht="14.25" customHeight="1">
      <c r="A428" s="241"/>
      <c r="B428" s="330"/>
      <c r="C428" s="330"/>
      <c r="D428" s="331"/>
      <c r="E428" s="330"/>
    </row>
    <row r="429" spans="1:5" ht="14.25" customHeight="1">
      <c r="A429" s="241"/>
      <c r="B429" s="330"/>
      <c r="C429" s="330"/>
      <c r="D429" s="331"/>
      <c r="E429" s="330"/>
    </row>
    <row r="430" spans="1:5" ht="14.25" customHeight="1">
      <c r="A430" s="241"/>
      <c r="B430" s="330"/>
      <c r="C430" s="330"/>
      <c r="D430" s="331"/>
      <c r="E430" s="330"/>
    </row>
    <row r="431" spans="1:5" ht="14.25" customHeight="1">
      <c r="A431" s="241"/>
      <c r="B431" s="330"/>
      <c r="C431" s="330"/>
      <c r="D431" s="331"/>
      <c r="E431" s="330"/>
    </row>
    <row r="432" spans="1:5" ht="14.25" customHeight="1">
      <c r="A432" s="241"/>
      <c r="B432" s="330"/>
      <c r="C432" s="330"/>
      <c r="D432" s="331"/>
      <c r="E432" s="330"/>
    </row>
    <row r="433" spans="1:5" ht="14.25" customHeight="1">
      <c r="A433" s="241"/>
      <c r="B433" s="330"/>
      <c r="C433" s="330"/>
      <c r="D433" s="331"/>
      <c r="E433" s="330"/>
    </row>
    <row r="434" spans="1:5" ht="14.25" customHeight="1">
      <c r="A434" s="241"/>
      <c r="B434" s="330"/>
      <c r="C434" s="330"/>
      <c r="D434" s="331"/>
      <c r="E434" s="330"/>
    </row>
    <row r="435" spans="1:5" ht="14.25" customHeight="1">
      <c r="A435" s="241"/>
      <c r="B435" s="330"/>
      <c r="C435" s="330"/>
      <c r="D435" s="331"/>
      <c r="E435" s="330"/>
    </row>
    <row r="436" spans="1:5" ht="14.25" customHeight="1">
      <c r="A436" s="241"/>
      <c r="B436" s="330"/>
      <c r="C436" s="330"/>
      <c r="D436" s="331"/>
      <c r="E436" s="330"/>
    </row>
    <row r="437" spans="1:5" ht="14.25" customHeight="1">
      <c r="A437" s="241"/>
      <c r="B437" s="330"/>
      <c r="C437" s="330"/>
      <c r="D437" s="331"/>
      <c r="E437" s="330"/>
    </row>
    <row r="438" spans="1:5" ht="14.25" customHeight="1">
      <c r="A438" s="241"/>
      <c r="B438" s="330"/>
      <c r="C438" s="330"/>
      <c r="D438" s="331"/>
      <c r="E438" s="330"/>
    </row>
    <row r="439" spans="1:5" ht="14.25" customHeight="1">
      <c r="A439" s="241"/>
      <c r="B439" s="330"/>
      <c r="C439" s="330"/>
      <c r="D439" s="331"/>
      <c r="E439" s="330"/>
    </row>
    <row r="440" spans="1:5" ht="14.25" customHeight="1">
      <c r="A440" s="241"/>
      <c r="B440" s="330"/>
      <c r="C440" s="330"/>
      <c r="D440" s="331"/>
      <c r="E440" s="330"/>
    </row>
    <row r="441" spans="1:5" ht="14.25" customHeight="1">
      <c r="A441" s="241"/>
      <c r="B441" s="330"/>
      <c r="C441" s="330"/>
      <c r="D441" s="331"/>
      <c r="E441" s="330"/>
    </row>
    <row r="442" spans="1:5" ht="14.25" customHeight="1">
      <c r="A442" s="241"/>
      <c r="B442" s="330"/>
      <c r="C442" s="330"/>
      <c r="D442" s="331"/>
      <c r="E442" s="330"/>
    </row>
    <row r="443" spans="1:5" ht="14.25" customHeight="1">
      <c r="A443" s="241"/>
      <c r="B443" s="330"/>
      <c r="C443" s="330"/>
      <c r="D443" s="331"/>
      <c r="E443" s="330"/>
    </row>
    <row r="444" spans="1:5" ht="14.25" customHeight="1">
      <c r="A444" s="241"/>
      <c r="B444" s="330"/>
      <c r="C444" s="330"/>
      <c r="D444" s="331"/>
      <c r="E444" s="330"/>
    </row>
    <row r="445" spans="1:5" ht="14.25" customHeight="1">
      <c r="A445" s="241"/>
      <c r="B445" s="330"/>
      <c r="C445" s="330"/>
      <c r="D445" s="331"/>
      <c r="E445" s="330"/>
    </row>
    <row r="446" spans="1:5" ht="14.25" customHeight="1">
      <c r="A446" s="241"/>
      <c r="B446" s="330"/>
      <c r="C446" s="330"/>
      <c r="D446" s="331"/>
      <c r="E446" s="330"/>
    </row>
    <row r="447" spans="1:5" ht="14.25" customHeight="1">
      <c r="A447" s="241"/>
      <c r="B447" s="330"/>
      <c r="C447" s="330"/>
      <c r="D447" s="331"/>
      <c r="E447" s="330"/>
    </row>
    <row r="448" spans="1:5" ht="14.25" customHeight="1">
      <c r="A448" s="241"/>
      <c r="B448" s="330"/>
      <c r="C448" s="330"/>
      <c r="D448" s="331"/>
      <c r="E448" s="330"/>
    </row>
    <row r="449" spans="1:5" ht="14.25" customHeight="1">
      <c r="A449" s="241"/>
      <c r="B449" s="330"/>
      <c r="C449" s="330"/>
      <c r="D449" s="331"/>
      <c r="E449" s="330"/>
    </row>
    <row r="450" spans="1:5" ht="14.25" customHeight="1">
      <c r="A450" s="241"/>
      <c r="B450" s="330"/>
      <c r="C450" s="330"/>
      <c r="D450" s="331"/>
      <c r="E450" s="330"/>
    </row>
    <row r="451" spans="1:5" ht="14.25" customHeight="1">
      <c r="A451" s="241"/>
      <c r="B451" s="330"/>
      <c r="C451" s="330"/>
      <c r="D451" s="331"/>
      <c r="E451" s="330"/>
    </row>
    <row r="452" spans="1:5" ht="14.25" customHeight="1">
      <c r="A452" s="241"/>
      <c r="B452" s="330"/>
      <c r="C452" s="330"/>
      <c r="D452" s="331"/>
      <c r="E452" s="330"/>
    </row>
    <row r="453" spans="1:5" ht="14.25" customHeight="1">
      <c r="A453" s="241"/>
      <c r="B453" s="330"/>
      <c r="C453" s="330"/>
      <c r="D453" s="331"/>
      <c r="E453" s="330"/>
    </row>
    <row r="454" spans="1:5" ht="14.25" customHeight="1">
      <c r="A454" s="241"/>
      <c r="B454" s="330"/>
      <c r="C454" s="330"/>
      <c r="D454" s="331"/>
      <c r="E454" s="330"/>
    </row>
    <row r="455" spans="1:5" ht="14.25" customHeight="1">
      <c r="A455" s="241"/>
      <c r="B455" s="330"/>
      <c r="C455" s="330"/>
      <c r="D455" s="331"/>
      <c r="E455" s="330"/>
    </row>
    <row r="456" spans="1:5" ht="14.25" customHeight="1">
      <c r="A456" s="241"/>
      <c r="B456" s="330"/>
      <c r="C456" s="330"/>
      <c r="D456" s="331"/>
      <c r="E456" s="330"/>
    </row>
    <row r="457" spans="1:5" ht="14.25" customHeight="1">
      <c r="A457" s="241"/>
      <c r="B457" s="330"/>
      <c r="C457" s="330"/>
      <c r="D457" s="331"/>
      <c r="E457" s="330"/>
    </row>
    <row r="458" spans="1:5" ht="14.25" customHeight="1">
      <c r="A458" s="241"/>
      <c r="B458" s="330"/>
      <c r="C458" s="330"/>
      <c r="D458" s="331"/>
      <c r="E458" s="330"/>
    </row>
    <row r="459" spans="1:5" ht="14.25" customHeight="1">
      <c r="A459" s="241"/>
      <c r="B459" s="330"/>
      <c r="C459" s="330"/>
      <c r="D459" s="331"/>
      <c r="E459" s="330"/>
    </row>
    <row r="460" spans="1:5" ht="14.25" customHeight="1">
      <c r="A460" s="241"/>
      <c r="B460" s="330"/>
      <c r="C460" s="330"/>
      <c r="D460" s="331"/>
      <c r="E460" s="330"/>
    </row>
    <row r="461" spans="1:5" ht="14.25" customHeight="1">
      <c r="A461" s="241"/>
      <c r="B461" s="330"/>
      <c r="C461" s="330"/>
      <c r="D461" s="331"/>
      <c r="E461" s="330"/>
    </row>
    <row r="462" spans="1:5" ht="14.25" customHeight="1">
      <c r="A462" s="241"/>
      <c r="B462" s="330"/>
      <c r="C462" s="330"/>
      <c r="D462" s="331"/>
      <c r="E462" s="330"/>
    </row>
    <row r="463" spans="1:5" ht="14.25" customHeight="1">
      <c r="A463" s="241"/>
      <c r="B463" s="330"/>
      <c r="C463" s="330"/>
      <c r="D463" s="331"/>
      <c r="E463" s="330"/>
    </row>
    <row r="464" spans="1:5" ht="14.25" customHeight="1">
      <c r="A464" s="241"/>
      <c r="B464" s="330"/>
      <c r="C464" s="330"/>
      <c r="D464" s="331"/>
      <c r="E464" s="330"/>
    </row>
    <row r="465" spans="1:5" ht="14.25" customHeight="1">
      <c r="A465" s="241"/>
      <c r="B465" s="330"/>
      <c r="C465" s="330"/>
      <c r="D465" s="331"/>
      <c r="E465" s="330"/>
    </row>
    <row r="466" spans="1:5" ht="14.25" customHeight="1">
      <c r="A466" s="241"/>
      <c r="B466" s="330"/>
      <c r="C466" s="330"/>
      <c r="D466" s="331"/>
      <c r="E466" s="330"/>
    </row>
    <row r="467" spans="1:5" ht="14.25" customHeight="1">
      <c r="A467" s="241"/>
      <c r="B467" s="330"/>
      <c r="C467" s="330"/>
      <c r="D467" s="331"/>
      <c r="E467" s="330"/>
    </row>
    <row r="468" spans="1:5" ht="14.25" customHeight="1">
      <c r="A468" s="241"/>
      <c r="B468" s="330"/>
      <c r="C468" s="330"/>
      <c r="D468" s="331"/>
      <c r="E468" s="330"/>
    </row>
    <row r="469" spans="1:5" ht="14.25" customHeight="1">
      <c r="A469" s="241"/>
      <c r="B469" s="330"/>
      <c r="C469" s="330"/>
      <c r="D469" s="331"/>
      <c r="E469" s="330"/>
    </row>
    <row r="470" spans="1:5" ht="14.25" customHeight="1">
      <c r="A470" s="241"/>
      <c r="B470" s="330"/>
      <c r="C470" s="330"/>
      <c r="D470" s="331"/>
      <c r="E470" s="330"/>
    </row>
    <row r="471" spans="1:5" ht="14.25" customHeight="1">
      <c r="A471" s="241"/>
      <c r="B471" s="330"/>
      <c r="C471" s="330"/>
      <c r="D471" s="331"/>
      <c r="E471" s="330"/>
    </row>
    <row r="472" spans="1:5" ht="14.25" customHeight="1">
      <c r="A472" s="241"/>
      <c r="B472" s="330"/>
      <c r="C472" s="330"/>
      <c r="D472" s="331"/>
      <c r="E472" s="330"/>
    </row>
    <row r="473" spans="1:5" ht="14.25" customHeight="1">
      <c r="A473" s="241"/>
      <c r="B473" s="330"/>
      <c r="C473" s="330"/>
      <c r="D473" s="331"/>
      <c r="E473" s="330"/>
    </row>
    <row r="474" spans="1:5" ht="14.25" customHeight="1">
      <c r="A474" s="241"/>
      <c r="B474" s="330"/>
      <c r="C474" s="330"/>
      <c r="D474" s="331"/>
      <c r="E474" s="330"/>
    </row>
    <row r="475" spans="1:5" ht="14.25" customHeight="1">
      <c r="A475" s="241"/>
      <c r="B475" s="330"/>
      <c r="C475" s="330"/>
      <c r="D475" s="331"/>
      <c r="E475" s="330"/>
    </row>
    <row r="476" spans="1:5" ht="14.25" customHeight="1">
      <c r="A476" s="241"/>
      <c r="B476" s="330"/>
      <c r="C476" s="330"/>
      <c r="D476" s="331"/>
      <c r="E476" s="330"/>
    </row>
    <row r="477" spans="1:5" ht="14.25" customHeight="1">
      <c r="A477" s="241"/>
      <c r="B477" s="330"/>
      <c r="C477" s="330"/>
      <c r="D477" s="331"/>
      <c r="E477" s="330"/>
    </row>
    <row r="478" spans="1:5" ht="14.25" customHeight="1">
      <c r="A478" s="241"/>
      <c r="B478" s="330"/>
      <c r="C478" s="330"/>
      <c r="D478" s="331"/>
      <c r="E478" s="330"/>
    </row>
    <row r="479" spans="1:5" ht="14.25" customHeight="1">
      <c r="A479" s="241"/>
      <c r="B479" s="330"/>
      <c r="C479" s="330"/>
      <c r="D479" s="331"/>
      <c r="E479" s="330"/>
    </row>
    <row r="480" spans="1:5" ht="14.25" customHeight="1">
      <c r="A480" s="241"/>
      <c r="B480" s="330"/>
      <c r="C480" s="330"/>
      <c r="D480" s="331"/>
      <c r="E480" s="330"/>
    </row>
    <row r="481" spans="1:5" ht="14.25" customHeight="1">
      <c r="A481" s="241"/>
      <c r="B481" s="330"/>
      <c r="C481" s="330"/>
      <c r="D481" s="331"/>
      <c r="E481" s="330"/>
    </row>
    <row r="482" spans="1:5" ht="14.25" customHeight="1">
      <c r="A482" s="241"/>
      <c r="B482" s="330"/>
      <c r="C482" s="330"/>
      <c r="D482" s="331"/>
      <c r="E482" s="330"/>
    </row>
    <row r="483" spans="1:5" ht="14.25" customHeight="1">
      <c r="A483" s="241"/>
      <c r="B483" s="330"/>
      <c r="C483" s="330"/>
      <c r="D483" s="331"/>
      <c r="E483" s="330"/>
    </row>
    <row r="484" spans="1:5" ht="14.25" customHeight="1">
      <c r="A484" s="241"/>
      <c r="B484" s="330"/>
      <c r="C484" s="330"/>
      <c r="D484" s="331"/>
      <c r="E484" s="330"/>
    </row>
    <row r="485" spans="1:5" ht="14.25" customHeight="1">
      <c r="A485" s="241"/>
      <c r="B485" s="330"/>
      <c r="C485" s="330"/>
      <c r="D485" s="331"/>
      <c r="E485" s="330"/>
    </row>
    <row r="486" spans="1:5" ht="14.25" customHeight="1">
      <c r="A486" s="241"/>
      <c r="B486" s="330"/>
      <c r="C486" s="330"/>
      <c r="D486" s="331"/>
      <c r="E486" s="330"/>
    </row>
    <row r="487" spans="1:5" ht="14.25" customHeight="1">
      <c r="A487" s="241"/>
      <c r="B487" s="330"/>
      <c r="C487" s="330"/>
      <c r="D487" s="331"/>
      <c r="E487" s="330"/>
    </row>
    <row r="488" spans="1:5" ht="14.25" customHeight="1">
      <c r="A488" s="241"/>
      <c r="B488" s="330"/>
      <c r="C488" s="330"/>
      <c r="D488" s="331"/>
      <c r="E488" s="330"/>
    </row>
    <row r="489" spans="1:5" ht="14.25" customHeight="1">
      <c r="A489" s="241"/>
      <c r="B489" s="330"/>
      <c r="C489" s="330"/>
      <c r="D489" s="331"/>
      <c r="E489" s="330"/>
    </row>
    <row r="490" spans="1:5" ht="14.25" customHeight="1">
      <c r="A490" s="241"/>
      <c r="B490" s="330"/>
      <c r="C490" s="330"/>
      <c r="D490" s="331"/>
      <c r="E490" s="330"/>
    </row>
    <row r="491" spans="1:5" ht="14.25" customHeight="1">
      <c r="A491" s="241"/>
      <c r="B491" s="330"/>
      <c r="C491" s="330"/>
      <c r="D491" s="331"/>
      <c r="E491" s="330"/>
    </row>
    <row r="492" spans="1:5" ht="14.25" customHeight="1">
      <c r="A492" s="241"/>
      <c r="B492" s="330"/>
      <c r="C492" s="330"/>
      <c r="D492" s="331"/>
      <c r="E492" s="330"/>
    </row>
    <row r="493" spans="1:5" ht="14.25" customHeight="1">
      <c r="A493" s="241"/>
      <c r="B493" s="330"/>
      <c r="C493" s="330"/>
      <c r="D493" s="331"/>
      <c r="E493" s="330"/>
    </row>
    <row r="494" spans="1:5" ht="14.25" customHeight="1">
      <c r="A494" s="241"/>
      <c r="B494" s="330"/>
      <c r="C494" s="330"/>
      <c r="D494" s="331"/>
      <c r="E494" s="330"/>
    </row>
    <row r="495" spans="1:5" ht="14.25" customHeight="1">
      <c r="A495" s="241"/>
      <c r="B495" s="330"/>
      <c r="C495" s="330"/>
      <c r="D495" s="331"/>
      <c r="E495" s="330"/>
    </row>
    <row r="496" spans="1:5" ht="14.25" customHeight="1">
      <c r="A496" s="241"/>
      <c r="B496" s="330"/>
      <c r="C496" s="330"/>
      <c r="D496" s="331"/>
      <c r="E496" s="330"/>
    </row>
    <row r="497" spans="1:5" ht="14.25" customHeight="1">
      <c r="A497" s="241"/>
      <c r="B497" s="330"/>
      <c r="C497" s="330"/>
      <c r="D497" s="331"/>
      <c r="E497" s="330"/>
    </row>
    <row r="498" spans="1:5" ht="14.25" customHeight="1">
      <c r="A498" s="241"/>
      <c r="B498" s="330"/>
      <c r="C498" s="330"/>
      <c r="D498" s="331"/>
      <c r="E498" s="330"/>
    </row>
    <row r="499" spans="1:5" ht="14.25" customHeight="1">
      <c r="A499" s="241"/>
      <c r="B499" s="330"/>
      <c r="C499" s="330"/>
      <c r="D499" s="331"/>
      <c r="E499" s="330"/>
    </row>
    <row r="500" spans="1:5" ht="14.25" customHeight="1">
      <c r="A500" s="241"/>
      <c r="B500" s="330"/>
      <c r="C500" s="330"/>
      <c r="D500" s="331"/>
      <c r="E500" s="330"/>
    </row>
    <row r="501" spans="1:5" ht="14.25" customHeight="1">
      <c r="A501" s="241"/>
      <c r="B501" s="330"/>
      <c r="C501" s="330"/>
      <c r="D501" s="331"/>
      <c r="E501" s="330"/>
    </row>
    <row r="502" spans="1:5" ht="14.25" customHeight="1">
      <c r="A502" s="241"/>
      <c r="B502" s="330"/>
      <c r="C502" s="330"/>
      <c r="D502" s="331"/>
      <c r="E502" s="330"/>
    </row>
    <row r="503" spans="1:5" ht="14.25" customHeight="1">
      <c r="A503" s="241"/>
      <c r="B503" s="330"/>
      <c r="C503" s="330"/>
      <c r="D503" s="331"/>
      <c r="E503" s="330"/>
    </row>
    <row r="504" spans="1:5" ht="14.25" customHeight="1">
      <c r="A504" s="241"/>
      <c r="B504" s="330"/>
      <c r="C504" s="330"/>
      <c r="D504" s="331"/>
      <c r="E504" s="330"/>
    </row>
    <row r="505" spans="1:5" ht="14.25" customHeight="1">
      <c r="A505" s="241"/>
      <c r="B505" s="330"/>
      <c r="C505" s="330"/>
      <c r="D505" s="331"/>
      <c r="E505" s="330"/>
    </row>
    <row r="506" spans="1:5" ht="14.25" customHeight="1">
      <c r="A506" s="241"/>
      <c r="B506" s="330"/>
      <c r="C506" s="330"/>
      <c r="D506" s="331"/>
      <c r="E506" s="330"/>
    </row>
    <row r="507" spans="1:5" ht="14.25" customHeight="1">
      <c r="A507" s="241"/>
      <c r="B507" s="330"/>
      <c r="C507" s="330"/>
      <c r="D507" s="331"/>
      <c r="E507" s="330"/>
    </row>
    <row r="508" spans="1:5" ht="14.25" customHeight="1">
      <c r="A508" s="241"/>
      <c r="B508" s="330"/>
      <c r="C508" s="330"/>
      <c r="D508" s="331"/>
      <c r="E508" s="330"/>
    </row>
    <row r="509" spans="1:5" ht="14.25" customHeight="1">
      <c r="A509" s="241"/>
      <c r="B509" s="330"/>
      <c r="C509" s="330"/>
      <c r="D509" s="331"/>
      <c r="E509" s="330"/>
    </row>
    <row r="510" spans="1:5" ht="14.25" customHeight="1">
      <c r="A510" s="241"/>
      <c r="B510" s="330"/>
      <c r="C510" s="330"/>
      <c r="D510" s="331"/>
      <c r="E510" s="330"/>
    </row>
    <row r="511" spans="1:5" ht="14.25" customHeight="1">
      <c r="A511" s="241"/>
      <c r="B511" s="330"/>
      <c r="C511" s="330"/>
      <c r="D511" s="331"/>
      <c r="E511" s="330"/>
    </row>
    <row r="512" spans="1:5" ht="14.25" customHeight="1">
      <c r="A512" s="241"/>
      <c r="B512" s="330"/>
      <c r="C512" s="330"/>
      <c r="D512" s="331"/>
      <c r="E512" s="330"/>
    </row>
    <row r="513" spans="1:5" ht="14.25" customHeight="1">
      <c r="A513" s="241"/>
      <c r="B513" s="330"/>
      <c r="C513" s="330"/>
      <c r="D513" s="331"/>
      <c r="E513" s="330"/>
    </row>
    <row r="514" spans="1:5" ht="14.25" customHeight="1">
      <c r="A514" s="241"/>
      <c r="B514" s="330"/>
      <c r="C514" s="330"/>
      <c r="D514" s="331"/>
      <c r="E514" s="330"/>
    </row>
    <row r="515" spans="1:5" ht="14.25" customHeight="1">
      <c r="A515" s="241"/>
      <c r="B515" s="330"/>
      <c r="C515" s="330"/>
      <c r="D515" s="331"/>
      <c r="E515" s="330"/>
    </row>
    <row r="516" spans="1:5" ht="14.25" customHeight="1">
      <c r="A516" s="241"/>
      <c r="B516" s="330"/>
      <c r="C516" s="330"/>
      <c r="D516" s="331"/>
      <c r="E516" s="330"/>
    </row>
    <row r="517" spans="1:5" ht="14.25" customHeight="1">
      <c r="A517" s="241"/>
      <c r="B517" s="330"/>
      <c r="C517" s="330"/>
      <c r="D517" s="331"/>
      <c r="E517" s="330"/>
    </row>
    <row r="518" spans="1:5" ht="14.25" customHeight="1">
      <c r="A518" s="241"/>
      <c r="B518" s="330"/>
      <c r="C518" s="330"/>
      <c r="D518" s="331"/>
      <c r="E518" s="330"/>
    </row>
    <row r="519" spans="1:5" ht="14.25" customHeight="1">
      <c r="A519" s="241"/>
      <c r="B519" s="330"/>
      <c r="C519" s="330"/>
      <c r="D519" s="331"/>
      <c r="E519" s="330"/>
    </row>
    <row r="520" spans="1:5" ht="14.25" customHeight="1">
      <c r="A520" s="241"/>
      <c r="B520" s="330"/>
      <c r="C520" s="330"/>
      <c r="D520" s="331"/>
      <c r="E520" s="330"/>
    </row>
    <row r="521" spans="1:5" ht="14.25" customHeight="1">
      <c r="A521" s="241"/>
      <c r="B521" s="330"/>
      <c r="C521" s="330"/>
      <c r="D521" s="331"/>
      <c r="E521" s="330"/>
    </row>
    <row r="522" spans="1:5" ht="14.25" customHeight="1">
      <c r="A522" s="241"/>
      <c r="B522" s="330"/>
      <c r="C522" s="330"/>
      <c r="D522" s="331"/>
      <c r="E522" s="330"/>
    </row>
    <row r="523" spans="1:5" ht="14.25" customHeight="1">
      <c r="A523" s="241"/>
      <c r="B523" s="330"/>
      <c r="C523" s="330"/>
      <c r="D523" s="331"/>
      <c r="E523" s="330"/>
    </row>
    <row r="524" spans="1:5" ht="14.25" customHeight="1">
      <c r="A524" s="241"/>
      <c r="B524" s="330"/>
      <c r="C524" s="330"/>
      <c r="D524" s="331"/>
      <c r="E524" s="330"/>
    </row>
    <row r="525" spans="1:5" ht="14.25" customHeight="1">
      <c r="A525" s="241"/>
      <c r="B525" s="330"/>
      <c r="C525" s="330"/>
      <c r="D525" s="331"/>
      <c r="E525" s="330"/>
    </row>
    <row r="526" spans="1:5" ht="14.25" customHeight="1">
      <c r="A526" s="241"/>
      <c r="B526" s="330"/>
      <c r="C526" s="330"/>
      <c r="D526" s="331"/>
      <c r="E526" s="330"/>
    </row>
    <row r="527" spans="1:5" ht="14.25" customHeight="1">
      <c r="A527" s="241"/>
      <c r="B527" s="330"/>
      <c r="C527" s="330"/>
      <c r="D527" s="331"/>
      <c r="E527" s="330"/>
    </row>
    <row r="528" spans="1:5" ht="14.25" customHeight="1">
      <c r="A528" s="241"/>
      <c r="B528" s="330"/>
      <c r="C528" s="330"/>
      <c r="D528" s="331"/>
      <c r="E528" s="330"/>
    </row>
    <row r="529" spans="1:5" ht="14.25" customHeight="1">
      <c r="A529" s="241"/>
      <c r="B529" s="330"/>
      <c r="C529" s="330"/>
      <c r="D529" s="331"/>
      <c r="E529" s="330"/>
    </row>
    <row r="530" spans="1:5" ht="14.25" customHeight="1">
      <c r="A530" s="241"/>
      <c r="B530" s="330"/>
      <c r="C530" s="330"/>
      <c r="D530" s="331"/>
      <c r="E530" s="330"/>
    </row>
    <row r="531" spans="1:5" ht="14.25" customHeight="1">
      <c r="A531" s="241"/>
      <c r="B531" s="330"/>
      <c r="C531" s="330"/>
      <c r="D531" s="331"/>
      <c r="E531" s="330"/>
    </row>
    <row r="532" spans="1:5" ht="14.25" customHeight="1">
      <c r="A532" s="241"/>
      <c r="B532" s="330"/>
      <c r="C532" s="330"/>
      <c r="D532" s="331"/>
      <c r="E532" s="330"/>
    </row>
    <row r="533" spans="1:5" ht="14.25" customHeight="1">
      <c r="A533" s="241"/>
      <c r="B533" s="330"/>
      <c r="C533" s="330"/>
      <c r="D533" s="331"/>
      <c r="E533" s="330"/>
    </row>
    <row r="534" spans="1:5" ht="14.25" customHeight="1">
      <c r="A534" s="241"/>
      <c r="B534" s="330"/>
      <c r="C534" s="330"/>
      <c r="D534" s="331"/>
      <c r="E534" s="330"/>
    </row>
    <row r="535" spans="1:5" ht="14.25" customHeight="1">
      <c r="A535" s="241"/>
      <c r="B535" s="330"/>
      <c r="C535" s="330"/>
      <c r="D535" s="331"/>
      <c r="E535" s="330"/>
    </row>
    <row r="536" spans="1:5" ht="14.25" customHeight="1">
      <c r="A536" s="241"/>
      <c r="B536" s="330"/>
      <c r="C536" s="330"/>
      <c r="D536" s="331"/>
      <c r="E536" s="330"/>
    </row>
    <row r="537" spans="1:5" ht="14.25" customHeight="1">
      <c r="A537" s="241"/>
      <c r="B537" s="330"/>
      <c r="C537" s="330"/>
      <c r="D537" s="331"/>
      <c r="E537" s="330"/>
    </row>
    <row r="538" spans="1:5" ht="14.25" customHeight="1">
      <c r="A538" s="241"/>
      <c r="B538" s="330"/>
      <c r="C538" s="330"/>
      <c r="D538" s="331"/>
      <c r="E538" s="330"/>
    </row>
    <row r="539" spans="1:5" ht="14.25" customHeight="1">
      <c r="A539" s="241"/>
      <c r="B539" s="330"/>
      <c r="C539" s="330"/>
      <c r="D539" s="331"/>
      <c r="E539" s="330"/>
    </row>
    <row r="540" spans="1:5" ht="14.25" customHeight="1">
      <c r="A540" s="241"/>
      <c r="B540" s="330"/>
      <c r="C540" s="330"/>
      <c r="D540" s="331"/>
      <c r="E540" s="330"/>
    </row>
    <row r="541" spans="1:5" ht="14.25" customHeight="1">
      <c r="A541" s="241"/>
      <c r="B541" s="330"/>
      <c r="C541" s="330"/>
      <c r="D541" s="331"/>
      <c r="E541" s="330"/>
    </row>
    <row r="542" spans="1:5" ht="14.25" customHeight="1">
      <c r="A542" s="241"/>
      <c r="B542" s="330"/>
      <c r="C542" s="330"/>
      <c r="D542" s="331"/>
      <c r="E542" s="330"/>
    </row>
    <row r="543" spans="1:5" ht="14.25" customHeight="1">
      <c r="A543" s="241"/>
      <c r="B543" s="330"/>
      <c r="C543" s="330"/>
      <c r="D543" s="331"/>
      <c r="E543" s="330"/>
    </row>
    <row r="544" spans="1:5" ht="14.25" customHeight="1">
      <c r="A544" s="241"/>
      <c r="B544" s="330"/>
      <c r="C544" s="330"/>
      <c r="D544" s="331"/>
      <c r="E544" s="330"/>
    </row>
    <row r="545" spans="1:5" ht="14.25" customHeight="1">
      <c r="A545" s="241"/>
      <c r="B545" s="330"/>
      <c r="C545" s="330"/>
      <c r="D545" s="331"/>
      <c r="E545" s="330"/>
    </row>
    <row r="546" spans="1:5" ht="14.25" customHeight="1">
      <c r="A546" s="241"/>
      <c r="B546" s="330"/>
      <c r="C546" s="330"/>
      <c r="D546" s="331"/>
      <c r="E546" s="330"/>
    </row>
    <row r="547" spans="1:5" ht="14.25" customHeight="1">
      <c r="A547" s="241"/>
      <c r="B547" s="330"/>
      <c r="C547" s="330"/>
      <c r="D547" s="331"/>
      <c r="E547" s="330"/>
    </row>
    <row r="548" spans="1:5" ht="14.25" customHeight="1">
      <c r="A548" s="241"/>
      <c r="B548" s="330"/>
      <c r="C548" s="330"/>
      <c r="D548" s="331"/>
      <c r="E548" s="330"/>
    </row>
    <row r="549" spans="1:5" ht="14.25" customHeight="1">
      <c r="A549" s="241"/>
      <c r="B549" s="330"/>
      <c r="C549" s="330"/>
      <c r="D549" s="331"/>
      <c r="E549" s="330"/>
    </row>
    <row r="550" spans="1:5" ht="14.25" customHeight="1">
      <c r="A550" s="241"/>
      <c r="B550" s="330"/>
      <c r="C550" s="330"/>
      <c r="D550" s="331"/>
      <c r="E550" s="330"/>
    </row>
    <row r="551" spans="1:5" ht="14.25" customHeight="1">
      <c r="A551" s="241"/>
      <c r="B551" s="330"/>
      <c r="C551" s="330"/>
      <c r="D551" s="331"/>
      <c r="E551" s="330"/>
    </row>
    <row r="552" spans="1:5" ht="14.25" customHeight="1">
      <c r="A552" s="241"/>
      <c r="B552" s="330"/>
      <c r="C552" s="330"/>
      <c r="D552" s="331"/>
      <c r="E552" s="330"/>
    </row>
    <row r="553" spans="1:5" ht="14.25" customHeight="1">
      <c r="A553" s="241"/>
      <c r="B553" s="330"/>
      <c r="C553" s="330"/>
      <c r="D553" s="331"/>
      <c r="E553" s="330"/>
    </row>
    <row r="554" spans="1:5" ht="14.25" customHeight="1">
      <c r="A554" s="241"/>
      <c r="B554" s="330"/>
      <c r="C554" s="330"/>
      <c r="D554" s="331"/>
      <c r="E554" s="330"/>
    </row>
    <row r="555" spans="1:5" ht="14.25" customHeight="1">
      <c r="A555" s="241"/>
      <c r="B555" s="330"/>
      <c r="C555" s="330"/>
      <c r="D555" s="331"/>
      <c r="E555" s="330"/>
    </row>
    <row r="556" spans="1:5" ht="14.25" customHeight="1">
      <c r="A556" s="241"/>
      <c r="B556" s="330"/>
      <c r="C556" s="330"/>
      <c r="D556" s="331"/>
      <c r="E556" s="330"/>
    </row>
    <row r="557" spans="1:5" ht="14.25" customHeight="1">
      <c r="A557" s="241"/>
      <c r="B557" s="330"/>
      <c r="C557" s="330"/>
      <c r="D557" s="331"/>
      <c r="E557" s="330"/>
    </row>
    <row r="558" spans="1:5" ht="14.25" customHeight="1">
      <c r="A558" s="241"/>
      <c r="B558" s="330"/>
      <c r="C558" s="330"/>
      <c r="D558" s="331"/>
      <c r="E558" s="330"/>
    </row>
    <row r="559" spans="1:5" ht="14.25" customHeight="1">
      <c r="A559" s="241"/>
      <c r="B559" s="330"/>
      <c r="C559" s="330"/>
      <c r="D559" s="331"/>
      <c r="E559" s="330"/>
    </row>
    <row r="560" spans="1:5" ht="14.25" customHeight="1">
      <c r="A560" s="241"/>
      <c r="B560" s="330"/>
      <c r="C560" s="330"/>
      <c r="D560" s="331"/>
      <c r="E560" s="330"/>
    </row>
    <row r="561" spans="1:5" ht="14.25" customHeight="1">
      <c r="A561" s="241"/>
      <c r="B561" s="330"/>
      <c r="C561" s="330"/>
      <c r="D561" s="331"/>
      <c r="E561" s="330"/>
    </row>
    <row r="562" spans="1:5" ht="14.25" customHeight="1">
      <c r="A562" s="241"/>
      <c r="B562" s="330"/>
      <c r="C562" s="330"/>
      <c r="D562" s="331"/>
      <c r="E562" s="330"/>
    </row>
    <row r="563" spans="1:5" ht="14.25" customHeight="1">
      <c r="A563" s="241"/>
      <c r="B563" s="330"/>
      <c r="C563" s="330"/>
      <c r="D563" s="331"/>
      <c r="E563" s="330"/>
    </row>
    <row r="564" spans="1:5" ht="14.25" customHeight="1">
      <c r="A564" s="241"/>
      <c r="B564" s="330"/>
      <c r="C564" s="330"/>
      <c r="D564" s="331"/>
      <c r="E564" s="330"/>
    </row>
    <row r="565" spans="1:5" ht="14.25" customHeight="1">
      <c r="A565" s="241"/>
      <c r="B565" s="330"/>
      <c r="C565" s="330"/>
      <c r="D565" s="331"/>
      <c r="E565" s="330"/>
    </row>
    <row r="566" spans="1:5" ht="14.25" customHeight="1">
      <c r="A566" s="241"/>
      <c r="B566" s="330"/>
      <c r="C566" s="330"/>
      <c r="D566" s="331"/>
      <c r="E566" s="330"/>
    </row>
    <row r="567" spans="1:5" ht="14.25" customHeight="1">
      <c r="A567" s="241"/>
      <c r="B567" s="330"/>
      <c r="C567" s="330"/>
      <c r="D567" s="331"/>
      <c r="E567" s="330"/>
    </row>
    <row r="568" spans="1:5" ht="14.25" customHeight="1">
      <c r="A568" s="241"/>
      <c r="B568" s="330"/>
      <c r="C568" s="330"/>
      <c r="D568" s="331"/>
      <c r="E568" s="330"/>
    </row>
    <row r="569" spans="1:5" ht="14.25" customHeight="1">
      <c r="A569" s="241"/>
      <c r="B569" s="330"/>
      <c r="C569" s="330"/>
      <c r="D569" s="331"/>
      <c r="E569" s="330"/>
    </row>
    <row r="570" spans="1:5" ht="14.25" customHeight="1">
      <c r="A570" s="241"/>
      <c r="B570" s="330"/>
      <c r="C570" s="330"/>
      <c r="D570" s="331"/>
      <c r="E570" s="330"/>
    </row>
    <row r="571" spans="1:5" ht="14.25" customHeight="1">
      <c r="A571" s="241"/>
      <c r="B571" s="330"/>
      <c r="C571" s="330"/>
      <c r="D571" s="331"/>
      <c r="E571" s="330"/>
    </row>
    <row r="572" spans="1:5" ht="14.25" customHeight="1">
      <c r="A572" s="241"/>
      <c r="B572" s="330"/>
      <c r="C572" s="330"/>
      <c r="D572" s="331"/>
      <c r="E572" s="330"/>
    </row>
    <row r="573" spans="1:5" ht="14.25" customHeight="1">
      <c r="A573" s="241"/>
      <c r="B573" s="330"/>
      <c r="C573" s="330"/>
      <c r="D573" s="331"/>
      <c r="E573" s="330"/>
    </row>
    <row r="574" spans="1:5" ht="14.25" customHeight="1">
      <c r="A574" s="241"/>
      <c r="B574" s="330"/>
      <c r="C574" s="330"/>
      <c r="D574" s="331"/>
      <c r="E574" s="330"/>
    </row>
    <row r="575" spans="1:5" ht="14.25" customHeight="1">
      <c r="A575" s="241"/>
      <c r="B575" s="330"/>
      <c r="C575" s="330"/>
      <c r="D575" s="331"/>
      <c r="E575" s="330"/>
    </row>
    <row r="576" spans="1:5" ht="14.25" customHeight="1">
      <c r="A576" s="241"/>
      <c r="B576" s="330"/>
      <c r="C576" s="330"/>
      <c r="D576" s="331"/>
      <c r="E576" s="330"/>
    </row>
    <row r="577" spans="1:5" ht="14.25" customHeight="1">
      <c r="A577" s="241"/>
      <c r="B577" s="330"/>
      <c r="C577" s="330"/>
      <c r="D577" s="331"/>
      <c r="E577" s="330"/>
    </row>
    <row r="578" spans="1:5" ht="14.25" customHeight="1">
      <c r="A578" s="241"/>
      <c r="B578" s="330"/>
      <c r="C578" s="330"/>
      <c r="D578" s="331"/>
      <c r="E578" s="330"/>
    </row>
    <row r="579" spans="1:5" ht="14.25" customHeight="1">
      <c r="A579" s="241"/>
      <c r="B579" s="330"/>
      <c r="C579" s="330"/>
      <c r="D579" s="331"/>
      <c r="E579" s="330"/>
    </row>
    <row r="580" spans="1:5" ht="14.25" customHeight="1">
      <c r="A580" s="241"/>
      <c r="B580" s="330"/>
      <c r="C580" s="330"/>
      <c r="D580" s="331"/>
      <c r="E580" s="330"/>
    </row>
    <row r="581" spans="1:5" ht="14.25" customHeight="1">
      <c r="A581" s="241"/>
      <c r="B581" s="330"/>
      <c r="C581" s="330"/>
      <c r="D581" s="331"/>
      <c r="E581" s="330"/>
    </row>
    <row r="582" spans="1:5" ht="14.25" customHeight="1">
      <c r="A582" s="241"/>
      <c r="B582" s="330"/>
      <c r="C582" s="330"/>
      <c r="D582" s="331"/>
      <c r="E582" s="330"/>
    </row>
    <row r="583" spans="1:5" ht="14.25" customHeight="1">
      <c r="A583" s="241"/>
      <c r="B583" s="330"/>
      <c r="C583" s="330"/>
      <c r="D583" s="331"/>
      <c r="E583" s="330"/>
    </row>
    <row r="584" spans="1:5" ht="14.25" customHeight="1">
      <c r="A584" s="241"/>
      <c r="B584" s="330"/>
      <c r="C584" s="330"/>
      <c r="D584" s="331"/>
      <c r="E584" s="330"/>
    </row>
    <row r="585" spans="1:5" ht="14.25" customHeight="1">
      <c r="A585" s="241"/>
      <c r="B585" s="330"/>
      <c r="C585" s="330"/>
      <c r="D585" s="331"/>
      <c r="E585" s="330"/>
    </row>
    <row r="586" spans="1:5" ht="14.25" customHeight="1">
      <c r="A586" s="241"/>
      <c r="B586" s="330"/>
      <c r="C586" s="330"/>
      <c r="D586" s="331"/>
      <c r="E586" s="330"/>
    </row>
    <row r="587" spans="1:5" ht="14.25" customHeight="1">
      <c r="A587" s="241"/>
      <c r="B587" s="330"/>
      <c r="C587" s="330"/>
      <c r="D587" s="331"/>
      <c r="E587" s="330"/>
    </row>
    <row r="588" spans="1:5" ht="14.25" customHeight="1">
      <c r="A588" s="241"/>
      <c r="B588" s="330"/>
      <c r="C588" s="330"/>
      <c r="D588" s="331"/>
      <c r="E588" s="330"/>
    </row>
    <row r="589" spans="1:5" ht="14.25" customHeight="1">
      <c r="A589" s="241"/>
      <c r="B589" s="330"/>
      <c r="C589" s="330"/>
      <c r="D589" s="331"/>
      <c r="E589" s="330"/>
    </row>
    <row r="590" spans="1:5" ht="14.25" customHeight="1">
      <c r="A590" s="241"/>
      <c r="B590" s="330"/>
      <c r="C590" s="330"/>
      <c r="D590" s="331"/>
      <c r="E590" s="330"/>
    </row>
    <row r="591" spans="1:5" ht="14.25" customHeight="1">
      <c r="A591" s="241"/>
      <c r="B591" s="330"/>
      <c r="C591" s="330"/>
      <c r="D591" s="331"/>
      <c r="E591" s="330"/>
    </row>
    <row r="592" spans="1:5" ht="14.25" customHeight="1">
      <c r="A592" s="241"/>
      <c r="B592" s="330"/>
      <c r="C592" s="330"/>
      <c r="D592" s="331"/>
      <c r="E592" s="330"/>
    </row>
    <row r="593" spans="1:5" ht="14.25" customHeight="1">
      <c r="A593" s="241"/>
      <c r="B593" s="330"/>
      <c r="C593" s="330"/>
      <c r="D593" s="331"/>
      <c r="E593" s="330"/>
    </row>
    <row r="594" spans="1:5" ht="14.25" customHeight="1">
      <c r="A594" s="241"/>
      <c r="B594" s="330"/>
      <c r="C594" s="330"/>
      <c r="D594" s="331"/>
      <c r="E594" s="330"/>
    </row>
    <row r="595" spans="1:5" ht="14.25" customHeight="1">
      <c r="A595" s="241"/>
      <c r="B595" s="330"/>
      <c r="C595" s="330"/>
      <c r="D595" s="331"/>
      <c r="E595" s="330"/>
    </row>
    <row r="596" spans="1:5" ht="14.25" customHeight="1">
      <c r="A596" s="241"/>
      <c r="B596" s="330"/>
      <c r="C596" s="330"/>
      <c r="D596" s="331"/>
      <c r="E596" s="330"/>
    </row>
    <row r="597" spans="1:5" ht="14.25" customHeight="1">
      <c r="A597" s="241"/>
      <c r="B597" s="330"/>
      <c r="C597" s="330"/>
      <c r="D597" s="331"/>
      <c r="E597" s="330"/>
    </row>
    <row r="598" spans="1:5" ht="14.25" customHeight="1">
      <c r="A598" s="241"/>
      <c r="B598" s="330"/>
      <c r="C598" s="330"/>
      <c r="D598" s="331"/>
      <c r="E598" s="330"/>
    </row>
    <row r="599" spans="1:5" ht="14.25" customHeight="1">
      <c r="A599" s="241"/>
      <c r="B599" s="330"/>
      <c r="C599" s="330"/>
      <c r="D599" s="331"/>
      <c r="E599" s="330"/>
    </row>
    <row r="600" spans="1:5" ht="14.25" customHeight="1">
      <c r="A600" s="241"/>
      <c r="B600" s="330"/>
      <c r="C600" s="330"/>
      <c r="D600" s="331"/>
      <c r="E600" s="330"/>
    </row>
    <row r="601" spans="1:5" ht="14.25" customHeight="1">
      <c r="A601" s="241"/>
      <c r="B601" s="330"/>
      <c r="C601" s="330"/>
      <c r="D601" s="331"/>
      <c r="E601" s="330"/>
    </row>
    <row r="602" spans="1:5" ht="14.25" customHeight="1">
      <c r="A602" s="241"/>
      <c r="B602" s="330"/>
      <c r="C602" s="330"/>
      <c r="D602" s="331"/>
      <c r="E602" s="330"/>
    </row>
    <row r="603" spans="1:5" ht="14.25" customHeight="1">
      <c r="A603" s="241"/>
      <c r="B603" s="330"/>
      <c r="C603" s="330"/>
      <c r="D603" s="331"/>
      <c r="E603" s="330"/>
    </row>
    <row r="604" spans="1:5" ht="14.25" customHeight="1">
      <c r="A604" s="241"/>
      <c r="B604" s="330"/>
      <c r="C604" s="330"/>
      <c r="D604" s="331"/>
      <c r="E604" s="330"/>
    </row>
    <row r="605" spans="1:5" ht="14.25" customHeight="1">
      <c r="A605" s="241"/>
      <c r="B605" s="330"/>
      <c r="C605" s="330"/>
      <c r="D605" s="331"/>
      <c r="E605" s="330"/>
    </row>
    <row r="606" spans="1:5" ht="14.25" customHeight="1">
      <c r="A606" s="241"/>
      <c r="B606" s="330"/>
      <c r="C606" s="330"/>
      <c r="D606" s="331"/>
      <c r="E606" s="330"/>
    </row>
    <row r="607" spans="1:5" ht="14.25" customHeight="1">
      <c r="A607" s="241"/>
      <c r="B607" s="330"/>
      <c r="C607" s="330"/>
      <c r="D607" s="331"/>
      <c r="E607" s="330"/>
    </row>
    <row r="608" spans="1:5" ht="14.25" customHeight="1">
      <c r="A608" s="241"/>
      <c r="B608" s="330"/>
      <c r="C608" s="330"/>
      <c r="D608" s="331"/>
      <c r="E608" s="330"/>
    </row>
    <row r="609" spans="1:5" ht="14.25" customHeight="1">
      <c r="A609" s="241"/>
      <c r="B609" s="330"/>
      <c r="C609" s="330"/>
      <c r="D609" s="331"/>
      <c r="E609" s="330"/>
    </row>
    <row r="610" spans="1:5" ht="14.25" customHeight="1">
      <c r="A610" s="241"/>
      <c r="B610" s="330"/>
      <c r="C610" s="330"/>
      <c r="D610" s="331"/>
      <c r="E610" s="330"/>
    </row>
    <row r="611" spans="1:5" ht="14.25" customHeight="1">
      <c r="A611" s="241"/>
      <c r="B611" s="330"/>
      <c r="C611" s="330"/>
      <c r="D611" s="331"/>
      <c r="E611" s="330"/>
    </row>
    <row r="612" spans="1:5" ht="14.25" customHeight="1">
      <c r="A612" s="241"/>
      <c r="B612" s="330"/>
      <c r="C612" s="330"/>
      <c r="D612" s="331"/>
      <c r="E612" s="330"/>
    </row>
    <row r="613" spans="1:5" ht="14.25" customHeight="1">
      <c r="A613" s="241"/>
      <c r="B613" s="330"/>
      <c r="C613" s="330"/>
      <c r="D613" s="331"/>
      <c r="E613" s="330"/>
    </row>
    <row r="614" spans="1:5" ht="14.25" customHeight="1">
      <c r="A614" s="241"/>
      <c r="B614" s="330"/>
      <c r="C614" s="330"/>
      <c r="D614" s="331"/>
      <c r="E614" s="330"/>
    </row>
    <row r="615" spans="1:5" ht="14.25" customHeight="1">
      <c r="A615" s="241"/>
      <c r="B615" s="330"/>
      <c r="C615" s="330"/>
      <c r="D615" s="331"/>
      <c r="E615" s="330"/>
    </row>
    <row r="616" spans="1:5" ht="14.25" customHeight="1">
      <c r="A616" s="241"/>
      <c r="B616" s="330"/>
      <c r="C616" s="330"/>
      <c r="D616" s="331"/>
      <c r="E616" s="330"/>
    </row>
    <row r="617" spans="1:5" ht="14.25" customHeight="1">
      <c r="A617" s="241"/>
      <c r="B617" s="330"/>
      <c r="C617" s="330"/>
      <c r="D617" s="331"/>
      <c r="E617" s="330"/>
    </row>
    <row r="618" spans="1:5" ht="14.25" customHeight="1">
      <c r="A618" s="241"/>
      <c r="B618" s="330"/>
      <c r="C618" s="330"/>
      <c r="D618" s="331"/>
      <c r="E618" s="330"/>
    </row>
    <row r="619" spans="1:5" ht="14.25" customHeight="1">
      <c r="A619" s="241"/>
      <c r="B619" s="330"/>
      <c r="C619" s="330"/>
      <c r="D619" s="331"/>
      <c r="E619" s="330"/>
    </row>
    <row r="620" spans="1:5" ht="14.25" customHeight="1">
      <c r="A620" s="241"/>
      <c r="B620" s="330"/>
      <c r="C620" s="330"/>
      <c r="D620" s="331"/>
      <c r="E620" s="330"/>
    </row>
    <row r="621" spans="1:5" ht="14.25" customHeight="1">
      <c r="A621" s="241"/>
      <c r="B621" s="330"/>
      <c r="C621" s="330"/>
      <c r="D621" s="331"/>
      <c r="E621" s="330"/>
    </row>
    <row r="622" spans="1:5" ht="14.25" customHeight="1">
      <c r="A622" s="241"/>
      <c r="B622" s="330"/>
      <c r="C622" s="330"/>
      <c r="D622" s="331"/>
      <c r="E622" s="330"/>
    </row>
    <row r="623" spans="1:5" ht="14.25" customHeight="1">
      <c r="A623" s="241"/>
      <c r="B623" s="330"/>
      <c r="C623" s="330"/>
      <c r="D623" s="331"/>
      <c r="E623" s="330"/>
    </row>
    <row r="624" spans="1:5" ht="14.25" customHeight="1">
      <c r="A624" s="241"/>
      <c r="B624" s="330"/>
      <c r="C624" s="330"/>
      <c r="D624" s="331"/>
      <c r="E624" s="330"/>
    </row>
    <row r="625" spans="1:5" ht="14.25" customHeight="1">
      <c r="A625" s="241"/>
      <c r="B625" s="330"/>
      <c r="C625" s="330"/>
      <c r="D625" s="331"/>
      <c r="E625" s="330"/>
    </row>
    <row r="626" spans="1:5" ht="14.25" customHeight="1">
      <c r="A626" s="241"/>
      <c r="B626" s="330"/>
      <c r="C626" s="330"/>
      <c r="D626" s="331"/>
      <c r="E626" s="330"/>
    </row>
    <row r="627" spans="1:5" ht="14.25" customHeight="1">
      <c r="A627" s="241"/>
      <c r="B627" s="330"/>
      <c r="C627" s="330"/>
      <c r="D627" s="331"/>
      <c r="E627" s="330"/>
    </row>
    <row r="628" spans="1:5" ht="14.25" customHeight="1">
      <c r="A628" s="241"/>
      <c r="B628" s="330"/>
      <c r="C628" s="330"/>
      <c r="D628" s="331"/>
      <c r="E628" s="330"/>
    </row>
    <row r="629" spans="1:5" ht="14.25" customHeight="1">
      <c r="A629" s="241"/>
      <c r="B629" s="330"/>
      <c r="C629" s="330"/>
      <c r="D629" s="331"/>
      <c r="E629" s="330"/>
    </row>
    <row r="630" spans="1:5" ht="14.25" customHeight="1">
      <c r="A630" s="241"/>
      <c r="B630" s="330"/>
      <c r="C630" s="330"/>
      <c r="D630" s="331"/>
      <c r="E630" s="330"/>
    </row>
    <row r="631" spans="1:5" ht="14.25" customHeight="1">
      <c r="A631" s="241"/>
      <c r="B631" s="330"/>
      <c r="C631" s="330"/>
      <c r="D631" s="331"/>
      <c r="E631" s="330"/>
    </row>
    <row r="632" spans="1:5" ht="14.25" customHeight="1">
      <c r="A632" s="241"/>
      <c r="B632" s="330"/>
      <c r="C632" s="330"/>
      <c r="D632" s="331"/>
      <c r="E632" s="330"/>
    </row>
    <row r="633" spans="1:5" ht="14.25" customHeight="1">
      <c r="A633" s="241"/>
      <c r="B633" s="330"/>
      <c r="C633" s="330"/>
      <c r="D633" s="331"/>
      <c r="E633" s="330"/>
    </row>
    <row r="634" spans="1:5" ht="14.25" customHeight="1">
      <c r="A634" s="241"/>
      <c r="B634" s="330"/>
      <c r="C634" s="330"/>
      <c r="D634" s="331"/>
      <c r="E634" s="330"/>
    </row>
    <row r="635" spans="1:5" ht="14.25" customHeight="1">
      <c r="A635" s="241"/>
      <c r="B635" s="330"/>
      <c r="C635" s="330"/>
      <c r="D635" s="331"/>
      <c r="E635" s="330"/>
    </row>
    <row r="636" spans="1:5" ht="14.25" customHeight="1">
      <c r="A636" s="241"/>
      <c r="B636" s="330"/>
      <c r="C636" s="330"/>
      <c r="D636" s="331"/>
      <c r="E636" s="330"/>
    </row>
    <row r="637" spans="1:5" ht="14.25" customHeight="1">
      <c r="A637" s="241"/>
      <c r="B637" s="330"/>
      <c r="C637" s="330"/>
      <c r="D637" s="331"/>
      <c r="E637" s="330"/>
    </row>
    <row r="638" spans="1:5" ht="14.25" customHeight="1">
      <c r="A638" s="241"/>
      <c r="B638" s="330"/>
      <c r="C638" s="330"/>
      <c r="D638" s="331"/>
      <c r="E638" s="330"/>
    </row>
    <row r="639" spans="1:5" ht="14.25" customHeight="1">
      <c r="A639" s="241"/>
      <c r="B639" s="330"/>
      <c r="C639" s="330"/>
      <c r="D639" s="331"/>
      <c r="E639" s="330"/>
    </row>
    <row r="640" spans="1:5" ht="14.25" customHeight="1">
      <c r="A640" s="241"/>
      <c r="B640" s="330"/>
      <c r="C640" s="330"/>
      <c r="D640" s="331"/>
      <c r="E640" s="330"/>
    </row>
    <row r="641" spans="1:5" ht="14.25" customHeight="1">
      <c r="A641" s="241"/>
      <c r="B641" s="330"/>
      <c r="C641" s="330"/>
      <c r="D641" s="331"/>
      <c r="E641" s="330"/>
    </row>
    <row r="642" spans="1:5" ht="14.25" customHeight="1">
      <c r="A642" s="241"/>
      <c r="B642" s="330"/>
      <c r="C642" s="330"/>
      <c r="D642" s="331"/>
      <c r="E642" s="330"/>
    </row>
    <row r="643" spans="1:5" ht="14.25" customHeight="1">
      <c r="A643" s="241"/>
      <c r="B643" s="330"/>
      <c r="C643" s="330"/>
      <c r="D643" s="331"/>
      <c r="E643" s="330"/>
    </row>
    <row r="644" spans="1:5" ht="14.25" customHeight="1">
      <c r="A644" s="241"/>
      <c r="B644" s="330"/>
      <c r="C644" s="330"/>
      <c r="D644" s="331"/>
      <c r="E644" s="330"/>
    </row>
    <row r="645" spans="1:5" ht="14.25" customHeight="1">
      <c r="A645" s="241"/>
      <c r="B645" s="330"/>
      <c r="C645" s="330"/>
      <c r="D645" s="331"/>
      <c r="E645" s="330"/>
    </row>
    <row r="646" spans="1:5" ht="14.25" customHeight="1">
      <c r="A646" s="241"/>
      <c r="B646" s="330"/>
      <c r="C646" s="330"/>
      <c r="D646" s="331"/>
      <c r="E646" s="330"/>
    </row>
    <row r="647" spans="1:5" ht="14.25" customHeight="1">
      <c r="A647" s="241"/>
      <c r="B647" s="330"/>
      <c r="C647" s="330"/>
      <c r="D647" s="331"/>
      <c r="E647" s="330"/>
    </row>
    <row r="648" spans="1:5" ht="14.25" customHeight="1">
      <c r="A648" s="241"/>
      <c r="B648" s="330"/>
      <c r="C648" s="330"/>
      <c r="D648" s="331"/>
      <c r="E648" s="330"/>
    </row>
    <row r="649" spans="1:5" ht="14.25" customHeight="1">
      <c r="A649" s="241"/>
      <c r="B649" s="330"/>
      <c r="C649" s="330"/>
      <c r="D649" s="331"/>
      <c r="E649" s="330"/>
    </row>
    <row r="650" spans="1:5" ht="14.25" customHeight="1">
      <c r="A650" s="241"/>
      <c r="B650" s="330"/>
      <c r="C650" s="330"/>
      <c r="D650" s="331"/>
      <c r="E650" s="330"/>
    </row>
    <row r="651" spans="1:5" ht="14.25" customHeight="1">
      <c r="A651" s="241"/>
      <c r="B651" s="330"/>
      <c r="C651" s="330"/>
      <c r="D651" s="331"/>
      <c r="E651" s="330"/>
    </row>
    <row r="652" spans="1:5" ht="14.25" customHeight="1">
      <c r="A652" s="241"/>
      <c r="B652" s="330"/>
      <c r="C652" s="330"/>
      <c r="D652" s="331"/>
      <c r="E652" s="330"/>
    </row>
    <row r="653" spans="1:5" ht="14.25" customHeight="1">
      <c r="A653" s="241"/>
      <c r="B653" s="330"/>
      <c r="C653" s="330"/>
      <c r="D653" s="331"/>
      <c r="E653" s="330"/>
    </row>
    <row r="654" spans="1:5" ht="14.25" customHeight="1">
      <c r="A654" s="241"/>
      <c r="B654" s="330"/>
      <c r="C654" s="330"/>
      <c r="D654" s="331"/>
      <c r="E654" s="330"/>
    </row>
    <row r="655" spans="1:5" ht="14.25" customHeight="1">
      <c r="A655" s="241"/>
      <c r="B655" s="330"/>
      <c r="C655" s="330"/>
      <c r="D655" s="331"/>
      <c r="E655" s="330"/>
    </row>
    <row r="656" spans="1:5" ht="14.25" customHeight="1">
      <c r="A656" s="241"/>
      <c r="B656" s="330"/>
      <c r="C656" s="330"/>
      <c r="D656" s="331"/>
      <c r="E656" s="330"/>
    </row>
    <row r="657" spans="1:5" ht="14.25" customHeight="1">
      <c r="A657" s="241"/>
      <c r="B657" s="330"/>
      <c r="C657" s="330"/>
      <c r="D657" s="331"/>
      <c r="E657" s="330"/>
    </row>
    <row r="658" spans="1:5" ht="14.25" customHeight="1">
      <c r="A658" s="241"/>
      <c r="B658" s="330"/>
      <c r="C658" s="330"/>
      <c r="D658" s="331"/>
      <c r="E658" s="330"/>
    </row>
    <row r="659" spans="1:5" ht="14.25" customHeight="1">
      <c r="A659" s="241"/>
      <c r="B659" s="330"/>
      <c r="C659" s="330"/>
      <c r="D659" s="331"/>
      <c r="E659" s="330"/>
    </row>
    <row r="660" spans="1:5" ht="14.25" customHeight="1">
      <c r="A660" s="241"/>
      <c r="B660" s="330"/>
      <c r="C660" s="330"/>
      <c r="D660" s="331"/>
      <c r="E660" s="330"/>
    </row>
    <row r="661" spans="1:5" ht="14.25" customHeight="1">
      <c r="A661" s="241"/>
      <c r="B661" s="330"/>
      <c r="C661" s="330"/>
      <c r="D661" s="331"/>
      <c r="E661" s="330"/>
    </row>
    <row r="662" spans="1:5" ht="14.25" customHeight="1">
      <c r="A662" s="241"/>
      <c r="B662" s="330"/>
      <c r="C662" s="330"/>
      <c r="D662" s="331"/>
      <c r="E662" s="330"/>
    </row>
    <row r="663" spans="1:5" ht="14.25" customHeight="1">
      <c r="A663" s="241"/>
      <c r="B663" s="330"/>
      <c r="C663" s="330"/>
      <c r="D663" s="331"/>
      <c r="E663" s="330"/>
    </row>
    <row r="664" spans="1:5" ht="14.25" customHeight="1">
      <c r="A664" s="241"/>
      <c r="B664" s="330"/>
      <c r="C664" s="330"/>
      <c r="D664" s="331"/>
      <c r="E664" s="330"/>
    </row>
    <row r="665" spans="1:5" ht="14.25" customHeight="1">
      <c r="A665" s="241"/>
      <c r="B665" s="330"/>
      <c r="C665" s="330"/>
      <c r="D665" s="331"/>
      <c r="E665" s="330"/>
    </row>
    <row r="666" spans="1:5" ht="14.25" customHeight="1">
      <c r="A666" s="241"/>
      <c r="B666" s="330"/>
      <c r="C666" s="330"/>
      <c r="D666" s="331"/>
      <c r="E666" s="330"/>
    </row>
    <row r="667" spans="1:5" ht="14.25" customHeight="1">
      <c r="A667" s="241"/>
      <c r="B667" s="330"/>
      <c r="C667" s="330"/>
      <c r="D667" s="331"/>
      <c r="E667" s="330"/>
    </row>
    <row r="668" spans="1:5" ht="14.25" customHeight="1">
      <c r="A668" s="241"/>
      <c r="B668" s="330"/>
      <c r="C668" s="330"/>
      <c r="D668" s="331"/>
      <c r="E668" s="330"/>
    </row>
    <row r="669" spans="1:5" ht="14.25" customHeight="1">
      <c r="A669" s="241"/>
      <c r="B669" s="330"/>
      <c r="C669" s="330"/>
      <c r="D669" s="331"/>
      <c r="E669" s="330"/>
    </row>
    <row r="670" spans="1:5" ht="14.25" customHeight="1">
      <c r="A670" s="241"/>
      <c r="B670" s="330"/>
      <c r="C670" s="330"/>
      <c r="D670" s="331"/>
      <c r="E670" s="330"/>
    </row>
    <row r="671" spans="1:5" ht="14.25" customHeight="1">
      <c r="A671" s="241"/>
      <c r="B671" s="330"/>
      <c r="C671" s="330"/>
      <c r="D671" s="331"/>
      <c r="E671" s="330"/>
    </row>
    <row r="672" spans="1:5" ht="14.25" customHeight="1">
      <c r="A672" s="241"/>
      <c r="B672" s="330"/>
      <c r="C672" s="330"/>
      <c r="D672" s="331"/>
      <c r="E672" s="330"/>
    </row>
    <row r="673" spans="1:5" ht="14.25" customHeight="1">
      <c r="A673" s="241"/>
      <c r="B673" s="330"/>
      <c r="C673" s="330"/>
      <c r="D673" s="331"/>
      <c r="E673" s="330"/>
    </row>
    <row r="674" spans="1:5" ht="14.25" customHeight="1">
      <c r="A674" s="241"/>
      <c r="B674" s="330"/>
      <c r="C674" s="330"/>
      <c r="D674" s="331"/>
      <c r="E674" s="330"/>
    </row>
    <row r="675" spans="1:5" ht="14.25" customHeight="1">
      <c r="A675" s="241"/>
      <c r="B675" s="330"/>
      <c r="C675" s="330"/>
      <c r="D675" s="331"/>
      <c r="E675" s="330"/>
    </row>
    <row r="676" spans="1:5" ht="14.25" customHeight="1">
      <c r="A676" s="241"/>
      <c r="B676" s="330"/>
      <c r="C676" s="330"/>
      <c r="D676" s="331"/>
      <c r="E676" s="330"/>
    </row>
    <row r="677" spans="1:5" ht="14.25" customHeight="1">
      <c r="A677" s="241"/>
      <c r="B677" s="330"/>
      <c r="C677" s="330"/>
      <c r="D677" s="331"/>
      <c r="E677" s="330"/>
    </row>
    <row r="678" spans="1:5" ht="14.25" customHeight="1">
      <c r="A678" s="241"/>
      <c r="B678" s="330"/>
      <c r="C678" s="330"/>
      <c r="D678" s="331"/>
      <c r="E678" s="330"/>
    </row>
    <row r="679" spans="1:5" ht="14.25" customHeight="1">
      <c r="A679" s="241"/>
      <c r="B679" s="330"/>
      <c r="C679" s="330"/>
      <c r="D679" s="331"/>
      <c r="E679" s="330"/>
    </row>
    <row r="680" spans="1:5" ht="14.25" customHeight="1">
      <c r="A680" s="241"/>
      <c r="B680" s="330"/>
      <c r="C680" s="330"/>
      <c r="D680" s="331"/>
      <c r="E680" s="330"/>
    </row>
    <row r="681" spans="1:5" ht="14.25" customHeight="1">
      <c r="A681" s="241"/>
      <c r="B681" s="330"/>
      <c r="C681" s="330"/>
      <c r="D681" s="331"/>
      <c r="E681" s="330"/>
    </row>
    <row r="682" spans="1:5" ht="14.25" customHeight="1">
      <c r="A682" s="241"/>
      <c r="B682" s="330"/>
      <c r="C682" s="330"/>
      <c r="D682" s="331"/>
      <c r="E682" s="330"/>
    </row>
    <row r="683" spans="1:5" ht="14.25" customHeight="1">
      <c r="A683" s="241"/>
      <c r="B683" s="330"/>
      <c r="C683" s="330"/>
      <c r="D683" s="331"/>
      <c r="E683" s="330"/>
    </row>
    <row r="684" spans="1:5" ht="14.25" customHeight="1">
      <c r="A684" s="241"/>
      <c r="B684" s="330"/>
      <c r="C684" s="330"/>
      <c r="D684" s="331"/>
      <c r="E684" s="330"/>
    </row>
    <row r="685" spans="1:5" ht="14.25" customHeight="1">
      <c r="A685" s="241"/>
      <c r="B685" s="330"/>
      <c r="C685" s="330"/>
      <c r="D685" s="331"/>
      <c r="E685" s="330"/>
    </row>
    <row r="686" spans="1:5" ht="14.25" customHeight="1">
      <c r="A686" s="241"/>
      <c r="B686" s="330"/>
      <c r="C686" s="330"/>
      <c r="D686" s="331"/>
      <c r="E686" s="330"/>
    </row>
  </sheetData>
  <phoneticPr fontId="29" type="noConversion"/>
  <pageMargins left="0.59055118110236227" right="0.51181102362204722"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G54"/>
  <sheetViews>
    <sheetView zoomScaleNormal="100" workbookViewId="0">
      <pane ySplit="3" topLeftCell="A4" activePane="bottomLeft" state="frozen"/>
      <selection activeCell="E6" sqref="E6"/>
      <selection pane="bottomLeft" activeCell="F1" sqref="F1"/>
    </sheetView>
  </sheetViews>
  <sheetFormatPr defaultColWidth="9.140625" defaultRowHeight="14.25" customHeight="1"/>
  <cols>
    <col min="1" max="1" width="21.42578125" style="20" customWidth="1"/>
    <col min="2" max="2" width="15" style="48" customWidth="1"/>
    <col min="3" max="3" width="15.28515625" style="48" customWidth="1"/>
    <col min="4" max="4" width="16.42578125" style="191" customWidth="1"/>
    <col min="5" max="5" width="16.28515625" style="48" customWidth="1"/>
    <col min="6" max="6" width="14.7109375" style="20" customWidth="1"/>
    <col min="7" max="7" width="9.140625" style="24"/>
    <col min="8" max="16384" width="9.140625" style="20"/>
  </cols>
  <sheetData>
    <row r="1" spans="1:7" ht="14.25" customHeight="1">
      <c r="A1" s="37" t="s">
        <v>483</v>
      </c>
    </row>
    <row r="2" spans="1:7" ht="14.25" customHeight="1">
      <c r="A2" s="37"/>
    </row>
    <row r="3" spans="1:7" ht="24">
      <c r="A3" s="35"/>
      <c r="B3" s="475" t="s">
        <v>226</v>
      </c>
      <c r="C3" s="475" t="s">
        <v>55</v>
      </c>
      <c r="D3" s="359" t="s">
        <v>1</v>
      </c>
      <c r="E3" s="539" t="s">
        <v>56</v>
      </c>
      <c r="F3" s="92"/>
      <c r="G3" s="174"/>
    </row>
    <row r="4" spans="1:7" ht="14.25" customHeight="1">
      <c r="A4" s="632" t="s">
        <v>280</v>
      </c>
      <c r="B4" s="643">
        <v>44602</v>
      </c>
      <c r="C4" s="642"/>
      <c r="D4" s="643">
        <v>44602</v>
      </c>
      <c r="E4" s="643">
        <v>29432</v>
      </c>
      <c r="F4" s="24"/>
    </row>
    <row r="5" spans="1:7" ht="14.25" customHeight="1">
      <c r="A5" s="632" t="s">
        <v>213</v>
      </c>
      <c r="B5" s="643">
        <v>13267</v>
      </c>
      <c r="C5" s="643">
        <v>1074</v>
      </c>
      <c r="D5" s="643">
        <v>14341</v>
      </c>
      <c r="E5" s="643">
        <v>6770</v>
      </c>
      <c r="F5" s="24"/>
    </row>
    <row r="6" spans="1:7" ht="14.25" customHeight="1">
      <c r="A6" s="632" t="s">
        <v>281</v>
      </c>
      <c r="B6" s="643">
        <v>10391</v>
      </c>
      <c r="C6" s="643">
        <v>1680</v>
      </c>
      <c r="D6" s="643">
        <v>12071</v>
      </c>
      <c r="E6" s="643">
        <v>12481</v>
      </c>
      <c r="F6" s="24"/>
    </row>
    <row r="7" spans="1:7" ht="14.25" customHeight="1">
      <c r="A7" s="632" t="s">
        <v>438</v>
      </c>
      <c r="B7" s="643">
        <v>17151</v>
      </c>
      <c r="C7" s="643">
        <v>1592</v>
      </c>
      <c r="D7" s="643">
        <v>18743</v>
      </c>
      <c r="E7" s="643">
        <v>23964</v>
      </c>
      <c r="F7" s="24"/>
    </row>
    <row r="8" spans="1:7" ht="14.25" customHeight="1">
      <c r="A8" s="632" t="s">
        <v>106</v>
      </c>
      <c r="B8" s="643">
        <v>5831</v>
      </c>
      <c r="C8" s="642">
        <v>80</v>
      </c>
      <c r="D8" s="643">
        <v>5911</v>
      </c>
      <c r="E8" s="643">
        <v>5185</v>
      </c>
      <c r="F8" s="24"/>
    </row>
    <row r="9" spans="1:7" ht="14.25" customHeight="1">
      <c r="A9" s="632" t="s">
        <v>282</v>
      </c>
      <c r="B9" s="643">
        <v>9573</v>
      </c>
      <c r="C9" s="642">
        <v>465</v>
      </c>
      <c r="D9" s="643">
        <v>10038</v>
      </c>
      <c r="E9" s="643">
        <v>14895</v>
      </c>
      <c r="F9" s="24"/>
    </row>
    <row r="10" spans="1:7" ht="14.25" customHeight="1">
      <c r="A10" s="632" t="s">
        <v>428</v>
      </c>
      <c r="B10" s="643">
        <v>7519</v>
      </c>
      <c r="C10" s="642">
        <v>249</v>
      </c>
      <c r="D10" s="643">
        <v>7768</v>
      </c>
      <c r="E10" s="643">
        <v>1480</v>
      </c>
      <c r="F10" s="24"/>
    </row>
    <row r="11" spans="1:7" ht="14.25" customHeight="1">
      <c r="A11" s="632" t="s">
        <v>341</v>
      </c>
      <c r="B11" s="643">
        <v>2970</v>
      </c>
      <c r="C11" s="642">
        <v>661</v>
      </c>
      <c r="D11" s="643">
        <v>3631</v>
      </c>
      <c r="E11" s="643">
        <v>7325</v>
      </c>
      <c r="F11" s="24"/>
    </row>
    <row r="12" spans="1:7" ht="14.25" customHeight="1">
      <c r="A12" s="632" t="s">
        <v>283</v>
      </c>
      <c r="B12" s="643">
        <v>48778</v>
      </c>
      <c r="C12" s="643">
        <v>4021</v>
      </c>
      <c r="D12" s="643">
        <v>52799</v>
      </c>
      <c r="E12" s="643">
        <v>76250</v>
      </c>
      <c r="F12" s="24"/>
    </row>
    <row r="13" spans="1:7" ht="14.25" customHeight="1">
      <c r="A13" s="632" t="s">
        <v>284</v>
      </c>
      <c r="B13" s="643">
        <v>16312</v>
      </c>
      <c r="C13" s="642">
        <v>600</v>
      </c>
      <c r="D13" s="643">
        <v>16912</v>
      </c>
      <c r="E13" s="643">
        <v>19855</v>
      </c>
      <c r="F13" s="24"/>
    </row>
    <row r="14" spans="1:7" ht="14.25" customHeight="1">
      <c r="A14" s="632" t="s">
        <v>214</v>
      </c>
      <c r="B14" s="643">
        <v>6064</v>
      </c>
      <c r="C14" s="642">
        <v>624</v>
      </c>
      <c r="D14" s="643">
        <v>6688</v>
      </c>
      <c r="E14" s="643">
        <v>6037</v>
      </c>
      <c r="F14" s="24"/>
    </row>
    <row r="15" spans="1:7" ht="14.25" customHeight="1">
      <c r="A15" s="632" t="s">
        <v>429</v>
      </c>
      <c r="B15" s="643">
        <v>16380</v>
      </c>
      <c r="C15" s="643">
        <v>1382</v>
      </c>
      <c r="D15" s="643">
        <v>17762</v>
      </c>
      <c r="E15" s="643">
        <v>41811</v>
      </c>
      <c r="F15" s="24"/>
    </row>
    <row r="16" spans="1:7" ht="14.25" customHeight="1">
      <c r="A16" s="632" t="s">
        <v>345</v>
      </c>
      <c r="B16" s="643">
        <v>1518</v>
      </c>
      <c r="C16" s="642">
        <v>52</v>
      </c>
      <c r="D16" s="643">
        <v>1570</v>
      </c>
      <c r="E16" s="643">
        <v>1716</v>
      </c>
      <c r="F16" s="24"/>
    </row>
    <row r="17" spans="1:6" ht="14.25" customHeight="1">
      <c r="A17" s="632" t="s">
        <v>347</v>
      </c>
      <c r="B17" s="643">
        <v>4680</v>
      </c>
      <c r="C17" s="642">
        <v>399</v>
      </c>
      <c r="D17" s="643">
        <v>5079</v>
      </c>
      <c r="E17" s="643">
        <v>6856</v>
      </c>
      <c r="F17" s="24"/>
    </row>
    <row r="18" spans="1:6" ht="14.25" customHeight="1">
      <c r="A18" s="632" t="s">
        <v>436</v>
      </c>
      <c r="B18" s="643">
        <v>56373</v>
      </c>
      <c r="C18" s="642"/>
      <c r="D18" s="643">
        <v>56373</v>
      </c>
      <c r="E18" s="643">
        <v>24781</v>
      </c>
      <c r="F18" s="24"/>
    </row>
    <row r="19" spans="1:6" ht="14.25" customHeight="1">
      <c r="A19" s="632" t="s">
        <v>285</v>
      </c>
      <c r="B19" s="643">
        <v>21783</v>
      </c>
      <c r="C19" s="642"/>
      <c r="D19" s="643">
        <v>21783</v>
      </c>
      <c r="E19" s="643">
        <v>127114</v>
      </c>
      <c r="F19" s="24"/>
    </row>
    <row r="20" spans="1:6" ht="14.25" customHeight="1">
      <c r="A20" s="632" t="s">
        <v>6</v>
      </c>
      <c r="B20" s="643">
        <v>11573</v>
      </c>
      <c r="C20" s="643">
        <v>3556</v>
      </c>
      <c r="D20" s="643">
        <v>15129</v>
      </c>
      <c r="E20" s="643">
        <v>17079</v>
      </c>
      <c r="F20" s="24"/>
    </row>
    <row r="21" spans="1:6" ht="14.25" customHeight="1">
      <c r="A21" s="632" t="s">
        <v>430</v>
      </c>
      <c r="B21" s="643">
        <v>6984</v>
      </c>
      <c r="C21" s="643">
        <v>1742</v>
      </c>
      <c r="D21" s="643">
        <v>8726</v>
      </c>
      <c r="E21" s="643">
        <v>9324</v>
      </c>
      <c r="F21" s="24"/>
    </row>
    <row r="22" spans="1:6" ht="14.25" customHeight="1">
      <c r="A22" s="632" t="s">
        <v>286</v>
      </c>
      <c r="B22" s="643">
        <v>17257</v>
      </c>
      <c r="C22" s="643">
        <v>2082</v>
      </c>
      <c r="D22" s="643">
        <v>19339</v>
      </c>
      <c r="E22" s="643">
        <v>20284</v>
      </c>
      <c r="F22" s="24"/>
    </row>
    <row r="23" spans="1:6" ht="14.25" customHeight="1">
      <c r="A23" s="632" t="s">
        <v>215</v>
      </c>
      <c r="B23" s="643">
        <v>30922</v>
      </c>
      <c r="C23" s="643">
        <v>15311</v>
      </c>
      <c r="D23" s="643">
        <v>46233</v>
      </c>
      <c r="E23" s="643">
        <v>33665</v>
      </c>
      <c r="F23" s="24"/>
    </row>
    <row r="24" spans="1:6" ht="14.25" customHeight="1">
      <c r="A24" s="632" t="s">
        <v>216</v>
      </c>
      <c r="B24" s="643">
        <v>5230</v>
      </c>
      <c r="C24" s="642">
        <v>125</v>
      </c>
      <c r="D24" s="643">
        <v>5355</v>
      </c>
      <c r="E24" s="643">
        <v>17795</v>
      </c>
      <c r="F24" s="24"/>
    </row>
    <row r="25" spans="1:6" ht="14.25" customHeight="1">
      <c r="A25" s="632" t="s">
        <v>542</v>
      </c>
      <c r="B25" s="643">
        <v>26462</v>
      </c>
      <c r="C25" s="643">
        <v>2579</v>
      </c>
      <c r="D25" s="643">
        <v>29041</v>
      </c>
      <c r="E25" s="643">
        <v>31442</v>
      </c>
      <c r="F25" s="24"/>
    </row>
    <row r="26" spans="1:6" ht="14.25" customHeight="1">
      <c r="A26" s="632" t="s">
        <v>287</v>
      </c>
      <c r="B26" s="643">
        <v>27091</v>
      </c>
      <c r="C26" s="642">
        <v>823</v>
      </c>
      <c r="D26" s="643">
        <v>27914</v>
      </c>
      <c r="E26" s="643">
        <v>28957</v>
      </c>
      <c r="F26" s="24"/>
    </row>
    <row r="27" spans="1:6" ht="14.25" customHeight="1">
      <c r="A27" s="632" t="s">
        <v>288</v>
      </c>
      <c r="B27" s="643">
        <v>12843</v>
      </c>
      <c r="C27" s="642"/>
      <c r="D27" s="643">
        <v>12843</v>
      </c>
      <c r="E27" s="643">
        <v>7414</v>
      </c>
      <c r="F27" s="24"/>
    </row>
    <row r="28" spans="1:6" ht="14.25" customHeight="1">
      <c r="A28" s="632" t="s">
        <v>195</v>
      </c>
      <c r="B28" s="643">
        <v>15858</v>
      </c>
      <c r="C28" s="642">
        <v>791</v>
      </c>
      <c r="D28" s="643">
        <v>16649</v>
      </c>
      <c r="E28" s="643">
        <v>18308</v>
      </c>
      <c r="F28" s="24"/>
    </row>
    <row r="29" spans="1:6" ht="14.25" customHeight="1">
      <c r="A29" s="632" t="s">
        <v>196</v>
      </c>
      <c r="B29" s="643">
        <v>5206</v>
      </c>
      <c r="C29" s="642">
        <v>130</v>
      </c>
      <c r="D29" s="643">
        <v>5336</v>
      </c>
      <c r="E29" s="643">
        <v>5067</v>
      </c>
      <c r="F29" s="24"/>
    </row>
    <row r="30" spans="1:6" ht="14.25" customHeight="1">
      <c r="A30" s="632" t="s">
        <v>431</v>
      </c>
      <c r="B30" s="643">
        <v>4174</v>
      </c>
      <c r="C30" s="642">
        <v>982</v>
      </c>
      <c r="D30" s="643">
        <v>5156</v>
      </c>
      <c r="E30" s="643">
        <v>4480</v>
      </c>
      <c r="F30" s="24"/>
    </row>
    <row r="31" spans="1:6" ht="14.25" customHeight="1">
      <c r="A31" s="632" t="s">
        <v>289</v>
      </c>
      <c r="B31" s="643">
        <v>9229</v>
      </c>
      <c r="C31" s="642"/>
      <c r="D31" s="643">
        <v>9229</v>
      </c>
      <c r="E31" s="643">
        <v>6420</v>
      </c>
      <c r="F31" s="24"/>
    </row>
    <row r="32" spans="1:6" ht="14.25" customHeight="1">
      <c r="A32" s="632" t="s">
        <v>290</v>
      </c>
      <c r="B32" s="643">
        <v>43116</v>
      </c>
      <c r="C32" s="642">
        <v>755</v>
      </c>
      <c r="D32" s="643">
        <v>43871</v>
      </c>
      <c r="E32" s="643">
        <v>48989</v>
      </c>
      <c r="F32" s="24"/>
    </row>
    <row r="33" spans="1:7" ht="14.25" customHeight="1">
      <c r="A33" s="632" t="s">
        <v>543</v>
      </c>
      <c r="B33" s="643">
        <v>54586</v>
      </c>
      <c r="C33" s="642"/>
      <c r="D33" s="643">
        <v>54586</v>
      </c>
      <c r="E33" s="643">
        <v>66858</v>
      </c>
      <c r="F33" s="24"/>
    </row>
    <row r="34" spans="1:7" ht="14.25" customHeight="1">
      <c r="A34" s="632" t="s">
        <v>198</v>
      </c>
      <c r="B34" s="643">
        <v>1569</v>
      </c>
      <c r="C34" s="642">
        <v>140</v>
      </c>
      <c r="D34" s="643">
        <v>1709</v>
      </c>
      <c r="E34" s="643">
        <v>2497</v>
      </c>
      <c r="F34" s="24"/>
    </row>
    <row r="35" spans="1:7" ht="14.25" customHeight="1">
      <c r="A35" s="632" t="s">
        <v>544</v>
      </c>
      <c r="B35" s="643">
        <v>1484</v>
      </c>
      <c r="C35" s="643">
        <v>1116</v>
      </c>
      <c r="D35" s="643">
        <v>2600</v>
      </c>
      <c r="E35" s="643">
        <v>1809</v>
      </c>
      <c r="F35" s="24"/>
    </row>
    <row r="36" spans="1:7" ht="14.25" customHeight="1">
      <c r="A36" s="632" t="s">
        <v>387</v>
      </c>
      <c r="B36" s="643">
        <v>1824</v>
      </c>
      <c r="C36" s="643">
        <v>1044</v>
      </c>
      <c r="D36" s="643">
        <v>2868</v>
      </c>
      <c r="E36" s="643">
        <v>1990</v>
      </c>
      <c r="F36" s="24"/>
    </row>
    <row r="37" spans="1:7" ht="14.25" customHeight="1">
      <c r="A37" s="632" t="s">
        <v>101</v>
      </c>
      <c r="B37" s="643">
        <v>1396</v>
      </c>
      <c r="C37" s="642">
        <v>501</v>
      </c>
      <c r="D37" s="643">
        <v>1897</v>
      </c>
      <c r="E37" s="643">
        <v>2327</v>
      </c>
      <c r="F37" s="24"/>
    </row>
    <row r="38" spans="1:7" ht="14.25" customHeight="1">
      <c r="A38" s="632" t="s">
        <v>292</v>
      </c>
      <c r="B38" s="643">
        <v>9591</v>
      </c>
      <c r="C38" s="643">
        <v>1643</v>
      </c>
      <c r="D38" s="643">
        <v>11234</v>
      </c>
      <c r="E38" s="643">
        <v>16689</v>
      </c>
      <c r="F38" s="24"/>
    </row>
    <row r="39" spans="1:7" ht="14.25" customHeight="1">
      <c r="A39" s="632" t="s">
        <v>206</v>
      </c>
      <c r="B39" s="643">
        <v>1147</v>
      </c>
      <c r="C39" s="642">
        <v>167</v>
      </c>
      <c r="D39" s="643">
        <v>1314</v>
      </c>
      <c r="E39" s="643">
        <v>4236</v>
      </c>
      <c r="F39" s="24"/>
    </row>
    <row r="40" spans="1:7" ht="14.25" customHeight="1">
      <c r="A40" s="632" t="s">
        <v>218</v>
      </c>
      <c r="B40" s="643">
        <v>13208</v>
      </c>
      <c r="C40" s="642"/>
      <c r="D40" s="643">
        <v>13208</v>
      </c>
      <c r="E40" s="643">
        <v>13485</v>
      </c>
      <c r="F40" s="24"/>
    </row>
    <row r="41" spans="1:7" ht="14.25" customHeight="1">
      <c r="A41" s="632" t="s">
        <v>293</v>
      </c>
      <c r="B41" s="643">
        <v>19766</v>
      </c>
      <c r="C41" s="643">
        <v>3800</v>
      </c>
      <c r="D41" s="643">
        <v>23566</v>
      </c>
      <c r="E41" s="643">
        <v>46758</v>
      </c>
      <c r="F41" s="24"/>
    </row>
    <row r="42" spans="1:7" ht="14.25" customHeight="1">
      <c r="A42" s="632" t="s">
        <v>207</v>
      </c>
      <c r="B42" s="643">
        <v>6900</v>
      </c>
      <c r="C42" s="642">
        <v>578</v>
      </c>
      <c r="D42" s="643">
        <v>7478</v>
      </c>
      <c r="E42" s="643">
        <v>6422</v>
      </c>
      <c r="F42" s="24"/>
    </row>
    <row r="43" spans="1:7" ht="14.25" customHeight="1">
      <c r="A43" s="632" t="s">
        <v>294</v>
      </c>
      <c r="B43" s="643">
        <v>1997</v>
      </c>
      <c r="C43" s="642">
        <v>128</v>
      </c>
      <c r="D43" s="643">
        <v>2125</v>
      </c>
      <c r="E43" s="643">
        <v>5138</v>
      </c>
      <c r="F43" s="24"/>
    </row>
    <row r="44" spans="1:7" ht="14.25" customHeight="1">
      <c r="A44" s="632" t="s">
        <v>295</v>
      </c>
      <c r="B44" s="643">
        <v>37927</v>
      </c>
      <c r="C44" s="643">
        <v>4450</v>
      </c>
      <c r="D44" s="643">
        <v>42377</v>
      </c>
      <c r="E44" s="643">
        <v>43571</v>
      </c>
      <c r="F44" s="24"/>
    </row>
    <row r="45" spans="1:7" ht="14.25" customHeight="1">
      <c r="A45" s="632" t="s">
        <v>296</v>
      </c>
      <c r="B45" s="643">
        <v>20943</v>
      </c>
      <c r="C45" s="642">
        <v>313</v>
      </c>
      <c r="D45" s="643">
        <v>21256</v>
      </c>
      <c r="E45" s="643">
        <v>17498</v>
      </c>
      <c r="F45" s="24"/>
    </row>
    <row r="46" spans="1:7" ht="14.25" customHeight="1">
      <c r="A46" s="632" t="s">
        <v>103</v>
      </c>
      <c r="B46" s="643">
        <v>2233</v>
      </c>
      <c r="C46" s="642">
        <v>304</v>
      </c>
      <c r="D46" s="643">
        <v>2537</v>
      </c>
      <c r="E46" s="643">
        <v>4082</v>
      </c>
      <c r="F46" s="24"/>
    </row>
    <row r="47" spans="1:7" ht="14.25" customHeight="1">
      <c r="B47" s="55"/>
      <c r="C47" s="55"/>
      <c r="D47" s="332"/>
      <c r="E47" s="332"/>
      <c r="F47" s="24"/>
      <c r="G47" s="174"/>
    </row>
    <row r="48" spans="1:7" ht="14.25" customHeight="1">
      <c r="A48" s="39" t="s">
        <v>249</v>
      </c>
      <c r="B48" s="54">
        <f>MEDIAN(B4:B46,'Acquisitions &amp; Discards A-L'!B4:B50)</f>
        <v>9401</v>
      </c>
      <c r="C48" s="54">
        <f>MEDIAN(C4:C46,'Acquisitions &amp; Discards A-L'!C4:C50)</f>
        <v>648</v>
      </c>
      <c r="D48" s="54">
        <f>MEDIAN(D4:D46,'Acquisitions &amp; Discards A-L'!D4:D50)</f>
        <v>9869</v>
      </c>
      <c r="E48" s="54">
        <f>MEDIAN(E4:E46,'Acquisitions &amp; Discards A-L'!E4:E50)</f>
        <v>11081</v>
      </c>
      <c r="G48" s="174"/>
    </row>
    <row r="49" spans="1:7" ht="14.25" customHeight="1">
      <c r="A49" s="39" t="s">
        <v>248</v>
      </c>
      <c r="B49" s="54">
        <f>AVERAGE(B4:B46,'Acquisitions &amp; Discards A-L'!B4:B50)</f>
        <v>14385.422222222222</v>
      </c>
      <c r="C49" s="54">
        <f>AVERAGE(C4:C46,'Acquisitions &amp; Discards A-L'!C4:C50)</f>
        <v>1291.0416666666667</v>
      </c>
      <c r="D49" s="54">
        <f>AVERAGE(D4:D46,'Acquisitions &amp; Discards A-L'!D4:D50)</f>
        <v>15418.255555555555</v>
      </c>
      <c r="E49" s="54">
        <f>AVERAGE(E4:E46,'Acquisitions &amp; Discards A-L'!E4:E50)</f>
        <v>18413.853932584268</v>
      </c>
      <c r="G49" s="174"/>
    </row>
    <row r="50" spans="1:7" ht="14.25" customHeight="1">
      <c r="A50" s="39" t="s">
        <v>222</v>
      </c>
      <c r="B50" s="54">
        <f>SUM(B4:B46,'Acquisitions &amp; Discards A-L'!B4:B50)</f>
        <v>1294688</v>
      </c>
      <c r="C50" s="54">
        <f>SUM(C4:C46,'Acquisitions &amp; Discards A-L'!C4:C50)</f>
        <v>92955</v>
      </c>
      <c r="D50" s="54">
        <f>SUM(D4:D46,'Acquisitions &amp; Discards A-L'!D4:D50)</f>
        <v>1387643</v>
      </c>
      <c r="E50" s="54">
        <f>SUM(E4:E46,'Acquisitions &amp; Discards A-L'!E4:E50)</f>
        <v>1638833</v>
      </c>
      <c r="F50" s="43"/>
      <c r="G50" s="174"/>
    </row>
    <row r="51" spans="1:7" ht="14.25" customHeight="1">
      <c r="G51" s="174"/>
    </row>
    <row r="52" spans="1:7" ht="14.25" customHeight="1">
      <c r="B52" s="520"/>
      <c r="C52" s="520"/>
      <c r="D52" s="520"/>
      <c r="E52" s="520"/>
      <c r="F52" s="39"/>
    </row>
    <row r="53" spans="1:7" ht="14.25" customHeight="1">
      <c r="B53" s="520"/>
      <c r="C53" s="520"/>
      <c r="D53" s="520"/>
      <c r="E53" s="520"/>
      <c r="F53" s="39"/>
    </row>
    <row r="54" spans="1:7" ht="14.25" customHeight="1">
      <c r="B54" s="520"/>
      <c r="C54" s="520"/>
      <c r="D54" s="520"/>
      <c r="E54" s="520"/>
    </row>
  </sheetData>
  <phoneticPr fontId="29" type="noConversion"/>
  <pageMargins left="0.59055118110236227" right="0.51181102362204722"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S309"/>
  <sheetViews>
    <sheetView zoomScaleNormal="100" workbookViewId="0">
      <pane ySplit="3" topLeftCell="A4" activePane="bottomLeft" state="frozen"/>
      <selection activeCell="E6" sqref="E6"/>
      <selection pane="bottomLeft" activeCell="J35" sqref="J35"/>
    </sheetView>
  </sheetViews>
  <sheetFormatPr defaultColWidth="9.140625" defaultRowHeight="14.25" customHeight="1"/>
  <cols>
    <col min="1" max="1" width="17.85546875" style="20" customWidth="1"/>
    <col min="2" max="2" width="8.7109375" style="48" bestFit="1" customWidth="1"/>
    <col min="3" max="3" width="9.28515625" style="48" bestFit="1" customWidth="1"/>
    <col min="4" max="4" width="7" style="48" customWidth="1"/>
    <col min="5" max="5" width="6.5703125" style="48" bestFit="1" customWidth="1"/>
    <col min="6" max="6" width="16.28515625" style="56" customWidth="1"/>
    <col min="7" max="7" width="6" style="56" bestFit="1" customWidth="1"/>
    <col min="8" max="8" width="11.42578125" style="352" customWidth="1"/>
    <col min="9" max="9" width="9.42578125" style="48" customWidth="1"/>
    <col min="10" max="10" width="20" style="20" customWidth="1"/>
    <col min="11" max="11" width="23" bestFit="1" customWidth="1"/>
    <col min="12" max="12" width="18.5703125" customWidth="1"/>
    <col min="13" max="13" width="13.28515625" customWidth="1"/>
    <col min="14" max="14" width="15.85546875" customWidth="1"/>
    <col min="15" max="15" width="13.42578125" customWidth="1"/>
    <col min="16" max="16" width="15.42578125" customWidth="1"/>
    <col min="17" max="17" width="13.85546875" customWidth="1"/>
    <col min="18" max="19" width="8.7109375" customWidth="1"/>
    <col min="20" max="16384" width="9.140625" style="20"/>
  </cols>
  <sheetData>
    <row r="1" spans="1:19" ht="16.5" customHeight="1">
      <c r="A1" s="37" t="s">
        <v>484</v>
      </c>
      <c r="J1" s="576"/>
      <c r="K1" s="4"/>
      <c r="L1" s="4"/>
      <c r="M1" s="4"/>
      <c r="N1" s="4"/>
      <c r="O1" s="4"/>
      <c r="P1" s="4"/>
      <c r="Q1" s="4"/>
      <c r="R1" s="4"/>
    </row>
    <row r="2" spans="1:19" ht="12" customHeight="1">
      <c r="A2" s="37"/>
      <c r="J2" s="576"/>
      <c r="K2" s="4"/>
      <c r="L2" s="4"/>
      <c r="M2" s="4"/>
      <c r="N2" s="4"/>
      <c r="O2" s="4"/>
      <c r="P2" s="4"/>
      <c r="Q2" s="4"/>
      <c r="R2" s="4"/>
    </row>
    <row r="3" spans="1:19" s="276" customFormat="1" ht="36">
      <c r="A3" s="322"/>
      <c r="B3" s="340" t="s">
        <v>17</v>
      </c>
      <c r="C3" s="340" t="s">
        <v>18</v>
      </c>
      <c r="D3" s="340" t="s">
        <v>70</v>
      </c>
      <c r="E3" s="340" t="s">
        <v>71</v>
      </c>
      <c r="F3" s="340" t="s">
        <v>72</v>
      </c>
      <c r="G3" s="340" t="s">
        <v>54</v>
      </c>
      <c r="H3" s="359" t="s">
        <v>57</v>
      </c>
      <c r="I3" s="539" t="s">
        <v>58</v>
      </c>
      <c r="K3" s="637"/>
      <c r="L3" s="637"/>
      <c r="M3" s="637"/>
      <c r="N3" s="637"/>
      <c r="O3" s="637"/>
      <c r="P3" s="637"/>
      <c r="Q3" s="637"/>
      <c r="R3" s="637"/>
      <c r="S3" s="637"/>
    </row>
    <row r="4" spans="1:19" ht="14.25" customHeight="1">
      <c r="A4" s="632" t="s">
        <v>546</v>
      </c>
      <c r="B4" s="643">
        <v>2166</v>
      </c>
      <c r="C4" s="643">
        <v>16857</v>
      </c>
      <c r="D4" s="643">
        <v>4647</v>
      </c>
      <c r="E4" s="643">
        <v>1635</v>
      </c>
      <c r="F4" s="642">
        <v>87</v>
      </c>
      <c r="G4" s="642"/>
      <c r="H4" s="643">
        <v>25392</v>
      </c>
      <c r="I4" s="643">
        <v>5670</v>
      </c>
      <c r="J4" s="4"/>
    </row>
    <row r="5" spans="1:19" ht="14.25" customHeight="1">
      <c r="A5" s="632" t="s">
        <v>418</v>
      </c>
      <c r="B5" s="643">
        <v>1224</v>
      </c>
      <c r="C5" s="643">
        <v>9047</v>
      </c>
      <c r="D5" s="642">
        <v>934</v>
      </c>
      <c r="E5" s="642">
        <v>902</v>
      </c>
      <c r="F5" s="642">
        <v>96</v>
      </c>
      <c r="G5" s="642"/>
      <c r="H5" s="643">
        <v>12203</v>
      </c>
      <c r="I5" s="642">
        <v>758</v>
      </c>
      <c r="J5" s="4"/>
    </row>
    <row r="6" spans="1:19" ht="14.25" customHeight="1">
      <c r="A6" s="632" t="s">
        <v>300</v>
      </c>
      <c r="B6" s="642"/>
      <c r="C6" s="642">
        <v>744</v>
      </c>
      <c r="D6" s="642"/>
      <c r="E6" s="642"/>
      <c r="F6" s="642"/>
      <c r="G6" s="642"/>
      <c r="H6" s="642">
        <v>744</v>
      </c>
      <c r="I6" s="642">
        <v>9</v>
      </c>
      <c r="J6" s="4"/>
    </row>
    <row r="7" spans="1:19" ht="14.25" customHeight="1">
      <c r="A7" s="632" t="s">
        <v>301</v>
      </c>
      <c r="B7" s="643">
        <v>2252</v>
      </c>
      <c r="C7" s="643">
        <v>6570</v>
      </c>
      <c r="D7" s="642">
        <v>677</v>
      </c>
      <c r="E7" s="642">
        <v>885</v>
      </c>
      <c r="F7" s="642">
        <v>147</v>
      </c>
      <c r="G7" s="642">
        <v>126</v>
      </c>
      <c r="H7" s="643">
        <v>10657</v>
      </c>
      <c r="I7" s="642">
        <v>576</v>
      </c>
      <c r="J7" s="4"/>
    </row>
    <row r="8" spans="1:19" ht="14.25" customHeight="1">
      <c r="A8" s="632" t="s">
        <v>437</v>
      </c>
      <c r="B8" s="643">
        <v>4647</v>
      </c>
      <c r="C8" s="643">
        <v>28766</v>
      </c>
      <c r="D8" s="643">
        <v>1020</v>
      </c>
      <c r="E8" s="643">
        <v>4029</v>
      </c>
      <c r="F8" s="642">
        <v>410</v>
      </c>
      <c r="G8" s="642"/>
      <c r="H8" s="643">
        <v>38872</v>
      </c>
      <c r="I8" s="643">
        <v>6096</v>
      </c>
      <c r="J8" s="4"/>
    </row>
    <row r="9" spans="1:19" ht="14.25" customHeight="1">
      <c r="A9" s="632" t="s">
        <v>302</v>
      </c>
      <c r="B9" s="643">
        <v>2899</v>
      </c>
      <c r="C9" s="643">
        <v>5494</v>
      </c>
      <c r="D9" s="642">
        <v>594</v>
      </c>
      <c r="E9" s="642">
        <v>848</v>
      </c>
      <c r="F9" s="642">
        <v>178</v>
      </c>
      <c r="G9" s="642"/>
      <c r="H9" s="643">
        <v>10013</v>
      </c>
      <c r="I9" s="642">
        <v>523</v>
      </c>
      <c r="J9" s="4"/>
    </row>
    <row r="10" spans="1:19" ht="14.25" customHeight="1">
      <c r="A10" s="632" t="s">
        <v>305</v>
      </c>
      <c r="B10" s="643">
        <v>1228</v>
      </c>
      <c r="C10" s="643">
        <v>1823</v>
      </c>
      <c r="D10" s="642">
        <v>505</v>
      </c>
      <c r="E10" s="642">
        <v>354</v>
      </c>
      <c r="F10" s="642">
        <v>6</v>
      </c>
      <c r="G10" s="642">
        <v>173</v>
      </c>
      <c r="H10" s="643">
        <v>4089</v>
      </c>
      <c r="I10" s="642">
        <v>292</v>
      </c>
      <c r="J10" s="4"/>
    </row>
    <row r="11" spans="1:19" ht="14.25" customHeight="1">
      <c r="A11" s="632" t="s">
        <v>400</v>
      </c>
      <c r="B11" s="642">
        <v>346</v>
      </c>
      <c r="C11" s="643">
        <v>2193</v>
      </c>
      <c r="D11" s="642">
        <v>287</v>
      </c>
      <c r="E11" s="642">
        <v>373</v>
      </c>
      <c r="F11" s="642">
        <v>26</v>
      </c>
      <c r="G11" s="642"/>
      <c r="H11" s="643">
        <v>3225</v>
      </c>
      <c r="I11" s="642">
        <v>32</v>
      </c>
      <c r="J11" s="4"/>
    </row>
    <row r="12" spans="1:19" ht="14.25" customHeight="1">
      <c r="A12" s="632" t="s">
        <v>259</v>
      </c>
      <c r="B12" s="643">
        <v>9590</v>
      </c>
      <c r="C12" s="643">
        <v>131546</v>
      </c>
      <c r="D12" s="643">
        <v>12727</v>
      </c>
      <c r="E12" s="643">
        <v>11234</v>
      </c>
      <c r="F12" s="642">
        <v>30</v>
      </c>
      <c r="G12" s="643">
        <v>1488</v>
      </c>
      <c r="H12" s="643">
        <v>166615</v>
      </c>
      <c r="I12" s="643">
        <v>26477</v>
      </c>
      <c r="J12" s="4"/>
    </row>
    <row r="13" spans="1:19" ht="14.25" customHeight="1">
      <c r="A13" s="632" t="s">
        <v>261</v>
      </c>
      <c r="B13" s="643">
        <v>9209</v>
      </c>
      <c r="C13" s="643">
        <v>26741</v>
      </c>
      <c r="D13" s="642"/>
      <c r="E13" s="643">
        <v>5322</v>
      </c>
      <c r="F13" s="642">
        <v>61</v>
      </c>
      <c r="G13" s="642">
        <v>51</v>
      </c>
      <c r="H13" s="643">
        <v>41384</v>
      </c>
      <c r="I13" s="643">
        <v>1495</v>
      </c>
      <c r="J13" s="4"/>
    </row>
    <row r="14" spans="1:19" ht="14.25" customHeight="1">
      <c r="A14" s="632" t="s">
        <v>308</v>
      </c>
      <c r="B14" s="642"/>
      <c r="C14" s="642">
        <v>388</v>
      </c>
      <c r="D14" s="642"/>
      <c r="E14" s="642">
        <v>77</v>
      </c>
      <c r="F14" s="642">
        <v>6</v>
      </c>
      <c r="G14" s="642"/>
      <c r="H14" s="642">
        <v>471</v>
      </c>
      <c r="I14" s="642">
        <v>16</v>
      </c>
      <c r="J14" s="4"/>
    </row>
    <row r="15" spans="1:19" ht="14.25" customHeight="1">
      <c r="A15" s="632" t="s">
        <v>310</v>
      </c>
      <c r="B15" s="643">
        <v>1869</v>
      </c>
      <c r="C15" s="643">
        <v>5895</v>
      </c>
      <c r="D15" s="642">
        <v>259</v>
      </c>
      <c r="E15" s="643">
        <v>1701</v>
      </c>
      <c r="F15" s="642">
        <v>21</v>
      </c>
      <c r="G15" s="642"/>
      <c r="H15" s="643">
        <v>9745</v>
      </c>
      <c r="I15" s="642">
        <v>619</v>
      </c>
      <c r="J15" s="4"/>
    </row>
    <row r="16" spans="1:19" ht="14.25" customHeight="1">
      <c r="A16" s="632" t="s">
        <v>263</v>
      </c>
      <c r="B16" s="643">
        <v>1603</v>
      </c>
      <c r="C16" s="643">
        <v>14608</v>
      </c>
      <c r="D16" s="643">
        <v>1175</v>
      </c>
      <c r="E16" s="643">
        <v>2217</v>
      </c>
      <c r="F16" s="642">
        <v>204</v>
      </c>
      <c r="G16" s="642"/>
      <c r="H16" s="643">
        <v>19807</v>
      </c>
      <c r="I16" s="643">
        <v>7172</v>
      </c>
      <c r="J16" s="4"/>
    </row>
    <row r="17" spans="1:10" ht="14.25" customHeight="1">
      <c r="A17" s="632" t="s">
        <v>264</v>
      </c>
      <c r="B17" s="642"/>
      <c r="C17" s="643">
        <v>48573</v>
      </c>
      <c r="D17" s="643">
        <v>3984</v>
      </c>
      <c r="E17" s="643">
        <v>5863</v>
      </c>
      <c r="F17" s="642">
        <v>315</v>
      </c>
      <c r="G17" s="642"/>
      <c r="H17" s="643">
        <v>58735</v>
      </c>
      <c r="I17" s="643">
        <v>13745</v>
      </c>
      <c r="J17" s="4"/>
    </row>
    <row r="18" spans="1:10" ht="14.25" customHeight="1">
      <c r="A18" s="632" t="s">
        <v>265</v>
      </c>
      <c r="B18" s="642"/>
      <c r="C18" s="643">
        <v>73160</v>
      </c>
      <c r="D18" s="643">
        <v>7510</v>
      </c>
      <c r="E18" s="643">
        <v>9120</v>
      </c>
      <c r="F18" s="642">
        <v>34</v>
      </c>
      <c r="G18" s="642">
        <v>174</v>
      </c>
      <c r="H18" s="643">
        <v>89998</v>
      </c>
      <c r="I18" s="643">
        <v>11952</v>
      </c>
      <c r="J18" s="4"/>
    </row>
    <row r="19" spans="1:10" ht="14.25" customHeight="1">
      <c r="A19" s="632" t="s">
        <v>130</v>
      </c>
      <c r="B19" s="643">
        <v>4448</v>
      </c>
      <c r="C19" s="643">
        <v>26723</v>
      </c>
      <c r="D19" s="643">
        <v>1695</v>
      </c>
      <c r="E19" s="643">
        <v>4233</v>
      </c>
      <c r="F19" s="642">
        <v>1</v>
      </c>
      <c r="G19" s="642">
        <v>304</v>
      </c>
      <c r="H19" s="643">
        <v>37404</v>
      </c>
      <c r="I19" s="643">
        <v>11007</v>
      </c>
      <c r="J19" s="4"/>
    </row>
    <row r="20" spans="1:10" ht="14.25" customHeight="1">
      <c r="A20" s="632" t="s">
        <v>419</v>
      </c>
      <c r="B20" s="643">
        <v>11712</v>
      </c>
      <c r="C20" s="643">
        <v>79509</v>
      </c>
      <c r="D20" s="643">
        <v>15625</v>
      </c>
      <c r="E20" s="643">
        <v>9122</v>
      </c>
      <c r="F20" s="642">
        <v>428</v>
      </c>
      <c r="G20" s="642">
        <v>192</v>
      </c>
      <c r="H20" s="643">
        <v>116588</v>
      </c>
      <c r="I20" s="643">
        <v>10799</v>
      </c>
      <c r="J20" s="4"/>
    </row>
    <row r="21" spans="1:10" ht="14.25" customHeight="1">
      <c r="A21" s="632" t="s">
        <v>420</v>
      </c>
      <c r="B21" s="643">
        <v>16758</v>
      </c>
      <c r="C21" s="643">
        <v>37236</v>
      </c>
      <c r="D21" s="643">
        <v>3776</v>
      </c>
      <c r="E21" s="643">
        <v>8352</v>
      </c>
      <c r="F21" s="642">
        <v>271</v>
      </c>
      <c r="G21" s="642">
        <v>742</v>
      </c>
      <c r="H21" s="643">
        <v>67135</v>
      </c>
      <c r="I21" s="643">
        <v>1464</v>
      </c>
      <c r="J21" s="4"/>
    </row>
    <row r="22" spans="1:10" ht="14.25" customHeight="1">
      <c r="A22" s="632" t="s">
        <v>212</v>
      </c>
      <c r="B22" s="642">
        <v>694</v>
      </c>
      <c r="C22" s="643">
        <v>1441</v>
      </c>
      <c r="D22" s="642">
        <v>174</v>
      </c>
      <c r="E22" s="642">
        <v>524</v>
      </c>
      <c r="F22" s="642"/>
      <c r="G22" s="642">
        <v>74</v>
      </c>
      <c r="H22" s="643">
        <v>2907</v>
      </c>
      <c r="I22" s="642">
        <v>90</v>
      </c>
      <c r="J22" s="4"/>
    </row>
    <row r="23" spans="1:10" ht="14.25" customHeight="1">
      <c r="A23" s="632" t="s">
        <v>540</v>
      </c>
      <c r="B23" s="642">
        <v>634</v>
      </c>
      <c r="C23" s="643">
        <v>42956</v>
      </c>
      <c r="D23" s="642"/>
      <c r="E23" s="643">
        <v>16543</v>
      </c>
      <c r="F23" s="642">
        <v>198</v>
      </c>
      <c r="G23" s="643">
        <v>2972</v>
      </c>
      <c r="H23" s="643">
        <v>63303</v>
      </c>
      <c r="I23" s="643">
        <v>1343</v>
      </c>
      <c r="J23" s="4"/>
    </row>
    <row r="24" spans="1:10" ht="14.25" customHeight="1">
      <c r="A24" s="632" t="s">
        <v>131</v>
      </c>
      <c r="B24" s="643">
        <v>5569</v>
      </c>
      <c r="C24" s="643">
        <v>20271</v>
      </c>
      <c r="D24" s="643">
        <v>1909</v>
      </c>
      <c r="E24" s="643">
        <v>3650</v>
      </c>
      <c r="F24" s="642">
        <v>119</v>
      </c>
      <c r="G24" s="642">
        <v>440</v>
      </c>
      <c r="H24" s="643">
        <v>31958</v>
      </c>
      <c r="I24" s="643">
        <v>3140</v>
      </c>
      <c r="J24" s="4"/>
    </row>
    <row r="25" spans="1:10" ht="14.25" customHeight="1">
      <c r="A25" s="632" t="s">
        <v>267</v>
      </c>
      <c r="B25" s="643">
        <v>2954</v>
      </c>
      <c r="C25" s="643">
        <v>9323</v>
      </c>
      <c r="D25" s="642"/>
      <c r="E25" s="643">
        <v>3520</v>
      </c>
      <c r="F25" s="642">
        <v>130</v>
      </c>
      <c r="G25" s="642"/>
      <c r="H25" s="643">
        <v>15927</v>
      </c>
      <c r="I25" s="643">
        <v>2296</v>
      </c>
      <c r="J25" s="4"/>
    </row>
    <row r="26" spans="1:10" ht="14.25" customHeight="1">
      <c r="A26" s="632" t="s">
        <v>541</v>
      </c>
      <c r="B26" s="643">
        <v>7231</v>
      </c>
      <c r="C26" s="643">
        <v>16722</v>
      </c>
      <c r="D26" s="643">
        <v>3085</v>
      </c>
      <c r="E26" s="643">
        <v>3137</v>
      </c>
      <c r="F26" s="642">
        <v>130</v>
      </c>
      <c r="G26" s="642">
        <v>995</v>
      </c>
      <c r="H26" s="643">
        <v>31300</v>
      </c>
      <c r="I26" s="643">
        <v>1039</v>
      </c>
      <c r="J26" s="4"/>
    </row>
    <row r="27" spans="1:10" ht="14.25" customHeight="1">
      <c r="A27" s="632" t="s">
        <v>316</v>
      </c>
      <c r="B27" s="642">
        <v>224</v>
      </c>
      <c r="C27" s="643">
        <v>1133</v>
      </c>
      <c r="D27" s="642">
        <v>148</v>
      </c>
      <c r="E27" s="642">
        <v>356</v>
      </c>
      <c r="F27" s="642">
        <v>10</v>
      </c>
      <c r="G27" s="642"/>
      <c r="H27" s="643">
        <v>1871</v>
      </c>
      <c r="I27" s="642">
        <v>38</v>
      </c>
      <c r="J27" s="4"/>
    </row>
    <row r="28" spans="1:10" ht="14.25" customHeight="1">
      <c r="A28" s="632" t="s">
        <v>317</v>
      </c>
      <c r="B28" s="643">
        <v>6729</v>
      </c>
      <c r="C28" s="643">
        <v>19314</v>
      </c>
      <c r="D28" s="643">
        <v>1452</v>
      </c>
      <c r="E28" s="643">
        <v>2763</v>
      </c>
      <c r="F28" s="642">
        <v>332</v>
      </c>
      <c r="G28" s="642"/>
      <c r="H28" s="643">
        <v>30590</v>
      </c>
      <c r="I28" s="643">
        <v>2080</v>
      </c>
      <c r="J28" s="4"/>
    </row>
    <row r="29" spans="1:10" ht="14.25" customHeight="1">
      <c r="A29" s="632" t="s">
        <v>421</v>
      </c>
      <c r="B29" s="643">
        <v>12001</v>
      </c>
      <c r="C29" s="643">
        <v>107044</v>
      </c>
      <c r="D29" s="643">
        <v>6014</v>
      </c>
      <c r="E29" s="643">
        <v>22482</v>
      </c>
      <c r="F29" s="642">
        <v>531</v>
      </c>
      <c r="G29" s="643">
        <v>3007</v>
      </c>
      <c r="H29" s="643">
        <v>151079</v>
      </c>
      <c r="I29" s="643">
        <v>32439</v>
      </c>
      <c r="J29" s="4"/>
    </row>
    <row r="30" spans="1:10" ht="14.25" customHeight="1">
      <c r="A30" s="632" t="s">
        <v>323</v>
      </c>
      <c r="B30" s="643">
        <v>6955</v>
      </c>
      <c r="C30" s="643">
        <v>12401</v>
      </c>
      <c r="D30" s="643">
        <v>1139</v>
      </c>
      <c r="E30" s="643">
        <v>1133</v>
      </c>
      <c r="F30" s="642">
        <v>240</v>
      </c>
      <c r="G30" s="642">
        <v>984</v>
      </c>
      <c r="H30" s="643">
        <v>22852</v>
      </c>
      <c r="I30" s="642">
        <v>318</v>
      </c>
      <c r="J30" s="4"/>
    </row>
    <row r="31" spans="1:10" ht="14.25" customHeight="1">
      <c r="A31" s="632" t="s">
        <v>268</v>
      </c>
      <c r="B31" s="643">
        <v>12665</v>
      </c>
      <c r="C31" s="643">
        <v>108439</v>
      </c>
      <c r="D31" s="643">
        <v>10121</v>
      </c>
      <c r="E31" s="643">
        <v>8557</v>
      </c>
      <c r="F31" s="642">
        <v>46</v>
      </c>
      <c r="G31" s="642">
        <v>115</v>
      </c>
      <c r="H31" s="643">
        <v>139943</v>
      </c>
      <c r="I31" s="643">
        <v>32407</v>
      </c>
      <c r="J31" s="4"/>
    </row>
    <row r="32" spans="1:10" ht="14.25" customHeight="1">
      <c r="A32" s="632" t="s">
        <v>424</v>
      </c>
      <c r="B32" s="643">
        <v>5719</v>
      </c>
      <c r="C32" s="643">
        <v>38373</v>
      </c>
      <c r="D32" s="643">
        <v>5043</v>
      </c>
      <c r="E32" s="643">
        <v>5636</v>
      </c>
      <c r="F32" s="642">
        <v>351</v>
      </c>
      <c r="G32" s="642">
        <v>898</v>
      </c>
      <c r="H32" s="643">
        <v>56020</v>
      </c>
      <c r="I32" s="643">
        <v>20807</v>
      </c>
      <c r="J32" s="4"/>
    </row>
    <row r="33" spans="1:10" ht="14.25" customHeight="1">
      <c r="A33" s="632" t="s">
        <v>104</v>
      </c>
      <c r="B33" s="643">
        <v>1185</v>
      </c>
      <c r="C33" s="643">
        <v>2502</v>
      </c>
      <c r="D33" s="643">
        <v>1276</v>
      </c>
      <c r="E33" s="642">
        <v>289</v>
      </c>
      <c r="F33" s="642"/>
      <c r="G33" s="642">
        <v>151</v>
      </c>
      <c r="H33" s="643">
        <v>5403</v>
      </c>
      <c r="I33" s="642">
        <v>151</v>
      </c>
      <c r="J33" s="4"/>
    </row>
    <row r="34" spans="1:10" ht="14.25" customHeight="1">
      <c r="A34" s="632" t="s">
        <v>108</v>
      </c>
      <c r="B34" s="643">
        <v>2510</v>
      </c>
      <c r="C34" s="643">
        <v>8171</v>
      </c>
      <c r="D34" s="642">
        <v>953</v>
      </c>
      <c r="E34" s="643">
        <v>1319</v>
      </c>
      <c r="F34" s="642">
        <v>33</v>
      </c>
      <c r="G34" s="642">
        <v>199</v>
      </c>
      <c r="H34" s="643">
        <v>13185</v>
      </c>
      <c r="I34" s="642">
        <v>481</v>
      </c>
      <c r="J34" s="4"/>
    </row>
    <row r="35" spans="1:10" ht="14.25" customHeight="1">
      <c r="A35" s="632" t="s">
        <v>116</v>
      </c>
      <c r="B35" s="642">
        <v>358</v>
      </c>
      <c r="C35" s="642">
        <v>424</v>
      </c>
      <c r="D35" s="642"/>
      <c r="E35" s="642">
        <v>131</v>
      </c>
      <c r="F35" s="642">
        <v>6</v>
      </c>
      <c r="G35" s="642">
        <v>3</v>
      </c>
      <c r="H35" s="642">
        <v>922</v>
      </c>
      <c r="I35" s="642">
        <v>8</v>
      </c>
      <c r="J35" s="4"/>
    </row>
    <row r="36" spans="1:10" ht="14.25" customHeight="1">
      <c r="A36" s="632" t="s">
        <v>327</v>
      </c>
      <c r="B36" s="643">
        <v>1119</v>
      </c>
      <c r="C36" s="643">
        <v>3031</v>
      </c>
      <c r="D36" s="642">
        <v>430</v>
      </c>
      <c r="E36" s="642">
        <v>664</v>
      </c>
      <c r="F36" s="642">
        <v>26</v>
      </c>
      <c r="G36" s="642">
        <v>957</v>
      </c>
      <c r="H36" s="643">
        <v>6227</v>
      </c>
      <c r="I36" s="642">
        <v>402</v>
      </c>
      <c r="J36" s="4"/>
    </row>
    <row r="37" spans="1:10" ht="14.25" customHeight="1">
      <c r="A37" s="632" t="s">
        <v>270</v>
      </c>
      <c r="B37" s="643">
        <v>5341</v>
      </c>
      <c r="C37" s="643">
        <v>14630</v>
      </c>
      <c r="D37" s="642">
        <v>728</v>
      </c>
      <c r="E37" s="643">
        <v>2092</v>
      </c>
      <c r="F37" s="642">
        <v>15</v>
      </c>
      <c r="G37" s="642"/>
      <c r="H37" s="643">
        <v>22806</v>
      </c>
      <c r="I37" s="643">
        <v>3259</v>
      </c>
      <c r="J37" s="4"/>
    </row>
    <row r="38" spans="1:10" ht="14.25" customHeight="1">
      <c r="A38" s="632" t="s">
        <v>352</v>
      </c>
      <c r="B38" s="643">
        <v>6555</v>
      </c>
      <c r="C38" s="643">
        <v>46176</v>
      </c>
      <c r="D38" s="642"/>
      <c r="E38" s="643">
        <v>20749</v>
      </c>
      <c r="F38" s="642">
        <v>14</v>
      </c>
      <c r="G38" s="642">
        <v>622</v>
      </c>
      <c r="H38" s="643">
        <v>74116</v>
      </c>
      <c r="I38" s="643">
        <v>29319</v>
      </c>
      <c r="J38" s="4"/>
    </row>
    <row r="39" spans="1:10" ht="14.25" customHeight="1">
      <c r="A39" s="632" t="s">
        <v>425</v>
      </c>
      <c r="B39" s="642">
        <v>811</v>
      </c>
      <c r="C39" s="643">
        <v>3363</v>
      </c>
      <c r="D39" s="642">
        <v>74</v>
      </c>
      <c r="E39" s="642">
        <v>202</v>
      </c>
      <c r="F39" s="642">
        <v>14</v>
      </c>
      <c r="G39" s="642"/>
      <c r="H39" s="643">
        <v>4464</v>
      </c>
      <c r="I39" s="642">
        <v>60</v>
      </c>
      <c r="J39" s="4"/>
    </row>
    <row r="40" spans="1:10" ht="14.25" customHeight="1">
      <c r="A40" s="632" t="s">
        <v>272</v>
      </c>
      <c r="B40" s="642"/>
      <c r="C40" s="643">
        <v>53109</v>
      </c>
      <c r="D40" s="642"/>
      <c r="E40" s="643">
        <v>7872</v>
      </c>
      <c r="F40" s="642">
        <v>276</v>
      </c>
      <c r="G40" s="642"/>
      <c r="H40" s="643">
        <v>61257</v>
      </c>
      <c r="I40" s="643">
        <v>11451</v>
      </c>
      <c r="J40" s="4"/>
    </row>
    <row r="41" spans="1:10" ht="14.25" customHeight="1">
      <c r="A41" s="632" t="s">
        <v>426</v>
      </c>
      <c r="B41" s="643">
        <v>98542</v>
      </c>
      <c r="C41" s="642"/>
      <c r="D41" s="642"/>
      <c r="E41" s="642"/>
      <c r="F41" s="642"/>
      <c r="G41" s="642"/>
      <c r="H41" s="643">
        <v>98542</v>
      </c>
      <c r="I41" s="643">
        <v>21075</v>
      </c>
      <c r="J41" s="4"/>
    </row>
    <row r="42" spans="1:10" ht="14.25" customHeight="1">
      <c r="A42" s="632" t="s">
        <v>329</v>
      </c>
      <c r="B42" s="643">
        <v>1199</v>
      </c>
      <c r="C42" s="643">
        <v>3220</v>
      </c>
      <c r="D42" s="642">
        <v>439</v>
      </c>
      <c r="E42" s="642">
        <v>920</v>
      </c>
      <c r="F42" s="642">
        <v>8</v>
      </c>
      <c r="G42" s="642">
        <v>102</v>
      </c>
      <c r="H42" s="643">
        <v>5888</v>
      </c>
      <c r="I42" s="642">
        <v>679</v>
      </c>
      <c r="J42" s="4"/>
    </row>
    <row r="43" spans="1:10" ht="14.25" customHeight="1">
      <c r="A43" s="632" t="s">
        <v>331</v>
      </c>
      <c r="B43" s="643">
        <v>3566</v>
      </c>
      <c r="C43" s="643">
        <v>5114</v>
      </c>
      <c r="D43" s="642">
        <v>157</v>
      </c>
      <c r="E43" s="643">
        <v>2043</v>
      </c>
      <c r="F43" s="642">
        <v>56</v>
      </c>
      <c r="G43" s="642">
        <v>61</v>
      </c>
      <c r="H43" s="643">
        <v>10997</v>
      </c>
      <c r="I43" s="642">
        <v>844</v>
      </c>
      <c r="J43" s="4"/>
    </row>
    <row r="44" spans="1:10" ht="14.25" customHeight="1">
      <c r="A44" s="632" t="s">
        <v>275</v>
      </c>
      <c r="B44" s="644"/>
      <c r="C44" s="643">
        <v>11269</v>
      </c>
      <c r="D44" s="644"/>
      <c r="E44" s="643">
        <v>2188</v>
      </c>
      <c r="F44" s="642">
        <v>5</v>
      </c>
      <c r="G44" s="642">
        <v>187</v>
      </c>
      <c r="H44" s="643">
        <v>13649</v>
      </c>
      <c r="I44" s="642">
        <v>839</v>
      </c>
      <c r="J44" s="4"/>
    </row>
    <row r="45" spans="1:10" ht="14.25" customHeight="1">
      <c r="A45" s="632" t="s">
        <v>135</v>
      </c>
      <c r="B45" s="643">
        <v>7123</v>
      </c>
      <c r="C45" s="643">
        <v>23209</v>
      </c>
      <c r="D45" s="643">
        <v>2972</v>
      </c>
      <c r="E45" s="643">
        <v>2184</v>
      </c>
      <c r="F45" s="642">
        <v>2</v>
      </c>
      <c r="G45" s="642">
        <v>453</v>
      </c>
      <c r="H45" s="643">
        <v>35943</v>
      </c>
      <c r="I45" s="643">
        <v>3429</v>
      </c>
      <c r="J45" s="4"/>
    </row>
    <row r="46" spans="1:10" ht="14.25" customHeight="1">
      <c r="A46" s="632" t="s">
        <v>333</v>
      </c>
      <c r="B46" s="642">
        <v>511</v>
      </c>
      <c r="C46" s="643">
        <v>1398</v>
      </c>
      <c r="D46" s="642">
        <v>251</v>
      </c>
      <c r="E46" s="642">
        <v>628</v>
      </c>
      <c r="F46" s="642">
        <v>7</v>
      </c>
      <c r="G46" s="642"/>
      <c r="H46" s="643">
        <v>2795</v>
      </c>
      <c r="I46" s="642">
        <v>105</v>
      </c>
      <c r="J46" s="4"/>
    </row>
    <row r="47" spans="1:10" ht="14.25" customHeight="1">
      <c r="A47" s="632" t="s">
        <v>278</v>
      </c>
      <c r="B47" s="643">
        <v>13691</v>
      </c>
      <c r="C47" s="643">
        <v>34236</v>
      </c>
      <c r="D47" s="643">
        <v>2934</v>
      </c>
      <c r="E47" s="643">
        <v>8457</v>
      </c>
      <c r="F47" s="642">
        <v>401</v>
      </c>
      <c r="G47" s="642"/>
      <c r="H47" s="643">
        <v>59719</v>
      </c>
      <c r="I47" s="643">
        <v>6211</v>
      </c>
      <c r="J47" s="4"/>
    </row>
    <row r="48" spans="1:10" ht="14.25" customHeight="1">
      <c r="A48" s="632" t="s">
        <v>279</v>
      </c>
      <c r="B48" s="642"/>
      <c r="C48" s="643">
        <v>16781</v>
      </c>
      <c r="D48" s="643">
        <v>1314</v>
      </c>
      <c r="E48" s="643">
        <v>4536</v>
      </c>
      <c r="F48" s="642">
        <v>32</v>
      </c>
      <c r="G48" s="642">
        <v>771</v>
      </c>
      <c r="H48" s="643">
        <v>23434</v>
      </c>
      <c r="I48" s="643">
        <v>7263</v>
      </c>
      <c r="J48" s="4"/>
    </row>
    <row r="49" spans="1:10" ht="14.25" customHeight="1">
      <c r="A49" s="632" t="s">
        <v>334</v>
      </c>
      <c r="B49" s="642">
        <v>826</v>
      </c>
      <c r="C49" s="643">
        <v>2862</v>
      </c>
      <c r="D49" s="642">
        <v>997</v>
      </c>
      <c r="E49" s="642">
        <v>779</v>
      </c>
      <c r="F49" s="642">
        <v>41</v>
      </c>
      <c r="G49" s="642"/>
      <c r="H49" s="643">
        <v>5505</v>
      </c>
      <c r="I49" s="642">
        <v>324</v>
      </c>
      <c r="J49" s="4"/>
    </row>
    <row r="50" spans="1:10" ht="14.25" customHeight="1">
      <c r="A50" s="632" t="s">
        <v>336</v>
      </c>
      <c r="B50" s="642">
        <v>191</v>
      </c>
      <c r="C50" s="643">
        <v>5429</v>
      </c>
      <c r="D50" s="642">
        <v>324</v>
      </c>
      <c r="E50" s="642">
        <v>783</v>
      </c>
      <c r="F50" s="642">
        <v>333</v>
      </c>
      <c r="G50" s="642">
        <v>140</v>
      </c>
      <c r="H50" s="643">
        <v>7200</v>
      </c>
      <c r="I50" s="642">
        <v>468</v>
      </c>
      <c r="J50" s="4"/>
    </row>
    <row r="51" spans="1:10" ht="14.25" customHeight="1">
      <c r="A51" s="24"/>
      <c r="B51" s="573"/>
      <c r="C51" s="573"/>
      <c r="D51" s="573"/>
      <c r="E51" s="573"/>
      <c r="F51" s="573"/>
      <c r="G51" s="573"/>
      <c r="H51" s="573"/>
      <c r="I51" s="573"/>
      <c r="J51" s="188"/>
    </row>
    <row r="52" spans="1:10" ht="14.25" customHeight="1">
      <c r="A52" s="24"/>
      <c r="B52" s="573"/>
      <c r="C52" s="573"/>
      <c r="D52" s="573"/>
      <c r="E52" s="573"/>
      <c r="F52" s="573"/>
      <c r="G52" s="573"/>
      <c r="H52" s="573"/>
      <c r="I52" s="573"/>
      <c r="J52" s="188"/>
    </row>
    <row r="53" spans="1:10" ht="14.25" customHeight="1">
      <c r="A53" s="24"/>
      <c r="B53" s="573"/>
      <c r="C53" s="573"/>
      <c r="D53" s="573"/>
      <c r="E53" s="573"/>
      <c r="F53" s="573"/>
      <c r="G53" s="573"/>
      <c r="H53" s="573"/>
      <c r="I53" s="573"/>
      <c r="J53" s="188"/>
    </row>
    <row r="54" spans="1:10" ht="14.25" customHeight="1">
      <c r="A54" s="24"/>
      <c r="B54" s="573"/>
      <c r="C54" s="573"/>
      <c r="D54" s="573"/>
      <c r="E54" s="573"/>
      <c r="F54" s="573"/>
      <c r="G54" s="573"/>
      <c r="H54" s="573"/>
      <c r="I54" s="573"/>
      <c r="J54" s="188"/>
    </row>
    <row r="55" spans="1:10" ht="14.25" customHeight="1">
      <c r="A55" s="24"/>
      <c r="B55" s="573"/>
      <c r="C55" s="573"/>
      <c r="D55" s="573"/>
      <c r="E55" s="573"/>
      <c r="F55" s="573"/>
      <c r="G55" s="573"/>
      <c r="H55" s="573"/>
      <c r="I55" s="573"/>
      <c r="J55" s="188"/>
    </row>
    <row r="56" spans="1:10" ht="14.25" customHeight="1">
      <c r="A56" s="24"/>
      <c r="B56" s="573"/>
      <c r="C56" s="573"/>
      <c r="D56" s="573"/>
      <c r="E56" s="573"/>
      <c r="F56" s="573"/>
      <c r="G56" s="573"/>
      <c r="H56" s="573"/>
      <c r="I56" s="573"/>
      <c r="J56" s="188"/>
    </row>
    <row r="57" spans="1:10" ht="14.25" customHeight="1">
      <c r="A57" s="4"/>
      <c r="B57" s="155"/>
      <c r="C57" s="155"/>
      <c r="D57" s="155"/>
      <c r="E57" s="155"/>
      <c r="F57" s="4"/>
      <c r="G57" s="4"/>
      <c r="H57" s="155"/>
      <c r="I57" s="25"/>
      <c r="J57" s="188"/>
    </row>
    <row r="58" spans="1:10" ht="14.25" customHeight="1">
      <c r="A58" s="107"/>
      <c r="B58" s="148"/>
      <c r="C58" s="148"/>
      <c r="D58" s="148"/>
      <c r="E58" s="148"/>
      <c r="F58" s="148"/>
      <c r="G58" s="148"/>
      <c r="H58" s="350"/>
      <c r="J58" s="188"/>
    </row>
    <row r="59" spans="1:10" ht="14.25" customHeight="1">
      <c r="B59" s="148"/>
      <c r="C59" s="148"/>
      <c r="D59" s="148"/>
      <c r="E59" s="148"/>
      <c r="F59" s="148"/>
      <c r="G59" s="148"/>
      <c r="H59" s="350"/>
      <c r="J59" s="188"/>
    </row>
    <row r="60" spans="1:10" ht="14.25" customHeight="1">
      <c r="B60" s="148"/>
      <c r="C60" s="148"/>
      <c r="D60" s="148"/>
      <c r="E60" s="148"/>
      <c r="F60" s="148"/>
      <c r="G60" s="148"/>
      <c r="H60" s="350"/>
      <c r="J60" s="188"/>
    </row>
    <row r="61" spans="1:10" ht="14.25" customHeight="1">
      <c r="B61" s="148"/>
      <c r="C61" s="148"/>
      <c r="D61" s="148"/>
      <c r="E61" s="148"/>
      <c r="F61" s="148"/>
      <c r="G61" s="148"/>
      <c r="H61" s="350"/>
      <c r="J61" s="188"/>
    </row>
    <row r="62" spans="1:10" ht="14.25" customHeight="1">
      <c r="B62" s="148"/>
      <c r="C62" s="148"/>
      <c r="D62" s="148"/>
      <c r="E62" s="148"/>
      <c r="F62" s="148"/>
      <c r="G62" s="148"/>
      <c r="H62" s="350"/>
      <c r="J62" s="188"/>
    </row>
    <row r="63" spans="1:10" ht="14.25" customHeight="1">
      <c r="B63" s="148"/>
      <c r="C63" s="148"/>
      <c r="D63" s="148"/>
      <c r="E63" s="148"/>
      <c r="F63" s="148"/>
      <c r="G63" s="148"/>
      <c r="H63" s="350"/>
      <c r="J63" s="188"/>
    </row>
    <row r="64" spans="1:10" ht="14.25" customHeight="1">
      <c r="B64" s="148"/>
      <c r="C64" s="148"/>
      <c r="D64" s="148"/>
      <c r="E64" s="148"/>
      <c r="F64" s="148"/>
      <c r="G64" s="148"/>
      <c r="H64" s="350"/>
      <c r="J64" s="188"/>
    </row>
    <row r="65" spans="2:10" ht="14.25" customHeight="1">
      <c r="B65" s="148"/>
      <c r="C65" s="148"/>
      <c r="D65" s="148"/>
      <c r="E65" s="148"/>
      <c r="F65" s="148"/>
      <c r="G65" s="148"/>
      <c r="H65" s="350"/>
      <c r="J65" s="188"/>
    </row>
    <row r="66" spans="2:10" ht="14.25" customHeight="1">
      <c r="B66" s="148"/>
      <c r="C66" s="148"/>
      <c r="D66" s="148"/>
      <c r="E66" s="148"/>
      <c r="F66" s="148"/>
      <c r="G66" s="148"/>
      <c r="H66" s="350"/>
      <c r="J66" s="188"/>
    </row>
    <row r="67" spans="2:10" ht="14.25" customHeight="1">
      <c r="B67" s="148"/>
      <c r="C67" s="148"/>
      <c r="D67" s="148"/>
      <c r="E67" s="148"/>
      <c r="F67" s="148"/>
      <c r="G67" s="148"/>
      <c r="H67" s="350"/>
      <c r="J67" s="188"/>
    </row>
    <row r="68" spans="2:10" ht="14.25" customHeight="1">
      <c r="B68" s="148"/>
      <c r="C68" s="148"/>
      <c r="D68" s="148"/>
      <c r="E68" s="148"/>
      <c r="F68" s="148"/>
      <c r="G68" s="148"/>
      <c r="H68" s="350"/>
      <c r="J68" s="188"/>
    </row>
    <row r="69" spans="2:10" ht="14.25" customHeight="1">
      <c r="B69" s="148"/>
      <c r="C69" s="148"/>
      <c r="D69" s="148"/>
      <c r="E69" s="148"/>
      <c r="F69" s="148"/>
      <c r="G69" s="148"/>
      <c r="H69" s="350"/>
      <c r="J69" s="188"/>
    </row>
    <row r="70" spans="2:10" ht="14.25" customHeight="1">
      <c r="B70" s="148"/>
      <c r="C70" s="148"/>
      <c r="D70" s="148"/>
      <c r="E70" s="148"/>
      <c r="F70" s="148"/>
      <c r="G70" s="148"/>
      <c r="H70" s="350"/>
      <c r="J70" s="188"/>
    </row>
    <row r="71" spans="2:10" ht="14.25" customHeight="1">
      <c r="B71" s="148"/>
      <c r="C71" s="148"/>
      <c r="D71" s="148"/>
      <c r="E71" s="148"/>
      <c r="F71" s="148"/>
      <c r="G71" s="148"/>
      <c r="H71" s="350"/>
      <c r="J71" s="188"/>
    </row>
    <row r="72" spans="2:10" ht="14.25" customHeight="1">
      <c r="B72" s="148"/>
      <c r="C72" s="148"/>
      <c r="D72" s="148"/>
      <c r="E72" s="148"/>
      <c r="F72" s="148"/>
      <c r="G72" s="148"/>
      <c r="H72" s="350"/>
      <c r="J72" s="188"/>
    </row>
    <row r="73" spans="2:10" ht="14.25" customHeight="1">
      <c r="B73" s="148"/>
      <c r="C73" s="148"/>
      <c r="D73" s="148"/>
      <c r="E73" s="148"/>
      <c r="F73" s="148"/>
      <c r="G73" s="148"/>
      <c r="H73" s="350"/>
      <c r="J73" s="188"/>
    </row>
    <row r="74" spans="2:10" ht="14.25" customHeight="1">
      <c r="B74" s="148"/>
      <c r="C74" s="148"/>
      <c r="D74" s="148"/>
      <c r="E74" s="148"/>
      <c r="F74" s="148"/>
      <c r="G74" s="148"/>
      <c r="H74" s="350"/>
      <c r="J74" s="188"/>
    </row>
    <row r="75" spans="2:10" ht="14.25" customHeight="1">
      <c r="B75" s="148"/>
      <c r="C75" s="148"/>
      <c r="D75" s="148"/>
      <c r="E75" s="148"/>
      <c r="F75" s="148"/>
      <c r="G75" s="148"/>
      <c r="H75" s="350"/>
      <c r="J75" s="188"/>
    </row>
    <row r="76" spans="2:10" ht="14.25" customHeight="1">
      <c r="B76" s="148"/>
      <c r="C76" s="148"/>
      <c r="D76" s="148"/>
      <c r="E76" s="148"/>
      <c r="F76" s="148"/>
      <c r="G76" s="148"/>
      <c r="H76" s="350"/>
      <c r="J76" s="188"/>
    </row>
    <row r="77" spans="2:10" ht="14.25" customHeight="1">
      <c r="B77" s="148"/>
      <c r="C77" s="148"/>
      <c r="D77" s="148"/>
      <c r="E77" s="148"/>
      <c r="F77" s="148"/>
      <c r="G77" s="148"/>
      <c r="H77" s="350"/>
      <c r="J77" s="188"/>
    </row>
    <row r="78" spans="2:10" ht="14.25" customHeight="1">
      <c r="B78" s="148"/>
      <c r="C78" s="148"/>
      <c r="D78" s="148"/>
      <c r="E78" s="148"/>
      <c r="F78" s="148"/>
      <c r="G78" s="148"/>
      <c r="H78" s="350"/>
      <c r="J78" s="188"/>
    </row>
    <row r="79" spans="2:10" ht="14.25" customHeight="1">
      <c r="B79" s="148"/>
      <c r="C79" s="148"/>
      <c r="D79" s="148"/>
      <c r="E79" s="148"/>
      <c r="F79" s="148"/>
      <c r="G79" s="148"/>
      <c r="H79" s="350"/>
      <c r="J79" s="188"/>
    </row>
    <row r="80" spans="2:10" ht="14.25" customHeight="1">
      <c r="B80" s="148"/>
      <c r="C80" s="148"/>
      <c r="D80" s="148"/>
      <c r="E80" s="148"/>
      <c r="F80" s="148"/>
      <c r="G80" s="148"/>
      <c r="H80" s="350"/>
      <c r="J80" s="188"/>
    </row>
    <row r="81" spans="2:10" ht="14.25" customHeight="1">
      <c r="B81" s="148"/>
      <c r="C81" s="148"/>
      <c r="D81" s="148"/>
      <c r="E81" s="148"/>
      <c r="F81" s="148"/>
      <c r="G81" s="148"/>
      <c r="H81" s="350"/>
      <c r="J81" s="188"/>
    </row>
    <row r="82" spans="2:10" ht="14.25" customHeight="1">
      <c r="B82" s="148"/>
      <c r="C82" s="148"/>
      <c r="D82" s="148"/>
      <c r="E82" s="148"/>
      <c r="F82" s="148"/>
      <c r="G82" s="148"/>
      <c r="H82" s="350"/>
      <c r="J82" s="188"/>
    </row>
    <row r="83" spans="2:10" ht="14.25" customHeight="1">
      <c r="B83" s="148"/>
      <c r="C83" s="148"/>
      <c r="D83" s="148"/>
      <c r="E83" s="148"/>
      <c r="F83" s="148"/>
      <c r="G83" s="148"/>
      <c r="H83" s="350"/>
      <c r="J83" s="188"/>
    </row>
    <row r="84" spans="2:10" ht="14.25" customHeight="1">
      <c r="B84" s="148"/>
      <c r="C84" s="148"/>
      <c r="D84" s="148"/>
      <c r="E84" s="148"/>
      <c r="F84" s="148"/>
      <c r="G84" s="148"/>
      <c r="H84" s="350"/>
      <c r="J84" s="188"/>
    </row>
    <row r="85" spans="2:10" ht="14.25" customHeight="1">
      <c r="B85" s="148"/>
      <c r="C85" s="148"/>
      <c r="D85" s="148"/>
      <c r="E85" s="148"/>
      <c r="F85" s="148"/>
      <c r="G85" s="148"/>
      <c r="H85" s="350"/>
      <c r="J85" s="188"/>
    </row>
    <row r="86" spans="2:10" ht="14.25" customHeight="1">
      <c r="B86" s="148"/>
      <c r="C86" s="148"/>
      <c r="D86" s="148"/>
      <c r="E86" s="148"/>
      <c r="F86" s="148"/>
      <c r="G86" s="148"/>
      <c r="H86" s="350"/>
      <c r="J86" s="188"/>
    </row>
    <row r="87" spans="2:10" ht="14.25" customHeight="1">
      <c r="B87" s="148"/>
      <c r="C87" s="148"/>
      <c r="D87" s="148"/>
      <c r="E87" s="148"/>
      <c r="F87" s="148"/>
      <c r="G87" s="148"/>
      <c r="H87" s="350"/>
      <c r="J87" s="188"/>
    </row>
    <row r="88" spans="2:10" ht="14.25" customHeight="1">
      <c r="B88" s="148"/>
      <c r="C88" s="148"/>
      <c r="D88" s="148"/>
      <c r="E88" s="148"/>
      <c r="F88" s="148"/>
      <c r="G88" s="148"/>
      <c r="H88" s="350"/>
      <c r="J88" s="188"/>
    </row>
    <row r="89" spans="2:10" ht="14.25" customHeight="1">
      <c r="B89" s="148"/>
      <c r="C89" s="148"/>
      <c r="D89" s="148"/>
      <c r="E89" s="148"/>
      <c r="F89" s="148"/>
      <c r="G89" s="148"/>
      <c r="H89" s="350"/>
      <c r="J89" s="188"/>
    </row>
    <row r="90" spans="2:10" ht="14.25" customHeight="1">
      <c r="B90" s="148"/>
      <c r="C90" s="148"/>
      <c r="D90" s="148"/>
      <c r="E90" s="148"/>
      <c r="F90" s="148"/>
      <c r="G90" s="148"/>
      <c r="H90" s="350"/>
      <c r="J90" s="188"/>
    </row>
    <row r="91" spans="2:10" ht="14.25" customHeight="1">
      <c r="B91" s="148"/>
      <c r="C91" s="148"/>
      <c r="D91" s="148"/>
      <c r="E91" s="148"/>
      <c r="F91" s="148"/>
      <c r="G91" s="148"/>
      <c r="H91" s="350"/>
      <c r="J91" s="188"/>
    </row>
    <row r="92" spans="2:10" ht="14.25" customHeight="1">
      <c r="B92" s="148"/>
      <c r="C92" s="148"/>
      <c r="D92" s="148"/>
      <c r="E92" s="148"/>
      <c r="F92" s="148"/>
      <c r="G92" s="148"/>
      <c r="H92" s="350"/>
      <c r="J92" s="188"/>
    </row>
    <row r="93" spans="2:10" ht="14.25" customHeight="1">
      <c r="B93" s="148"/>
      <c r="C93" s="148"/>
      <c r="D93" s="148"/>
      <c r="E93" s="148"/>
      <c r="F93" s="148"/>
      <c r="G93" s="148"/>
      <c r="H93" s="350"/>
      <c r="J93" s="188"/>
    </row>
    <row r="94" spans="2:10" ht="14.25" customHeight="1">
      <c r="B94" s="148"/>
      <c r="C94" s="148"/>
      <c r="D94" s="148"/>
      <c r="E94" s="148"/>
      <c r="F94" s="148"/>
      <c r="G94" s="148"/>
      <c r="H94" s="350"/>
      <c r="J94" s="188"/>
    </row>
    <row r="95" spans="2:10" ht="14.25" customHeight="1">
      <c r="B95" s="148"/>
      <c r="C95" s="148"/>
      <c r="D95" s="148"/>
      <c r="E95" s="148"/>
      <c r="F95" s="148"/>
      <c r="G95" s="148"/>
      <c r="H95" s="350"/>
    </row>
    <row r="96" spans="2:10" ht="14.25" customHeight="1">
      <c r="B96" s="148"/>
      <c r="C96" s="148"/>
      <c r="D96" s="148"/>
      <c r="E96" s="148"/>
      <c r="F96" s="148"/>
      <c r="G96" s="148"/>
      <c r="H96" s="350"/>
    </row>
    <row r="97" spans="1:9" ht="14.25" customHeight="1">
      <c r="B97" s="148"/>
      <c r="C97" s="148"/>
      <c r="D97" s="148"/>
      <c r="E97" s="148"/>
      <c r="F97" s="148"/>
      <c r="G97" s="148"/>
      <c r="H97" s="350"/>
    </row>
    <row r="98" spans="1:9" ht="14.25" customHeight="1">
      <c r="B98" s="148"/>
      <c r="C98" s="148"/>
      <c r="D98" s="148"/>
      <c r="E98" s="148"/>
      <c r="F98" s="148"/>
      <c r="G98" s="148"/>
      <c r="H98" s="350"/>
    </row>
    <row r="99" spans="1:9" ht="14.25" customHeight="1">
      <c r="B99" s="148"/>
      <c r="C99" s="148"/>
      <c r="D99" s="148"/>
      <c r="E99" s="148"/>
      <c r="F99" s="148"/>
      <c r="G99" s="148"/>
      <c r="H99" s="350"/>
    </row>
    <row r="100" spans="1:9" ht="14.25" customHeight="1">
      <c r="B100" s="148"/>
      <c r="C100" s="148"/>
      <c r="D100" s="148"/>
      <c r="E100" s="148"/>
      <c r="F100" s="148"/>
      <c r="G100" s="148"/>
      <c r="H100" s="350"/>
    </row>
    <row r="101" spans="1:9" ht="14.25" customHeight="1">
      <c r="A101" s="111"/>
      <c r="B101" s="148"/>
      <c r="C101" s="148"/>
      <c r="D101" s="148"/>
      <c r="E101" s="148"/>
      <c r="F101" s="148"/>
      <c r="G101" s="148"/>
      <c r="H101" s="350"/>
    </row>
    <row r="102" spans="1:9" ht="14.25" customHeight="1">
      <c r="A102" s="111"/>
      <c r="B102" s="148"/>
      <c r="C102" s="148"/>
      <c r="D102" s="148"/>
      <c r="E102" s="148"/>
      <c r="F102" s="148"/>
      <c r="G102" s="148"/>
      <c r="H102" s="350"/>
    </row>
    <row r="103" spans="1:9" ht="14.25" customHeight="1">
      <c r="A103" s="113"/>
      <c r="B103" s="148"/>
      <c r="C103" s="148"/>
      <c r="D103" s="148"/>
      <c r="E103" s="148"/>
      <c r="F103" s="148"/>
      <c r="G103" s="148"/>
      <c r="H103" s="350"/>
    </row>
    <row r="104" spans="1:9" ht="14.25" customHeight="1">
      <c r="A104" s="26"/>
      <c r="B104" s="148"/>
      <c r="C104" s="148"/>
      <c r="D104" s="148"/>
      <c r="E104" s="148"/>
      <c r="F104" s="148"/>
      <c r="G104" s="148"/>
      <c r="H104" s="350"/>
    </row>
    <row r="105" spans="1:9" ht="14.25" customHeight="1">
      <c r="A105" s="26"/>
      <c r="B105" s="217"/>
      <c r="C105" s="217"/>
      <c r="D105" s="217"/>
      <c r="E105" s="217"/>
      <c r="F105" s="217"/>
      <c r="G105" s="217"/>
      <c r="H105" s="198"/>
      <c r="I105" s="217"/>
    </row>
    <row r="106" spans="1:9" ht="14.25" customHeight="1">
      <c r="F106" s="48"/>
      <c r="G106" s="48"/>
      <c r="H106" s="191"/>
      <c r="I106" s="53"/>
    </row>
    <row r="107" spans="1:9" ht="14.25" customHeight="1">
      <c r="F107" s="48"/>
      <c r="G107" s="48"/>
      <c r="H107" s="191"/>
      <c r="I107" s="53"/>
    </row>
    <row r="108" spans="1:9" ht="14.25" customHeight="1">
      <c r="F108" s="48"/>
      <c r="G108" s="48"/>
      <c r="H108" s="191"/>
      <c r="I108" s="53"/>
    </row>
    <row r="109" spans="1:9" ht="14.25" customHeight="1">
      <c r="F109" s="48"/>
      <c r="G109" s="48"/>
      <c r="H109" s="191"/>
      <c r="I109" s="53"/>
    </row>
    <row r="110" spans="1:9" ht="14.25" customHeight="1">
      <c r="A110" s="23"/>
      <c r="B110" s="53"/>
      <c r="C110" s="53"/>
      <c r="D110" s="53"/>
      <c r="E110" s="53"/>
      <c r="F110" s="53"/>
      <c r="G110" s="53"/>
      <c r="H110" s="351"/>
      <c r="I110" s="53"/>
    </row>
    <row r="111" spans="1:9" ht="14.25" customHeight="1">
      <c r="A111" s="23"/>
      <c r="B111" s="53"/>
      <c r="C111" s="53"/>
      <c r="D111" s="53"/>
      <c r="E111" s="53"/>
      <c r="F111" s="53"/>
      <c r="G111" s="53"/>
      <c r="H111" s="351"/>
      <c r="I111" s="53"/>
    </row>
    <row r="112" spans="1:9" ht="14.25" customHeight="1">
      <c r="A112" s="24"/>
      <c r="B112" s="55"/>
      <c r="C112" s="55"/>
      <c r="D112" s="55"/>
      <c r="E112" s="55"/>
      <c r="F112" s="53"/>
      <c r="G112" s="53"/>
      <c r="H112" s="351"/>
      <c r="I112" s="55"/>
    </row>
    <row r="113" spans="1:9" ht="14.25" customHeight="1">
      <c r="A113" s="24"/>
      <c r="B113" s="55"/>
      <c r="C113" s="55"/>
      <c r="D113" s="55"/>
      <c r="E113" s="55"/>
      <c r="F113" s="53"/>
      <c r="G113" s="53"/>
      <c r="H113" s="351"/>
      <c r="I113" s="55"/>
    </row>
    <row r="114" spans="1:9" ht="14.25" customHeight="1">
      <c r="A114" s="24"/>
      <c r="B114" s="55"/>
      <c r="C114" s="55"/>
      <c r="D114" s="55"/>
      <c r="E114" s="55"/>
      <c r="F114" s="53"/>
      <c r="G114" s="53"/>
      <c r="H114" s="351"/>
      <c r="I114" s="55"/>
    </row>
    <row r="115" spans="1:9" ht="14.25" customHeight="1">
      <c r="A115" s="24"/>
      <c r="B115" s="55"/>
      <c r="C115" s="55"/>
      <c r="D115" s="55"/>
      <c r="E115" s="55"/>
      <c r="F115" s="53"/>
      <c r="G115" s="53"/>
      <c r="H115" s="351"/>
      <c r="I115" s="55"/>
    </row>
    <row r="116" spans="1:9" ht="14.25" customHeight="1">
      <c r="A116" s="24"/>
      <c r="B116" s="55"/>
      <c r="C116" s="55"/>
      <c r="D116" s="55"/>
      <c r="E116" s="55"/>
      <c r="F116" s="53"/>
      <c r="G116" s="53"/>
      <c r="H116" s="351"/>
      <c r="I116" s="55"/>
    </row>
    <row r="117" spans="1:9" ht="14.25" customHeight="1">
      <c r="A117" s="24"/>
      <c r="B117" s="55"/>
      <c r="C117" s="55"/>
      <c r="D117" s="55"/>
      <c r="E117" s="55"/>
      <c r="F117" s="53"/>
      <c r="G117" s="53"/>
      <c r="H117" s="351"/>
      <c r="I117" s="55"/>
    </row>
    <row r="118" spans="1:9" ht="14.25" customHeight="1">
      <c r="A118" s="24"/>
      <c r="B118" s="55"/>
      <c r="C118" s="55"/>
      <c r="D118" s="55"/>
      <c r="E118" s="55"/>
      <c r="F118" s="53"/>
      <c r="G118" s="53"/>
      <c r="H118" s="351"/>
      <c r="I118" s="55"/>
    </row>
    <row r="119" spans="1:9" ht="14.25" customHeight="1">
      <c r="A119" s="24"/>
      <c r="B119" s="55"/>
      <c r="C119" s="55"/>
      <c r="D119" s="55"/>
      <c r="E119" s="55"/>
      <c r="F119" s="53"/>
      <c r="G119" s="53"/>
      <c r="H119" s="351"/>
      <c r="I119" s="55"/>
    </row>
    <row r="120" spans="1:9" ht="14.25" customHeight="1">
      <c r="A120" s="24"/>
      <c r="B120" s="55"/>
      <c r="C120" s="55"/>
      <c r="D120" s="55"/>
      <c r="E120" s="55"/>
      <c r="F120" s="53"/>
      <c r="G120" s="53"/>
      <c r="H120" s="351"/>
      <c r="I120" s="55"/>
    </row>
    <row r="121" spans="1:9" ht="14.25" customHeight="1">
      <c r="A121" s="24"/>
      <c r="B121" s="55"/>
      <c r="C121" s="55"/>
      <c r="D121" s="55"/>
      <c r="E121" s="55"/>
      <c r="F121" s="53"/>
      <c r="G121" s="53"/>
      <c r="H121" s="351"/>
      <c r="I121" s="55"/>
    </row>
    <row r="122" spans="1:9" ht="14.25" customHeight="1">
      <c r="A122" s="24"/>
      <c r="B122" s="55"/>
      <c r="C122" s="55"/>
      <c r="D122" s="55"/>
      <c r="E122" s="55"/>
      <c r="F122" s="53"/>
      <c r="G122" s="53"/>
      <c r="H122" s="351"/>
      <c r="I122" s="55"/>
    </row>
    <row r="123" spans="1:9" ht="14.25" customHeight="1">
      <c r="A123" s="24"/>
      <c r="B123" s="55"/>
      <c r="C123" s="55"/>
      <c r="D123" s="55"/>
      <c r="E123" s="55"/>
      <c r="F123" s="53"/>
      <c r="G123" s="53"/>
      <c r="H123" s="351"/>
      <c r="I123" s="55"/>
    </row>
    <row r="124" spans="1:9" ht="14.25" customHeight="1">
      <c r="A124" s="24"/>
      <c r="B124" s="55"/>
      <c r="C124" s="55"/>
      <c r="D124" s="55"/>
      <c r="E124" s="55"/>
      <c r="F124" s="53"/>
      <c r="G124" s="53"/>
      <c r="H124" s="351"/>
      <c r="I124" s="55"/>
    </row>
    <row r="125" spans="1:9" ht="14.25" customHeight="1">
      <c r="A125" s="24"/>
      <c r="B125" s="55"/>
      <c r="C125" s="55"/>
      <c r="D125" s="55"/>
      <c r="E125" s="55"/>
      <c r="F125" s="53"/>
      <c r="G125" s="53"/>
      <c r="H125" s="351"/>
      <c r="I125" s="55"/>
    </row>
    <row r="126" spans="1:9" ht="14.25" customHeight="1">
      <c r="A126" s="24"/>
      <c r="B126" s="55"/>
      <c r="C126" s="55"/>
      <c r="D126" s="55"/>
      <c r="E126" s="55"/>
      <c r="F126" s="53"/>
      <c r="G126" s="53"/>
      <c r="H126" s="351"/>
      <c r="I126" s="55"/>
    </row>
    <row r="127" spans="1:9" ht="14.25" customHeight="1">
      <c r="A127" s="24"/>
      <c r="B127" s="55"/>
      <c r="C127" s="55"/>
      <c r="D127" s="55"/>
      <c r="E127" s="55"/>
      <c r="F127" s="53"/>
      <c r="G127" s="53"/>
      <c r="H127" s="351"/>
      <c r="I127" s="55"/>
    </row>
    <row r="128" spans="1:9" ht="14.25" customHeight="1">
      <c r="A128" s="24"/>
      <c r="B128" s="55"/>
      <c r="C128" s="55"/>
      <c r="D128" s="55"/>
      <c r="E128" s="55"/>
      <c r="F128" s="53"/>
      <c r="G128" s="53"/>
      <c r="H128" s="351"/>
      <c r="I128" s="55"/>
    </row>
    <row r="129" spans="1:9" ht="14.25" customHeight="1">
      <c r="A129" s="24"/>
      <c r="B129" s="55"/>
      <c r="C129" s="55"/>
      <c r="D129" s="55"/>
      <c r="E129" s="55"/>
      <c r="F129" s="53"/>
      <c r="G129" s="53"/>
      <c r="H129" s="351"/>
      <c r="I129" s="55"/>
    </row>
    <row r="130" spans="1:9" ht="14.25" customHeight="1">
      <c r="A130" s="24"/>
      <c r="B130" s="55"/>
      <c r="C130" s="55"/>
      <c r="D130" s="55"/>
      <c r="E130" s="55"/>
      <c r="F130" s="53"/>
      <c r="G130" s="53"/>
      <c r="H130" s="351"/>
      <c r="I130" s="55"/>
    </row>
    <row r="131" spans="1:9" ht="14.25" customHeight="1">
      <c r="A131" s="24"/>
      <c r="B131" s="55"/>
      <c r="C131" s="55"/>
      <c r="D131" s="55"/>
      <c r="E131" s="55"/>
      <c r="F131" s="53"/>
      <c r="G131" s="53"/>
      <c r="H131" s="351"/>
      <c r="I131" s="55"/>
    </row>
    <row r="132" spans="1:9" ht="14.25" customHeight="1">
      <c r="A132" s="24"/>
      <c r="B132" s="55"/>
      <c r="C132" s="55"/>
      <c r="D132" s="55"/>
      <c r="E132" s="55"/>
      <c r="F132" s="53"/>
      <c r="G132" s="53"/>
      <c r="H132" s="351"/>
      <c r="I132" s="55"/>
    </row>
    <row r="133" spans="1:9" ht="14.25" customHeight="1">
      <c r="A133" s="24"/>
      <c r="B133" s="55"/>
      <c r="C133" s="55"/>
      <c r="D133" s="55"/>
      <c r="E133" s="55"/>
      <c r="F133" s="53"/>
      <c r="G133" s="53"/>
      <c r="H133" s="351"/>
      <c r="I133" s="55"/>
    </row>
    <row r="134" spans="1:9" ht="14.25" customHeight="1">
      <c r="A134" s="24"/>
      <c r="B134" s="55"/>
      <c r="C134" s="55"/>
      <c r="D134" s="55"/>
      <c r="E134" s="55"/>
      <c r="F134" s="53"/>
      <c r="G134" s="53"/>
      <c r="H134" s="351"/>
      <c r="I134" s="55"/>
    </row>
    <row r="135" spans="1:9" ht="14.25" customHeight="1">
      <c r="A135" s="24"/>
      <c r="B135" s="55"/>
      <c r="C135" s="55"/>
      <c r="D135" s="55"/>
      <c r="E135" s="55"/>
      <c r="F135" s="53"/>
      <c r="G135" s="53"/>
      <c r="H135" s="351"/>
      <c r="I135" s="55"/>
    </row>
    <row r="136" spans="1:9" ht="14.25" customHeight="1">
      <c r="A136" s="24"/>
      <c r="B136" s="55"/>
      <c r="C136" s="55"/>
      <c r="D136" s="55"/>
      <c r="E136" s="55"/>
      <c r="F136" s="53"/>
      <c r="G136" s="53"/>
      <c r="H136" s="351"/>
      <c r="I136" s="55"/>
    </row>
    <row r="137" spans="1:9" ht="14.25" customHeight="1">
      <c r="A137" s="24"/>
      <c r="B137" s="55"/>
      <c r="C137" s="55"/>
      <c r="D137" s="55"/>
      <c r="E137" s="55"/>
      <c r="F137" s="53"/>
      <c r="G137" s="53"/>
      <c r="H137" s="351"/>
      <c r="I137" s="55"/>
    </row>
    <row r="138" spans="1:9" ht="14.25" customHeight="1">
      <c r="A138" s="24"/>
      <c r="B138" s="55"/>
      <c r="C138" s="55"/>
      <c r="D138" s="55"/>
      <c r="E138" s="55"/>
      <c r="F138" s="53"/>
      <c r="G138" s="53"/>
      <c r="H138" s="351"/>
      <c r="I138" s="55"/>
    </row>
    <row r="139" spans="1:9" ht="14.25" customHeight="1">
      <c r="A139" s="24"/>
      <c r="B139" s="55"/>
      <c r="C139" s="55"/>
      <c r="D139" s="55"/>
      <c r="E139" s="55"/>
      <c r="F139" s="53"/>
      <c r="G139" s="53"/>
      <c r="H139" s="351"/>
      <c r="I139" s="55"/>
    </row>
    <row r="140" spans="1:9" ht="14.25" customHeight="1">
      <c r="A140" s="24"/>
      <c r="B140" s="55"/>
      <c r="C140" s="55"/>
      <c r="D140" s="55"/>
      <c r="E140" s="55"/>
      <c r="F140" s="53"/>
      <c r="G140" s="53"/>
      <c r="H140" s="351"/>
      <c r="I140" s="55"/>
    </row>
    <row r="141" spans="1:9" ht="14.25" customHeight="1">
      <c r="A141" s="24"/>
      <c r="B141" s="55"/>
      <c r="C141" s="55"/>
      <c r="D141" s="55"/>
      <c r="E141" s="55"/>
      <c r="F141" s="53"/>
      <c r="G141" s="53"/>
      <c r="H141" s="351"/>
      <c r="I141" s="55"/>
    </row>
    <row r="142" spans="1:9" ht="14.25" customHeight="1">
      <c r="A142" s="24"/>
      <c r="B142" s="55"/>
      <c r="C142" s="55"/>
      <c r="D142" s="55"/>
      <c r="E142" s="55"/>
      <c r="F142" s="53"/>
      <c r="G142" s="53"/>
      <c r="H142" s="351"/>
      <c r="I142" s="55"/>
    </row>
    <row r="143" spans="1:9" ht="14.25" customHeight="1">
      <c r="A143" s="24"/>
      <c r="B143" s="55"/>
      <c r="C143" s="55"/>
      <c r="D143" s="55"/>
      <c r="E143" s="55"/>
      <c r="F143" s="53"/>
      <c r="G143" s="53"/>
      <c r="H143" s="351"/>
      <c r="I143" s="55"/>
    </row>
    <row r="144" spans="1:9" ht="14.25" customHeight="1">
      <c r="A144" s="24"/>
      <c r="B144" s="55"/>
      <c r="C144" s="55"/>
      <c r="D144" s="55"/>
      <c r="E144" s="55"/>
      <c r="F144" s="53"/>
      <c r="G144" s="53"/>
      <c r="H144" s="351"/>
      <c r="I144" s="55"/>
    </row>
    <row r="145" spans="1:9" ht="14.25" customHeight="1">
      <c r="A145" s="24"/>
      <c r="B145" s="55"/>
      <c r="C145" s="55"/>
      <c r="D145" s="55"/>
      <c r="E145" s="55"/>
      <c r="F145" s="53"/>
      <c r="G145" s="53"/>
      <c r="H145" s="351"/>
      <c r="I145" s="55"/>
    </row>
    <row r="146" spans="1:9" ht="14.25" customHeight="1">
      <c r="A146" s="24"/>
      <c r="B146" s="55"/>
      <c r="C146" s="55"/>
      <c r="D146" s="55"/>
      <c r="E146" s="55"/>
      <c r="F146" s="53"/>
      <c r="G146" s="53"/>
      <c r="H146" s="351"/>
      <c r="I146" s="55"/>
    </row>
    <row r="147" spans="1:9" ht="14.25" customHeight="1">
      <c r="A147" s="24"/>
      <c r="B147" s="55"/>
      <c r="C147" s="55"/>
      <c r="D147" s="55"/>
      <c r="E147" s="55"/>
      <c r="F147" s="53"/>
      <c r="G147" s="53"/>
      <c r="H147" s="351"/>
      <c r="I147" s="55"/>
    </row>
    <row r="148" spans="1:9" ht="14.25" customHeight="1">
      <c r="A148" s="24"/>
      <c r="B148" s="55"/>
      <c r="C148" s="55"/>
      <c r="D148" s="55"/>
      <c r="E148" s="55"/>
      <c r="F148" s="53"/>
      <c r="G148" s="53"/>
      <c r="H148" s="351"/>
      <c r="I148" s="55"/>
    </row>
    <row r="149" spans="1:9" ht="14.25" customHeight="1">
      <c r="A149" s="24"/>
      <c r="B149" s="55"/>
      <c r="C149" s="55"/>
      <c r="D149" s="55"/>
      <c r="E149" s="55"/>
      <c r="F149" s="53"/>
      <c r="G149" s="53"/>
      <c r="H149" s="351"/>
      <c r="I149" s="55"/>
    </row>
    <row r="150" spans="1:9" ht="14.25" customHeight="1">
      <c r="A150" s="24"/>
      <c r="B150" s="55"/>
      <c r="C150" s="55"/>
      <c r="D150" s="55"/>
      <c r="E150" s="55"/>
      <c r="F150" s="53"/>
      <c r="G150" s="53"/>
      <c r="H150" s="351"/>
      <c r="I150" s="55"/>
    </row>
    <row r="151" spans="1:9" ht="14.25" customHeight="1">
      <c r="A151" s="24"/>
      <c r="B151" s="55"/>
      <c r="C151" s="55"/>
      <c r="D151" s="55"/>
      <c r="E151" s="55"/>
      <c r="F151" s="53"/>
      <c r="G151" s="53"/>
      <c r="H151" s="351"/>
      <c r="I151" s="55"/>
    </row>
    <row r="152" spans="1:9" ht="14.25" customHeight="1">
      <c r="A152" s="24"/>
      <c r="B152" s="55"/>
      <c r="C152" s="55"/>
      <c r="D152" s="55"/>
      <c r="E152" s="55"/>
      <c r="F152" s="53"/>
      <c r="G152" s="53"/>
      <c r="H152" s="351"/>
      <c r="I152" s="55"/>
    </row>
    <row r="153" spans="1:9" ht="14.25" customHeight="1">
      <c r="A153" s="24"/>
      <c r="B153" s="55"/>
      <c r="C153" s="55"/>
      <c r="D153" s="55"/>
      <c r="E153" s="55"/>
      <c r="F153" s="53"/>
      <c r="G153" s="53"/>
      <c r="H153" s="351"/>
      <c r="I153" s="55"/>
    </row>
    <row r="154" spans="1:9" ht="14.25" customHeight="1">
      <c r="A154" s="24"/>
      <c r="B154" s="55"/>
      <c r="C154" s="55"/>
      <c r="D154" s="55"/>
      <c r="E154" s="55"/>
      <c r="F154" s="53"/>
      <c r="G154" s="53"/>
      <c r="H154" s="351"/>
      <c r="I154" s="55"/>
    </row>
    <row r="155" spans="1:9" ht="14.25" customHeight="1">
      <c r="A155" s="24"/>
      <c r="B155" s="55"/>
      <c r="C155" s="55"/>
      <c r="D155" s="55"/>
      <c r="E155" s="55"/>
      <c r="F155" s="53"/>
      <c r="G155" s="53"/>
      <c r="H155" s="351"/>
      <c r="I155" s="55"/>
    </row>
    <row r="156" spans="1:9" ht="14.25" customHeight="1">
      <c r="A156" s="24"/>
      <c r="B156" s="55"/>
      <c r="C156" s="55"/>
      <c r="D156" s="55"/>
      <c r="E156" s="55"/>
      <c r="F156" s="53"/>
      <c r="G156" s="53"/>
      <c r="H156" s="351"/>
      <c r="I156" s="55"/>
    </row>
    <row r="157" spans="1:9" ht="14.25" customHeight="1">
      <c r="A157" s="24"/>
      <c r="B157" s="55"/>
      <c r="C157" s="55"/>
      <c r="D157" s="55"/>
      <c r="E157" s="55"/>
      <c r="F157" s="53"/>
      <c r="G157" s="53"/>
      <c r="H157" s="351"/>
      <c r="I157" s="55"/>
    </row>
    <row r="158" spans="1:9" ht="14.25" customHeight="1">
      <c r="A158" s="24"/>
      <c r="B158" s="55"/>
      <c r="C158" s="55"/>
      <c r="D158" s="55"/>
      <c r="E158" s="55"/>
      <c r="F158" s="53"/>
      <c r="G158" s="53"/>
      <c r="H158" s="351"/>
      <c r="I158" s="55"/>
    </row>
    <row r="159" spans="1:9" ht="14.25" customHeight="1">
      <c r="A159" s="24"/>
      <c r="B159" s="55"/>
      <c r="C159" s="55"/>
      <c r="D159" s="55"/>
      <c r="E159" s="55"/>
      <c r="F159" s="53"/>
      <c r="G159" s="53"/>
      <c r="H159" s="351"/>
      <c r="I159" s="55"/>
    </row>
    <row r="160" spans="1:9" ht="14.25" customHeight="1">
      <c r="A160" s="24"/>
      <c r="B160" s="55"/>
      <c r="C160" s="55"/>
      <c r="D160" s="55"/>
      <c r="E160" s="55"/>
      <c r="F160" s="53"/>
      <c r="G160" s="53"/>
      <c r="H160" s="351"/>
      <c r="I160" s="55"/>
    </row>
    <row r="161" spans="1:9" ht="14.25" customHeight="1">
      <c r="A161" s="24"/>
      <c r="B161" s="55"/>
      <c r="C161" s="55"/>
      <c r="D161" s="55"/>
      <c r="E161" s="55"/>
      <c r="F161" s="53"/>
      <c r="G161" s="53"/>
      <c r="H161" s="351"/>
      <c r="I161" s="55"/>
    </row>
    <row r="162" spans="1:9" ht="14.25" customHeight="1">
      <c r="A162" s="24"/>
      <c r="B162" s="55"/>
      <c r="C162" s="55"/>
      <c r="D162" s="55"/>
      <c r="E162" s="55"/>
      <c r="F162" s="53"/>
      <c r="G162" s="53"/>
      <c r="H162" s="351"/>
      <c r="I162" s="55"/>
    </row>
    <row r="163" spans="1:9" ht="14.25" customHeight="1">
      <c r="A163" s="24"/>
      <c r="B163" s="55"/>
      <c r="C163" s="55"/>
      <c r="D163" s="55"/>
      <c r="E163" s="55"/>
      <c r="F163" s="53"/>
      <c r="G163" s="53"/>
      <c r="H163" s="351"/>
      <c r="I163" s="55"/>
    </row>
    <row r="164" spans="1:9" ht="14.25" customHeight="1">
      <c r="A164" s="24"/>
      <c r="B164" s="55"/>
      <c r="C164" s="55"/>
      <c r="D164" s="55"/>
      <c r="E164" s="55"/>
      <c r="F164" s="53"/>
      <c r="G164" s="53"/>
      <c r="H164" s="351"/>
      <c r="I164" s="55"/>
    </row>
    <row r="165" spans="1:9" ht="14.25" customHeight="1">
      <c r="A165" s="24"/>
      <c r="B165" s="55"/>
      <c r="C165" s="55"/>
      <c r="D165" s="55"/>
      <c r="E165" s="55"/>
      <c r="F165" s="53"/>
      <c r="G165" s="53"/>
      <c r="H165" s="351"/>
      <c r="I165" s="55"/>
    </row>
    <row r="166" spans="1:9" ht="14.25" customHeight="1">
      <c r="A166" s="24"/>
      <c r="B166" s="55"/>
      <c r="C166" s="55"/>
      <c r="D166" s="55"/>
      <c r="E166" s="55"/>
      <c r="F166" s="53"/>
      <c r="G166" s="53"/>
      <c r="H166" s="351"/>
      <c r="I166" s="55"/>
    </row>
    <row r="167" spans="1:9" ht="14.25" customHeight="1">
      <c r="A167" s="24"/>
      <c r="B167" s="55"/>
      <c r="C167" s="55"/>
      <c r="D167" s="55"/>
      <c r="E167" s="55"/>
      <c r="F167" s="53"/>
      <c r="G167" s="53"/>
      <c r="H167" s="351"/>
      <c r="I167" s="55"/>
    </row>
    <row r="168" spans="1:9" ht="14.25" customHeight="1">
      <c r="A168" s="24"/>
      <c r="B168" s="55"/>
      <c r="C168" s="55"/>
      <c r="D168" s="55"/>
      <c r="E168" s="55"/>
      <c r="F168" s="53"/>
      <c r="G168" s="53"/>
      <c r="H168" s="351"/>
      <c r="I168" s="55"/>
    </row>
    <row r="169" spans="1:9" ht="14.25" customHeight="1">
      <c r="A169" s="24"/>
      <c r="B169" s="55"/>
      <c r="C169" s="55"/>
      <c r="D169" s="55"/>
      <c r="E169" s="55"/>
      <c r="F169" s="53"/>
      <c r="G169" s="53"/>
      <c r="H169" s="351"/>
      <c r="I169" s="55"/>
    </row>
    <row r="170" spans="1:9" ht="14.25" customHeight="1">
      <c r="A170" s="24"/>
      <c r="B170" s="55"/>
      <c r="C170" s="55"/>
      <c r="D170" s="55"/>
      <c r="E170" s="55"/>
      <c r="F170" s="53"/>
      <c r="G170" s="53"/>
      <c r="H170" s="351"/>
      <c r="I170" s="55"/>
    </row>
    <row r="171" spans="1:9" ht="14.25" customHeight="1">
      <c r="A171" s="24"/>
      <c r="B171" s="55"/>
      <c r="C171" s="55"/>
      <c r="D171" s="55"/>
      <c r="E171" s="55"/>
      <c r="F171" s="53"/>
      <c r="G171" s="53"/>
      <c r="H171" s="351"/>
      <c r="I171" s="55"/>
    </row>
    <row r="172" spans="1:9" ht="14.25" customHeight="1">
      <c r="A172" s="24"/>
      <c r="B172" s="55"/>
      <c r="C172" s="55"/>
      <c r="D172" s="55"/>
      <c r="E172" s="55"/>
      <c r="F172" s="53"/>
      <c r="G172" s="53"/>
      <c r="H172" s="351"/>
      <c r="I172" s="55"/>
    </row>
    <row r="173" spans="1:9" ht="14.25" customHeight="1">
      <c r="A173" s="24"/>
      <c r="B173" s="55"/>
      <c r="C173" s="55"/>
      <c r="D173" s="55"/>
      <c r="E173" s="55"/>
      <c r="F173" s="53"/>
      <c r="G173" s="53"/>
      <c r="H173" s="351"/>
      <c r="I173" s="55"/>
    </row>
    <row r="174" spans="1:9" ht="14.25" customHeight="1">
      <c r="A174" s="24"/>
      <c r="B174" s="55"/>
      <c r="C174" s="55"/>
      <c r="D174" s="55"/>
      <c r="E174" s="55"/>
      <c r="F174" s="53"/>
      <c r="G174" s="53"/>
      <c r="H174" s="351"/>
      <c r="I174" s="55"/>
    </row>
    <row r="175" spans="1:9" ht="14.25" customHeight="1">
      <c r="A175" s="24"/>
      <c r="B175" s="55"/>
      <c r="C175" s="55"/>
      <c r="D175" s="55"/>
      <c r="E175" s="55"/>
      <c r="F175" s="53"/>
      <c r="G175" s="53"/>
      <c r="H175" s="351"/>
      <c r="I175" s="55"/>
    </row>
    <row r="176" spans="1:9" ht="14.25" customHeight="1">
      <c r="A176" s="24"/>
      <c r="B176" s="55"/>
      <c r="C176" s="55"/>
      <c r="D176" s="55"/>
      <c r="E176" s="55"/>
      <c r="F176" s="53"/>
      <c r="G176" s="53"/>
      <c r="H176" s="351"/>
      <c r="I176" s="55"/>
    </row>
    <row r="177" spans="1:9" ht="14.25" customHeight="1">
      <c r="A177" s="24"/>
      <c r="B177" s="55"/>
      <c r="C177" s="55"/>
      <c r="D177" s="55"/>
      <c r="E177" s="55"/>
      <c r="F177" s="53"/>
      <c r="G177" s="53"/>
      <c r="H177" s="351"/>
      <c r="I177" s="55"/>
    </row>
    <row r="178" spans="1:9" ht="14.25" customHeight="1">
      <c r="A178" s="24"/>
      <c r="B178" s="55"/>
      <c r="C178" s="55"/>
      <c r="D178" s="55"/>
      <c r="E178" s="55"/>
      <c r="F178" s="53"/>
      <c r="G178" s="53"/>
      <c r="H178" s="351"/>
      <c r="I178" s="55"/>
    </row>
    <row r="179" spans="1:9" ht="14.25" customHeight="1">
      <c r="A179" s="24"/>
      <c r="B179" s="55"/>
      <c r="C179" s="55"/>
      <c r="D179" s="55"/>
      <c r="E179" s="55"/>
      <c r="F179" s="53"/>
      <c r="G179" s="53"/>
      <c r="H179" s="351"/>
      <c r="I179" s="55"/>
    </row>
    <row r="180" spans="1:9" ht="14.25" customHeight="1">
      <c r="A180" s="24"/>
      <c r="B180" s="55"/>
      <c r="C180" s="55"/>
      <c r="D180" s="55"/>
      <c r="E180" s="55"/>
      <c r="F180" s="53"/>
      <c r="G180" s="53"/>
      <c r="H180" s="351"/>
      <c r="I180" s="55"/>
    </row>
    <row r="181" spans="1:9" ht="14.25" customHeight="1">
      <c r="A181" s="24"/>
      <c r="B181" s="55"/>
      <c r="C181" s="55"/>
      <c r="D181" s="55"/>
      <c r="E181" s="55"/>
      <c r="F181" s="53"/>
      <c r="G181" s="53"/>
      <c r="H181" s="351"/>
      <c r="I181" s="55"/>
    </row>
    <row r="182" spans="1:9" ht="14.25" customHeight="1">
      <c r="A182" s="24"/>
      <c r="B182" s="55"/>
      <c r="C182" s="55"/>
      <c r="D182" s="55"/>
      <c r="E182" s="55"/>
      <c r="F182" s="53"/>
      <c r="G182" s="53"/>
      <c r="H182" s="351"/>
      <c r="I182" s="55"/>
    </row>
    <row r="183" spans="1:9" ht="14.25" customHeight="1">
      <c r="A183" s="24"/>
      <c r="B183" s="55"/>
      <c r="C183" s="55"/>
      <c r="D183" s="55"/>
      <c r="E183" s="55"/>
      <c r="F183" s="53"/>
      <c r="G183" s="53"/>
      <c r="H183" s="351"/>
      <c r="I183" s="55"/>
    </row>
    <row r="184" spans="1:9" ht="14.25" customHeight="1">
      <c r="A184" s="24"/>
      <c r="B184" s="55"/>
      <c r="C184" s="55"/>
      <c r="D184" s="55"/>
      <c r="E184" s="55"/>
      <c r="F184" s="53"/>
      <c r="G184" s="53"/>
      <c r="H184" s="351"/>
      <c r="I184" s="55"/>
    </row>
    <row r="185" spans="1:9" ht="14.25" customHeight="1">
      <c r="A185" s="24"/>
      <c r="B185" s="55"/>
      <c r="C185" s="55"/>
      <c r="D185" s="55"/>
      <c r="E185" s="55"/>
      <c r="F185" s="53"/>
      <c r="G185" s="53"/>
      <c r="H185" s="351"/>
      <c r="I185" s="55"/>
    </row>
    <row r="186" spans="1:9" ht="14.25" customHeight="1">
      <c r="A186" s="24"/>
      <c r="B186" s="55"/>
      <c r="C186" s="55"/>
      <c r="D186" s="55"/>
      <c r="E186" s="55"/>
      <c r="F186" s="53"/>
      <c r="G186" s="53"/>
      <c r="H186" s="351"/>
      <c r="I186" s="55"/>
    </row>
    <row r="187" spans="1:9" ht="14.25" customHeight="1">
      <c r="A187" s="24"/>
      <c r="B187" s="55"/>
      <c r="C187" s="55"/>
      <c r="D187" s="55"/>
      <c r="E187" s="55"/>
      <c r="F187" s="53"/>
      <c r="G187" s="53"/>
      <c r="H187" s="351"/>
      <c r="I187" s="55"/>
    </row>
    <row r="188" spans="1:9" ht="14.25" customHeight="1">
      <c r="A188" s="24"/>
      <c r="B188" s="55"/>
      <c r="C188" s="55"/>
      <c r="D188" s="55"/>
      <c r="E188" s="55"/>
      <c r="F188" s="53"/>
      <c r="G188" s="53"/>
      <c r="H188" s="351"/>
      <c r="I188" s="55"/>
    </row>
    <row r="189" spans="1:9" ht="14.25" customHeight="1">
      <c r="A189" s="24"/>
      <c r="B189" s="55"/>
      <c r="C189" s="55"/>
      <c r="D189" s="55"/>
      <c r="E189" s="55"/>
      <c r="F189" s="53"/>
      <c r="G189" s="53"/>
      <c r="H189" s="351"/>
      <c r="I189" s="55"/>
    </row>
    <row r="190" spans="1:9" ht="14.25" customHeight="1">
      <c r="A190" s="24"/>
      <c r="B190" s="55"/>
      <c r="C190" s="55"/>
      <c r="D190" s="55"/>
      <c r="E190" s="55"/>
      <c r="F190" s="53"/>
      <c r="G190" s="53"/>
      <c r="H190" s="351"/>
      <c r="I190" s="55"/>
    </row>
    <row r="191" spans="1:9" ht="14.25" customHeight="1">
      <c r="A191" s="24"/>
      <c r="B191" s="55"/>
      <c r="C191" s="55"/>
      <c r="D191" s="55"/>
      <c r="E191" s="55"/>
      <c r="F191" s="53"/>
      <c r="G191" s="53"/>
      <c r="H191" s="351"/>
      <c r="I191" s="55"/>
    </row>
    <row r="192" spans="1:9" ht="14.25" customHeight="1">
      <c r="A192" s="24"/>
      <c r="B192" s="55"/>
      <c r="C192" s="55"/>
      <c r="D192" s="55"/>
      <c r="E192" s="55"/>
      <c r="F192" s="53"/>
      <c r="G192" s="53"/>
      <c r="H192" s="351"/>
      <c r="I192" s="55"/>
    </row>
    <row r="193" spans="1:9" ht="14.25" customHeight="1">
      <c r="A193" s="24"/>
      <c r="B193" s="55"/>
      <c r="C193" s="55"/>
      <c r="D193" s="55"/>
      <c r="E193" s="55"/>
      <c r="F193" s="53"/>
      <c r="G193" s="53"/>
      <c r="H193" s="351"/>
      <c r="I193" s="55"/>
    </row>
    <row r="194" spans="1:9" ht="14.25" customHeight="1">
      <c r="A194" s="24"/>
      <c r="B194" s="55"/>
      <c r="C194" s="55"/>
      <c r="D194" s="55"/>
      <c r="E194" s="55"/>
      <c r="F194" s="53"/>
      <c r="G194" s="53"/>
      <c r="H194" s="351"/>
      <c r="I194" s="55"/>
    </row>
    <row r="195" spans="1:9" ht="14.25" customHeight="1">
      <c r="A195" s="24"/>
      <c r="B195" s="55"/>
      <c r="C195" s="55"/>
      <c r="D195" s="55"/>
      <c r="E195" s="55"/>
      <c r="F195" s="53"/>
      <c r="G195" s="53"/>
      <c r="H195" s="351"/>
      <c r="I195" s="55"/>
    </row>
    <row r="196" spans="1:9" ht="14.25" customHeight="1">
      <c r="A196" s="24"/>
      <c r="B196" s="55"/>
      <c r="C196" s="55"/>
      <c r="D196" s="55"/>
      <c r="E196" s="55"/>
      <c r="F196" s="53"/>
      <c r="G196" s="53"/>
      <c r="H196" s="351"/>
      <c r="I196" s="55"/>
    </row>
    <row r="197" spans="1:9" ht="14.25" customHeight="1">
      <c r="A197" s="24"/>
      <c r="B197" s="55"/>
      <c r="C197" s="55"/>
      <c r="D197" s="55"/>
      <c r="E197" s="55"/>
      <c r="F197" s="53"/>
      <c r="G197" s="53"/>
      <c r="H197" s="351"/>
      <c r="I197" s="55"/>
    </row>
    <row r="198" spans="1:9" ht="14.25" customHeight="1">
      <c r="A198" s="24"/>
      <c r="B198" s="55"/>
      <c r="C198" s="55"/>
      <c r="D198" s="55"/>
      <c r="E198" s="55"/>
      <c r="F198" s="53"/>
      <c r="G198" s="53"/>
      <c r="H198" s="351"/>
      <c r="I198" s="55"/>
    </row>
    <row r="199" spans="1:9" ht="14.25" customHeight="1">
      <c r="A199" s="24"/>
      <c r="B199" s="55"/>
      <c r="C199" s="55"/>
      <c r="D199" s="55"/>
      <c r="E199" s="55"/>
      <c r="F199" s="53"/>
      <c r="G199" s="53"/>
      <c r="H199" s="351"/>
      <c r="I199" s="55"/>
    </row>
    <row r="200" spans="1:9" ht="14.25" customHeight="1">
      <c r="A200" s="24"/>
      <c r="B200" s="55"/>
      <c r="C200" s="55"/>
      <c r="D200" s="55"/>
      <c r="E200" s="55"/>
      <c r="F200" s="53"/>
      <c r="G200" s="53"/>
      <c r="H200" s="351"/>
      <c r="I200" s="55"/>
    </row>
    <row r="201" spans="1:9" ht="14.25" customHeight="1">
      <c r="A201" s="24"/>
      <c r="B201" s="55"/>
      <c r="C201" s="55"/>
      <c r="D201" s="55"/>
      <c r="E201" s="55"/>
      <c r="F201" s="53"/>
      <c r="G201" s="53"/>
      <c r="H201" s="351"/>
      <c r="I201" s="55"/>
    </row>
    <row r="202" spans="1:9" ht="14.25" customHeight="1">
      <c r="A202" s="24"/>
      <c r="B202" s="55"/>
      <c r="C202" s="55"/>
      <c r="D202" s="55"/>
      <c r="E202" s="55"/>
      <c r="F202" s="53"/>
      <c r="G202" s="53"/>
      <c r="H202" s="351"/>
      <c r="I202" s="55"/>
    </row>
    <row r="203" spans="1:9" ht="14.25" customHeight="1">
      <c r="A203" s="24"/>
      <c r="B203" s="55"/>
      <c r="C203" s="55"/>
      <c r="D203" s="55"/>
      <c r="E203" s="55"/>
      <c r="F203" s="53"/>
      <c r="G203" s="53"/>
      <c r="H203" s="351"/>
      <c r="I203" s="55"/>
    </row>
    <row r="204" spans="1:9" ht="14.25" customHeight="1">
      <c r="A204" s="24"/>
      <c r="B204" s="55"/>
      <c r="C204" s="55"/>
      <c r="D204" s="55"/>
      <c r="E204" s="55"/>
      <c r="F204" s="53"/>
      <c r="G204" s="53"/>
      <c r="H204" s="351"/>
      <c r="I204" s="55"/>
    </row>
    <row r="205" spans="1:9" ht="14.25" customHeight="1">
      <c r="A205" s="24"/>
      <c r="B205" s="55"/>
      <c r="C205" s="55"/>
      <c r="D205" s="55"/>
      <c r="E205" s="55"/>
      <c r="F205" s="53"/>
      <c r="G205" s="53"/>
      <c r="H205" s="351"/>
      <c r="I205" s="55"/>
    </row>
    <row r="206" spans="1:9" ht="14.25" customHeight="1">
      <c r="A206" s="24"/>
      <c r="B206" s="55"/>
      <c r="C206" s="55"/>
      <c r="D206" s="55"/>
      <c r="E206" s="55"/>
      <c r="F206" s="53"/>
      <c r="G206" s="53"/>
      <c r="H206" s="351"/>
      <c r="I206" s="55"/>
    </row>
    <row r="207" spans="1:9" ht="14.25" customHeight="1">
      <c r="A207" s="24"/>
      <c r="B207" s="55"/>
      <c r="C207" s="55"/>
      <c r="D207" s="55"/>
      <c r="E207" s="55"/>
      <c r="F207" s="53"/>
      <c r="G207" s="53"/>
      <c r="H207" s="351"/>
      <c r="I207" s="55"/>
    </row>
    <row r="208" spans="1:9" ht="14.25" customHeight="1">
      <c r="A208" s="24"/>
      <c r="B208" s="55"/>
      <c r="C208" s="55"/>
      <c r="D208" s="55"/>
      <c r="E208" s="55"/>
      <c r="F208" s="53"/>
      <c r="G208" s="53"/>
      <c r="H208" s="351"/>
      <c r="I208" s="55"/>
    </row>
    <row r="209" spans="1:9" ht="14.25" customHeight="1">
      <c r="A209" s="24"/>
      <c r="B209" s="55"/>
      <c r="C209" s="55"/>
      <c r="D209" s="55"/>
      <c r="E209" s="55"/>
      <c r="F209" s="53"/>
      <c r="G209" s="53"/>
      <c r="H209" s="351"/>
      <c r="I209" s="55"/>
    </row>
    <row r="210" spans="1:9" ht="14.25" customHeight="1">
      <c r="A210" s="24"/>
      <c r="B210" s="55"/>
      <c r="C210" s="55"/>
      <c r="D210" s="55"/>
      <c r="E210" s="55"/>
      <c r="F210" s="53"/>
      <c r="G210" s="53"/>
      <c r="H210" s="351"/>
      <c r="I210" s="55"/>
    </row>
    <row r="211" spans="1:9" ht="14.25" customHeight="1">
      <c r="A211" s="24"/>
      <c r="B211" s="55"/>
      <c r="C211" s="55"/>
      <c r="D211" s="55"/>
      <c r="E211" s="55"/>
      <c r="F211" s="53"/>
      <c r="G211" s="53"/>
      <c r="H211" s="351"/>
      <c r="I211" s="55"/>
    </row>
    <row r="212" spans="1:9" ht="14.25" customHeight="1">
      <c r="A212" s="24"/>
      <c r="B212" s="55"/>
      <c r="C212" s="55"/>
      <c r="D212" s="55"/>
      <c r="E212" s="55"/>
      <c r="F212" s="53"/>
      <c r="G212" s="53"/>
      <c r="H212" s="351"/>
      <c r="I212" s="55"/>
    </row>
    <row r="213" spans="1:9" ht="14.25" customHeight="1">
      <c r="A213" s="24"/>
      <c r="B213" s="55"/>
      <c r="C213" s="55"/>
      <c r="D213" s="55"/>
      <c r="E213" s="55"/>
      <c r="F213" s="53"/>
      <c r="G213" s="53"/>
      <c r="H213" s="351"/>
      <c r="I213" s="55"/>
    </row>
    <row r="214" spans="1:9" ht="14.25" customHeight="1">
      <c r="A214" s="24"/>
      <c r="B214" s="55"/>
      <c r="C214" s="55"/>
      <c r="D214" s="55"/>
      <c r="E214" s="55"/>
      <c r="F214" s="53"/>
      <c r="G214" s="53"/>
      <c r="H214" s="351"/>
      <c r="I214" s="55"/>
    </row>
    <row r="215" spans="1:9" ht="14.25" customHeight="1">
      <c r="A215" s="24"/>
      <c r="B215" s="55"/>
      <c r="C215" s="55"/>
      <c r="D215" s="55"/>
      <c r="E215" s="55"/>
      <c r="F215" s="53"/>
      <c r="G215" s="53"/>
      <c r="H215" s="351"/>
      <c r="I215" s="55"/>
    </row>
    <row r="216" spans="1:9" ht="14.25" customHeight="1">
      <c r="A216" s="24"/>
      <c r="B216" s="55"/>
      <c r="C216" s="55"/>
      <c r="D216" s="55"/>
      <c r="E216" s="55"/>
      <c r="F216" s="53"/>
      <c r="G216" s="53"/>
      <c r="H216" s="351"/>
      <c r="I216" s="55"/>
    </row>
    <row r="217" spans="1:9" ht="14.25" customHeight="1">
      <c r="A217" s="24"/>
      <c r="B217" s="55"/>
      <c r="C217" s="55"/>
      <c r="D217" s="55"/>
      <c r="E217" s="55"/>
      <c r="F217" s="53"/>
      <c r="G217" s="53"/>
      <c r="H217" s="351"/>
      <c r="I217" s="55"/>
    </row>
    <row r="218" spans="1:9" ht="14.25" customHeight="1">
      <c r="A218" s="24"/>
      <c r="B218" s="55"/>
      <c r="C218" s="55"/>
      <c r="D218" s="55"/>
      <c r="E218" s="55"/>
      <c r="F218" s="53"/>
      <c r="G218" s="53"/>
      <c r="H218" s="351"/>
      <c r="I218" s="55"/>
    </row>
    <row r="219" spans="1:9" ht="14.25" customHeight="1">
      <c r="A219" s="24"/>
      <c r="B219" s="55"/>
      <c r="C219" s="55"/>
      <c r="D219" s="55"/>
      <c r="E219" s="55"/>
      <c r="F219" s="53"/>
      <c r="G219" s="53"/>
      <c r="H219" s="351"/>
      <c r="I219" s="55"/>
    </row>
    <row r="220" spans="1:9" ht="14.25" customHeight="1">
      <c r="A220" s="24"/>
      <c r="B220" s="55"/>
      <c r="C220" s="55"/>
      <c r="D220" s="55"/>
      <c r="E220" s="55"/>
      <c r="F220" s="53"/>
      <c r="G220" s="53"/>
      <c r="H220" s="351"/>
      <c r="I220" s="55"/>
    </row>
    <row r="221" spans="1:9" ht="14.25" customHeight="1">
      <c r="A221" s="24"/>
      <c r="B221" s="55"/>
      <c r="C221" s="55"/>
      <c r="D221" s="55"/>
      <c r="E221" s="55"/>
      <c r="F221" s="53"/>
      <c r="G221" s="53"/>
      <c r="H221" s="351"/>
      <c r="I221" s="55"/>
    </row>
    <row r="222" spans="1:9" ht="14.25" customHeight="1">
      <c r="A222" s="24"/>
      <c r="B222" s="55"/>
      <c r="C222" s="55"/>
      <c r="D222" s="55"/>
      <c r="E222" s="55"/>
      <c r="F222" s="53"/>
      <c r="G222" s="53"/>
      <c r="H222" s="351"/>
      <c r="I222" s="55"/>
    </row>
    <row r="223" spans="1:9" ht="14.25" customHeight="1">
      <c r="A223" s="24"/>
      <c r="B223" s="55"/>
      <c r="C223" s="55"/>
      <c r="D223" s="55"/>
      <c r="E223" s="55"/>
      <c r="F223" s="53"/>
      <c r="G223" s="53"/>
      <c r="H223" s="351"/>
      <c r="I223" s="55"/>
    </row>
    <row r="224" spans="1:9" ht="14.25" customHeight="1">
      <c r="A224" s="24"/>
      <c r="B224" s="55"/>
      <c r="C224" s="55"/>
      <c r="D224" s="55"/>
      <c r="E224" s="55"/>
      <c r="F224" s="53"/>
      <c r="G224" s="53"/>
      <c r="H224" s="351"/>
      <c r="I224" s="55"/>
    </row>
    <row r="225" spans="1:9" ht="14.25" customHeight="1">
      <c r="A225" s="24"/>
      <c r="B225" s="55"/>
      <c r="C225" s="55"/>
      <c r="D225" s="55"/>
      <c r="E225" s="55"/>
      <c r="F225" s="53"/>
      <c r="G225" s="53"/>
      <c r="H225" s="351"/>
      <c r="I225" s="55"/>
    </row>
    <row r="226" spans="1:9" ht="14.25" customHeight="1">
      <c r="A226" s="24"/>
      <c r="B226" s="55"/>
      <c r="C226" s="55"/>
      <c r="D226" s="55"/>
      <c r="E226" s="55"/>
      <c r="F226" s="53"/>
      <c r="G226" s="53"/>
      <c r="H226" s="351"/>
      <c r="I226" s="55"/>
    </row>
    <row r="227" spans="1:9" ht="14.25" customHeight="1">
      <c r="A227" s="24"/>
      <c r="B227" s="55"/>
      <c r="C227" s="55"/>
      <c r="D227" s="55"/>
      <c r="E227" s="55"/>
      <c r="F227" s="53"/>
      <c r="G227" s="53"/>
      <c r="H227" s="351"/>
      <c r="I227" s="55"/>
    </row>
    <row r="228" spans="1:9" ht="14.25" customHeight="1">
      <c r="A228" s="24"/>
      <c r="B228" s="55"/>
      <c r="C228" s="55"/>
      <c r="D228" s="55"/>
      <c r="E228" s="55"/>
      <c r="F228" s="53"/>
      <c r="G228" s="53"/>
      <c r="H228" s="351"/>
      <c r="I228" s="55"/>
    </row>
    <row r="229" spans="1:9" ht="14.25" customHeight="1">
      <c r="A229" s="24"/>
      <c r="B229" s="55"/>
      <c r="C229" s="55"/>
      <c r="D229" s="55"/>
      <c r="E229" s="55"/>
      <c r="F229" s="53"/>
      <c r="G229" s="53"/>
      <c r="H229" s="351"/>
      <c r="I229" s="55"/>
    </row>
    <row r="230" spans="1:9" ht="14.25" customHeight="1">
      <c r="A230" s="24"/>
      <c r="B230" s="55"/>
      <c r="C230" s="55"/>
      <c r="D230" s="55"/>
      <c r="E230" s="55"/>
      <c r="F230" s="53"/>
      <c r="G230" s="53"/>
      <c r="H230" s="351"/>
      <c r="I230" s="55"/>
    </row>
    <row r="231" spans="1:9" ht="14.25" customHeight="1">
      <c r="A231" s="24"/>
      <c r="B231" s="55"/>
      <c r="C231" s="55"/>
      <c r="D231" s="55"/>
      <c r="E231" s="55"/>
      <c r="F231" s="53"/>
      <c r="G231" s="53"/>
      <c r="H231" s="351"/>
      <c r="I231" s="55"/>
    </row>
    <row r="232" spans="1:9" ht="14.25" customHeight="1">
      <c r="A232" s="24"/>
      <c r="B232" s="55"/>
      <c r="C232" s="55"/>
      <c r="D232" s="55"/>
      <c r="E232" s="55"/>
      <c r="F232" s="53"/>
      <c r="G232" s="53"/>
      <c r="H232" s="351"/>
      <c r="I232" s="55"/>
    </row>
    <row r="233" spans="1:9" ht="14.25" customHeight="1">
      <c r="A233" s="24"/>
      <c r="B233" s="55"/>
      <c r="C233" s="55"/>
      <c r="D233" s="55"/>
      <c r="E233" s="55"/>
      <c r="F233" s="53"/>
      <c r="G233" s="53"/>
      <c r="H233" s="351"/>
      <c r="I233" s="55"/>
    </row>
    <row r="234" spans="1:9" ht="14.25" customHeight="1">
      <c r="A234" s="24"/>
      <c r="B234" s="55"/>
      <c r="C234" s="55"/>
      <c r="D234" s="55"/>
      <c r="E234" s="55"/>
      <c r="F234" s="53"/>
      <c r="G234" s="53"/>
      <c r="H234" s="351"/>
      <c r="I234" s="55"/>
    </row>
    <row r="235" spans="1:9" ht="14.25" customHeight="1">
      <c r="A235" s="24"/>
      <c r="B235" s="55"/>
      <c r="C235" s="55"/>
      <c r="D235" s="55"/>
      <c r="E235" s="55"/>
      <c r="F235" s="53"/>
      <c r="G235" s="53"/>
      <c r="H235" s="351"/>
      <c r="I235" s="55"/>
    </row>
    <row r="236" spans="1:9" ht="14.25" customHeight="1">
      <c r="A236" s="24"/>
      <c r="B236" s="55"/>
      <c r="C236" s="55"/>
      <c r="D236" s="55"/>
      <c r="E236" s="55"/>
      <c r="F236" s="53"/>
      <c r="G236" s="53"/>
      <c r="H236" s="351"/>
      <c r="I236" s="55"/>
    </row>
    <row r="237" spans="1:9" ht="14.25" customHeight="1">
      <c r="A237" s="24"/>
      <c r="B237" s="55"/>
      <c r="C237" s="55"/>
      <c r="D237" s="55"/>
      <c r="E237" s="55"/>
      <c r="F237" s="53"/>
      <c r="G237" s="53"/>
      <c r="H237" s="351"/>
      <c r="I237" s="55"/>
    </row>
    <row r="238" spans="1:9" ht="14.25" customHeight="1">
      <c r="A238" s="24"/>
      <c r="B238" s="55"/>
      <c r="C238" s="55"/>
      <c r="D238" s="55"/>
      <c r="E238" s="55"/>
      <c r="F238" s="53"/>
      <c r="G238" s="53"/>
      <c r="H238" s="351"/>
      <c r="I238" s="55"/>
    </row>
    <row r="239" spans="1:9" ht="14.25" customHeight="1">
      <c r="A239" s="24"/>
      <c r="B239" s="55"/>
      <c r="C239" s="55"/>
      <c r="D239" s="55"/>
      <c r="E239" s="55"/>
      <c r="F239" s="53"/>
      <c r="G239" s="53"/>
      <c r="H239" s="351"/>
      <c r="I239" s="55"/>
    </row>
    <row r="240" spans="1:9" ht="14.25" customHeight="1">
      <c r="A240" s="24"/>
      <c r="B240" s="55"/>
      <c r="C240" s="55"/>
      <c r="D240" s="55"/>
      <c r="E240" s="55"/>
      <c r="F240" s="53"/>
      <c r="G240" s="53"/>
      <c r="H240" s="351"/>
      <c r="I240" s="55"/>
    </row>
    <row r="241" spans="1:9" ht="14.25" customHeight="1">
      <c r="A241" s="24"/>
      <c r="B241" s="55"/>
      <c r="C241" s="55"/>
      <c r="D241" s="55"/>
      <c r="E241" s="55"/>
      <c r="F241" s="53"/>
      <c r="G241" s="53"/>
      <c r="H241" s="351"/>
      <c r="I241" s="55"/>
    </row>
    <row r="242" spans="1:9" ht="14.25" customHeight="1">
      <c r="A242" s="24"/>
      <c r="B242" s="55"/>
      <c r="C242" s="55"/>
      <c r="D242" s="55"/>
      <c r="E242" s="55"/>
      <c r="F242" s="53"/>
      <c r="G242" s="53"/>
      <c r="H242" s="351"/>
      <c r="I242" s="55"/>
    </row>
    <row r="243" spans="1:9" ht="14.25" customHeight="1">
      <c r="A243" s="24"/>
      <c r="B243" s="55"/>
      <c r="C243" s="55"/>
      <c r="D243" s="55"/>
      <c r="E243" s="55"/>
      <c r="F243" s="53"/>
      <c r="G243" s="53"/>
      <c r="H243" s="351"/>
      <c r="I243" s="55"/>
    </row>
    <row r="244" spans="1:9" ht="14.25" customHeight="1">
      <c r="A244" s="24"/>
      <c r="B244" s="55"/>
      <c r="C244" s="55"/>
      <c r="D244" s="55"/>
      <c r="E244" s="55"/>
      <c r="F244" s="53"/>
      <c r="G244" s="53"/>
      <c r="H244" s="351"/>
      <c r="I244" s="55"/>
    </row>
    <row r="245" spans="1:9" ht="14.25" customHeight="1">
      <c r="A245" s="24"/>
      <c r="B245" s="55"/>
      <c r="C245" s="55"/>
      <c r="D245" s="55"/>
      <c r="E245" s="55"/>
      <c r="F245" s="53"/>
      <c r="G245" s="53"/>
      <c r="H245" s="351"/>
      <c r="I245" s="55"/>
    </row>
    <row r="246" spans="1:9" ht="14.25" customHeight="1">
      <c r="A246" s="24"/>
      <c r="B246" s="55"/>
      <c r="C246" s="55"/>
      <c r="D246" s="55"/>
      <c r="E246" s="55"/>
      <c r="F246" s="53"/>
      <c r="G246" s="53"/>
      <c r="H246" s="351"/>
      <c r="I246" s="55"/>
    </row>
    <row r="247" spans="1:9" ht="14.25" customHeight="1">
      <c r="A247" s="24"/>
      <c r="B247" s="55"/>
      <c r="C247" s="55"/>
      <c r="D247" s="55"/>
      <c r="E247" s="55"/>
      <c r="F247" s="53"/>
      <c r="G247" s="53"/>
      <c r="H247" s="351"/>
      <c r="I247" s="55"/>
    </row>
    <row r="248" spans="1:9" ht="14.25" customHeight="1">
      <c r="A248" s="24"/>
      <c r="B248" s="55"/>
      <c r="C248" s="55"/>
      <c r="D248" s="55"/>
      <c r="E248" s="55"/>
      <c r="F248" s="53"/>
      <c r="G248" s="53"/>
      <c r="H248" s="351"/>
      <c r="I248" s="55"/>
    </row>
    <row r="249" spans="1:9" ht="14.25" customHeight="1">
      <c r="A249" s="24"/>
      <c r="B249" s="55"/>
      <c r="C249" s="55"/>
      <c r="D249" s="55"/>
      <c r="E249" s="55"/>
      <c r="F249" s="53"/>
      <c r="G249" s="53"/>
      <c r="H249" s="351"/>
      <c r="I249" s="55"/>
    </row>
    <row r="250" spans="1:9" ht="14.25" customHeight="1">
      <c r="A250" s="24"/>
      <c r="B250" s="55"/>
      <c r="C250" s="55"/>
      <c r="D250" s="55"/>
      <c r="E250" s="55"/>
      <c r="F250" s="53"/>
      <c r="G250" s="53"/>
      <c r="H250" s="351"/>
      <c r="I250" s="55"/>
    </row>
    <row r="251" spans="1:9" ht="14.25" customHeight="1">
      <c r="A251" s="24"/>
      <c r="B251" s="55"/>
      <c r="C251" s="55"/>
      <c r="D251" s="55"/>
      <c r="E251" s="55"/>
      <c r="F251" s="53"/>
      <c r="G251" s="53"/>
      <c r="H251" s="351"/>
      <c r="I251" s="55"/>
    </row>
    <row r="252" spans="1:9" ht="14.25" customHeight="1">
      <c r="A252" s="24"/>
      <c r="B252" s="55"/>
      <c r="C252" s="55"/>
      <c r="D252" s="55"/>
      <c r="E252" s="55"/>
      <c r="F252" s="53"/>
      <c r="G252" s="53"/>
      <c r="H252" s="351"/>
      <c r="I252" s="55"/>
    </row>
    <row r="253" spans="1:9" ht="14.25" customHeight="1">
      <c r="A253" s="24"/>
      <c r="B253" s="55"/>
      <c r="C253" s="55"/>
      <c r="D253" s="55"/>
      <c r="E253" s="55"/>
      <c r="F253" s="53"/>
      <c r="G253" s="53"/>
      <c r="H253" s="351"/>
      <c r="I253" s="55"/>
    </row>
    <row r="254" spans="1:9" ht="14.25" customHeight="1">
      <c r="A254" s="24"/>
      <c r="B254" s="55"/>
      <c r="C254" s="55"/>
      <c r="D254" s="55"/>
      <c r="E254" s="55"/>
      <c r="F254" s="53"/>
      <c r="G254" s="53"/>
      <c r="H254" s="351"/>
      <c r="I254" s="55"/>
    </row>
    <row r="255" spans="1:9" ht="14.25" customHeight="1">
      <c r="A255" s="24"/>
      <c r="B255" s="55"/>
      <c r="C255" s="55"/>
      <c r="D255" s="55"/>
      <c r="E255" s="55"/>
      <c r="F255" s="53"/>
      <c r="G255" s="53"/>
      <c r="H255" s="351"/>
      <c r="I255" s="55"/>
    </row>
    <row r="256" spans="1:9" ht="14.25" customHeight="1">
      <c r="A256" s="24"/>
      <c r="B256" s="55"/>
      <c r="C256" s="55"/>
      <c r="D256" s="55"/>
      <c r="E256" s="55"/>
      <c r="F256" s="53"/>
      <c r="G256" s="53"/>
      <c r="H256" s="351"/>
      <c r="I256" s="55"/>
    </row>
    <row r="257" spans="1:9" ht="14.25" customHeight="1">
      <c r="A257" s="24"/>
      <c r="B257" s="55"/>
      <c r="C257" s="55"/>
      <c r="D257" s="55"/>
      <c r="E257" s="55"/>
      <c r="F257" s="53"/>
      <c r="G257" s="53"/>
      <c r="H257" s="351"/>
      <c r="I257" s="55"/>
    </row>
    <row r="258" spans="1:9" ht="14.25" customHeight="1">
      <c r="A258" s="24"/>
      <c r="B258" s="55"/>
      <c r="C258" s="55"/>
      <c r="D258" s="55"/>
      <c r="E258" s="55"/>
      <c r="F258" s="53"/>
      <c r="G258" s="53"/>
      <c r="H258" s="351"/>
      <c r="I258" s="55"/>
    </row>
    <row r="259" spans="1:9" ht="14.25" customHeight="1">
      <c r="A259" s="24"/>
      <c r="B259" s="55"/>
      <c r="C259" s="55"/>
      <c r="D259" s="55"/>
      <c r="E259" s="55"/>
      <c r="F259" s="53"/>
      <c r="G259" s="53"/>
      <c r="H259" s="351"/>
      <c r="I259" s="55"/>
    </row>
    <row r="260" spans="1:9" ht="14.25" customHeight="1">
      <c r="A260" s="24"/>
      <c r="B260" s="55"/>
      <c r="C260" s="55"/>
      <c r="D260" s="55"/>
      <c r="E260" s="55"/>
      <c r="F260" s="53"/>
      <c r="G260" s="53"/>
      <c r="H260" s="351"/>
      <c r="I260" s="55"/>
    </row>
    <row r="261" spans="1:9" ht="14.25" customHeight="1">
      <c r="A261" s="24"/>
      <c r="B261" s="55"/>
      <c r="C261" s="55"/>
      <c r="D261" s="55"/>
      <c r="E261" s="55"/>
      <c r="F261" s="53"/>
      <c r="G261" s="53"/>
      <c r="H261" s="351"/>
      <c r="I261" s="55"/>
    </row>
    <row r="262" spans="1:9" ht="14.25" customHeight="1">
      <c r="A262" s="24"/>
      <c r="B262" s="55"/>
      <c r="C262" s="55"/>
      <c r="D262" s="55"/>
      <c r="E262" s="55"/>
      <c r="F262" s="53"/>
      <c r="G262" s="53"/>
      <c r="H262" s="351"/>
      <c r="I262" s="55"/>
    </row>
    <row r="263" spans="1:9" ht="14.25" customHeight="1">
      <c r="A263" s="24"/>
      <c r="B263" s="55"/>
      <c r="C263" s="55"/>
      <c r="D263" s="55"/>
      <c r="E263" s="55"/>
      <c r="F263" s="53"/>
      <c r="G263" s="53"/>
      <c r="H263" s="351"/>
      <c r="I263" s="55"/>
    </row>
    <row r="264" spans="1:9" ht="14.25" customHeight="1">
      <c r="A264" s="24"/>
      <c r="B264" s="55"/>
      <c r="C264" s="55"/>
      <c r="D264" s="55"/>
      <c r="E264" s="55"/>
      <c r="F264" s="53"/>
      <c r="G264" s="53"/>
      <c r="H264" s="351"/>
      <c r="I264" s="55"/>
    </row>
    <row r="265" spans="1:9" ht="14.25" customHeight="1">
      <c r="A265" s="24"/>
      <c r="B265" s="55"/>
      <c r="C265" s="55"/>
      <c r="D265" s="55"/>
      <c r="E265" s="55"/>
      <c r="F265" s="53"/>
      <c r="G265" s="53"/>
      <c r="H265" s="351"/>
      <c r="I265" s="55"/>
    </row>
    <row r="266" spans="1:9" ht="14.25" customHeight="1">
      <c r="A266" s="24"/>
      <c r="B266" s="55"/>
      <c r="C266" s="55"/>
      <c r="D266" s="55"/>
      <c r="E266" s="55"/>
      <c r="F266" s="53"/>
      <c r="G266" s="53"/>
      <c r="H266" s="351"/>
      <c r="I266" s="55"/>
    </row>
    <row r="267" spans="1:9" ht="14.25" customHeight="1">
      <c r="A267" s="24"/>
      <c r="B267" s="55"/>
      <c r="C267" s="55"/>
      <c r="D267" s="55"/>
      <c r="E267" s="55"/>
      <c r="F267" s="53"/>
      <c r="G267" s="53"/>
      <c r="H267" s="351"/>
      <c r="I267" s="55"/>
    </row>
    <row r="268" spans="1:9" ht="14.25" customHeight="1">
      <c r="A268" s="24"/>
      <c r="B268" s="55"/>
      <c r="C268" s="55"/>
      <c r="D268" s="55"/>
      <c r="E268" s="55"/>
      <c r="F268" s="53"/>
      <c r="G268" s="53"/>
      <c r="H268" s="351"/>
      <c r="I268" s="55"/>
    </row>
    <row r="269" spans="1:9" ht="14.25" customHeight="1">
      <c r="A269" s="24"/>
      <c r="B269" s="55"/>
      <c r="C269" s="55"/>
      <c r="D269" s="55"/>
      <c r="E269" s="55"/>
      <c r="F269" s="53"/>
      <c r="G269" s="53"/>
      <c r="H269" s="351"/>
      <c r="I269" s="55"/>
    </row>
    <row r="270" spans="1:9" ht="14.25" customHeight="1">
      <c r="A270" s="24"/>
      <c r="B270" s="55"/>
      <c r="C270" s="55"/>
      <c r="D270" s="55"/>
      <c r="E270" s="55"/>
      <c r="F270" s="53"/>
      <c r="G270" s="53"/>
      <c r="H270" s="351"/>
      <c r="I270" s="55"/>
    </row>
    <row r="271" spans="1:9" ht="14.25" customHeight="1">
      <c r="A271" s="24"/>
      <c r="B271" s="55"/>
      <c r="C271" s="55"/>
      <c r="D271" s="55"/>
      <c r="E271" s="55"/>
      <c r="F271" s="53"/>
      <c r="G271" s="53"/>
      <c r="H271" s="351"/>
      <c r="I271" s="55"/>
    </row>
    <row r="272" spans="1:9" ht="14.25" customHeight="1">
      <c r="A272" s="24"/>
      <c r="B272" s="55"/>
      <c r="C272" s="55"/>
      <c r="D272" s="55"/>
      <c r="E272" s="55"/>
      <c r="F272" s="53"/>
      <c r="G272" s="53"/>
      <c r="H272" s="351"/>
      <c r="I272" s="55"/>
    </row>
    <row r="273" spans="1:9" ht="14.25" customHeight="1">
      <c r="A273" s="24"/>
      <c r="B273" s="55"/>
      <c r="C273" s="55"/>
      <c r="D273" s="55"/>
      <c r="E273" s="55"/>
      <c r="F273" s="53"/>
      <c r="G273" s="53"/>
      <c r="H273" s="351"/>
      <c r="I273" s="55"/>
    </row>
    <row r="274" spans="1:9" ht="14.25" customHeight="1">
      <c r="A274" s="24"/>
      <c r="B274" s="55"/>
      <c r="C274" s="55"/>
      <c r="D274" s="55"/>
      <c r="E274" s="55"/>
      <c r="F274" s="53"/>
      <c r="G274" s="53"/>
      <c r="H274" s="351"/>
      <c r="I274" s="55"/>
    </row>
    <row r="275" spans="1:9" ht="14.25" customHeight="1">
      <c r="A275" s="24"/>
      <c r="B275" s="55"/>
      <c r="C275" s="55"/>
      <c r="D275" s="55"/>
      <c r="E275" s="55"/>
      <c r="F275" s="53"/>
      <c r="G275" s="53"/>
      <c r="H275" s="351"/>
      <c r="I275" s="55"/>
    </row>
    <row r="276" spans="1:9" ht="14.25" customHeight="1">
      <c r="A276" s="24"/>
      <c r="B276" s="55"/>
      <c r="C276" s="55"/>
      <c r="D276" s="55"/>
      <c r="E276" s="55"/>
      <c r="F276" s="53"/>
      <c r="G276" s="53"/>
      <c r="H276" s="351"/>
      <c r="I276" s="55"/>
    </row>
    <row r="277" spans="1:9" ht="14.25" customHeight="1">
      <c r="A277" s="24"/>
      <c r="B277" s="55"/>
      <c r="C277" s="55"/>
      <c r="D277" s="55"/>
      <c r="E277" s="55"/>
      <c r="F277" s="53"/>
      <c r="G277" s="53"/>
      <c r="H277" s="351"/>
      <c r="I277" s="55"/>
    </row>
    <row r="278" spans="1:9" ht="14.25" customHeight="1">
      <c r="A278" s="24"/>
      <c r="B278" s="55"/>
      <c r="C278" s="55"/>
      <c r="D278" s="55"/>
      <c r="E278" s="55"/>
      <c r="F278" s="53"/>
      <c r="G278" s="53"/>
      <c r="H278" s="351"/>
      <c r="I278" s="55"/>
    </row>
    <row r="279" spans="1:9" ht="14.25" customHeight="1">
      <c r="A279" s="24"/>
      <c r="B279" s="55"/>
      <c r="C279" s="55"/>
      <c r="D279" s="55"/>
      <c r="E279" s="55"/>
      <c r="F279" s="53"/>
      <c r="G279" s="53"/>
      <c r="H279" s="351"/>
      <c r="I279" s="55"/>
    </row>
    <row r="280" spans="1:9" ht="14.25" customHeight="1">
      <c r="A280" s="24"/>
      <c r="B280" s="55"/>
      <c r="C280" s="55"/>
      <c r="D280" s="55"/>
      <c r="E280" s="55"/>
      <c r="F280" s="53"/>
      <c r="G280" s="53"/>
      <c r="H280" s="351"/>
      <c r="I280" s="55"/>
    </row>
    <row r="281" spans="1:9" ht="14.25" customHeight="1">
      <c r="A281" s="24"/>
      <c r="B281" s="55"/>
      <c r="C281" s="55"/>
      <c r="D281" s="55"/>
      <c r="E281" s="55"/>
      <c r="F281" s="53"/>
      <c r="G281" s="53"/>
      <c r="H281" s="351"/>
      <c r="I281" s="55"/>
    </row>
    <row r="282" spans="1:9" ht="14.25" customHeight="1">
      <c r="A282" s="24"/>
      <c r="B282" s="55"/>
      <c r="C282" s="55"/>
      <c r="D282" s="55"/>
      <c r="E282" s="55"/>
      <c r="F282" s="53"/>
      <c r="G282" s="53"/>
      <c r="H282" s="351"/>
      <c r="I282" s="55"/>
    </row>
    <row r="283" spans="1:9" ht="14.25" customHeight="1">
      <c r="A283" s="24"/>
      <c r="B283" s="55"/>
      <c r="C283" s="55"/>
      <c r="D283" s="55"/>
      <c r="E283" s="55"/>
      <c r="F283" s="53"/>
      <c r="G283" s="53"/>
      <c r="H283" s="351"/>
      <c r="I283" s="55"/>
    </row>
    <row r="284" spans="1:9" ht="14.25" customHeight="1">
      <c r="A284" s="24"/>
      <c r="B284" s="55"/>
      <c r="C284" s="55"/>
      <c r="D284" s="55"/>
      <c r="E284" s="55"/>
      <c r="F284" s="53"/>
      <c r="G284" s="53"/>
      <c r="H284" s="351"/>
      <c r="I284" s="55"/>
    </row>
    <row r="285" spans="1:9" ht="14.25" customHeight="1">
      <c r="A285" s="24"/>
      <c r="B285" s="55"/>
      <c r="C285" s="55"/>
      <c r="D285" s="55"/>
      <c r="E285" s="55"/>
      <c r="F285" s="53"/>
      <c r="G285" s="53"/>
      <c r="H285" s="351"/>
      <c r="I285" s="55"/>
    </row>
    <row r="286" spans="1:9" ht="14.25" customHeight="1">
      <c r="A286" s="24"/>
      <c r="B286" s="55"/>
      <c r="C286" s="55"/>
      <c r="D286" s="55"/>
      <c r="E286" s="55"/>
      <c r="F286" s="53"/>
      <c r="G286" s="53"/>
      <c r="H286" s="351"/>
      <c r="I286" s="55"/>
    </row>
    <row r="287" spans="1:9" ht="14.25" customHeight="1">
      <c r="A287" s="24"/>
      <c r="B287" s="55"/>
      <c r="C287" s="55"/>
      <c r="D287" s="55"/>
      <c r="E287" s="55"/>
      <c r="F287" s="53"/>
      <c r="G287" s="53"/>
      <c r="H287" s="351"/>
      <c r="I287" s="55"/>
    </row>
    <row r="288" spans="1:9" ht="14.25" customHeight="1">
      <c r="A288" s="24"/>
      <c r="B288" s="55"/>
      <c r="C288" s="55"/>
      <c r="D288" s="55"/>
      <c r="E288" s="55"/>
      <c r="F288" s="53"/>
      <c r="G288" s="53"/>
      <c r="H288" s="351"/>
      <c r="I288" s="55"/>
    </row>
    <row r="289" spans="1:9" ht="14.25" customHeight="1">
      <c r="A289" s="24"/>
      <c r="B289" s="55"/>
      <c r="C289" s="55"/>
      <c r="D289" s="55"/>
      <c r="E289" s="55"/>
      <c r="F289" s="53"/>
      <c r="G289" s="53"/>
      <c r="H289" s="351"/>
      <c r="I289" s="55"/>
    </row>
    <row r="290" spans="1:9" ht="14.25" customHeight="1">
      <c r="A290" s="24"/>
      <c r="B290" s="55"/>
      <c r="C290" s="55"/>
      <c r="D290" s="55"/>
      <c r="E290" s="55"/>
      <c r="F290" s="53"/>
      <c r="G290" s="53"/>
      <c r="H290" s="351"/>
      <c r="I290" s="55"/>
    </row>
    <row r="291" spans="1:9" ht="14.25" customHeight="1">
      <c r="A291" s="24"/>
      <c r="B291" s="55"/>
      <c r="C291" s="55"/>
      <c r="D291" s="55"/>
      <c r="E291" s="55"/>
      <c r="F291" s="53"/>
      <c r="G291" s="53"/>
      <c r="H291" s="351"/>
      <c r="I291" s="55"/>
    </row>
    <row r="292" spans="1:9" ht="14.25" customHeight="1">
      <c r="A292" s="24"/>
      <c r="B292" s="55"/>
      <c r="C292" s="55"/>
      <c r="D292" s="55"/>
      <c r="E292" s="55"/>
      <c r="F292" s="53"/>
      <c r="G292" s="53"/>
      <c r="H292" s="351"/>
      <c r="I292" s="55"/>
    </row>
    <row r="293" spans="1:9" ht="14.25" customHeight="1">
      <c r="A293" s="24"/>
      <c r="B293" s="55"/>
      <c r="C293" s="55"/>
      <c r="D293" s="55"/>
      <c r="E293" s="55"/>
      <c r="F293" s="53"/>
      <c r="G293" s="53"/>
      <c r="H293" s="351"/>
      <c r="I293" s="55"/>
    </row>
    <row r="294" spans="1:9" ht="14.25" customHeight="1">
      <c r="A294" s="24"/>
      <c r="B294" s="55"/>
      <c r="C294" s="55"/>
      <c r="D294" s="55"/>
      <c r="E294" s="55"/>
      <c r="F294" s="53"/>
      <c r="G294" s="53"/>
      <c r="H294" s="351"/>
      <c r="I294" s="55"/>
    </row>
    <row r="295" spans="1:9" ht="14.25" customHeight="1">
      <c r="A295" s="24"/>
      <c r="B295" s="55"/>
      <c r="C295" s="55"/>
      <c r="D295" s="55"/>
      <c r="E295" s="55"/>
      <c r="F295" s="53"/>
      <c r="G295" s="53"/>
      <c r="H295" s="351"/>
      <c r="I295" s="55"/>
    </row>
    <row r="296" spans="1:9" ht="14.25" customHeight="1">
      <c r="A296" s="24"/>
      <c r="B296" s="55"/>
      <c r="C296" s="55"/>
      <c r="D296" s="55"/>
      <c r="E296" s="55"/>
      <c r="F296" s="53"/>
      <c r="G296" s="53"/>
      <c r="H296" s="351"/>
      <c r="I296" s="55"/>
    </row>
    <row r="297" spans="1:9" ht="14.25" customHeight="1">
      <c r="A297" s="24"/>
      <c r="B297" s="55"/>
      <c r="C297" s="55"/>
      <c r="D297" s="55"/>
      <c r="E297" s="55"/>
      <c r="F297" s="53"/>
      <c r="G297" s="53"/>
      <c r="H297" s="351"/>
      <c r="I297" s="55"/>
    </row>
    <row r="298" spans="1:9" ht="14.25" customHeight="1">
      <c r="A298" s="24"/>
      <c r="B298" s="55"/>
      <c r="C298" s="55"/>
      <c r="D298" s="55"/>
      <c r="E298" s="55"/>
      <c r="F298" s="53"/>
      <c r="G298" s="53"/>
      <c r="H298" s="351"/>
      <c r="I298" s="55"/>
    </row>
    <row r="299" spans="1:9" ht="14.25" customHeight="1">
      <c r="A299" s="24"/>
      <c r="B299" s="55"/>
      <c r="C299" s="55"/>
      <c r="D299" s="55"/>
      <c r="E299" s="55"/>
      <c r="F299" s="53"/>
      <c r="G299" s="53"/>
      <c r="H299" s="351"/>
      <c r="I299" s="55"/>
    </row>
    <row r="300" spans="1:9" ht="14.25" customHeight="1">
      <c r="A300" s="24"/>
      <c r="B300" s="55"/>
      <c r="C300" s="55"/>
      <c r="D300" s="55"/>
      <c r="E300" s="55"/>
      <c r="F300" s="53"/>
      <c r="G300" s="53"/>
      <c r="H300" s="351"/>
      <c r="I300" s="55"/>
    </row>
    <row r="301" spans="1:9" ht="14.25" customHeight="1">
      <c r="A301" s="24"/>
      <c r="B301" s="55"/>
      <c r="C301" s="55"/>
      <c r="D301" s="55"/>
      <c r="E301" s="55"/>
      <c r="F301" s="53"/>
      <c r="G301" s="53"/>
      <c r="H301" s="351"/>
      <c r="I301" s="55"/>
    </row>
    <row r="302" spans="1:9" ht="14.25" customHeight="1">
      <c r="A302" s="24"/>
      <c r="B302" s="55"/>
      <c r="C302" s="55"/>
      <c r="D302" s="55"/>
      <c r="E302" s="55"/>
      <c r="F302" s="53"/>
      <c r="G302" s="53"/>
      <c r="H302" s="351"/>
      <c r="I302" s="55"/>
    </row>
    <row r="303" spans="1:9" ht="14.25" customHeight="1">
      <c r="A303" s="24"/>
      <c r="B303" s="55"/>
      <c r="C303" s="55"/>
      <c r="D303" s="55"/>
      <c r="E303" s="55"/>
      <c r="F303" s="53"/>
      <c r="G303" s="53"/>
      <c r="H303" s="351"/>
      <c r="I303" s="55"/>
    </row>
    <row r="304" spans="1:9" ht="14.25" customHeight="1">
      <c r="A304" s="24"/>
      <c r="B304" s="55"/>
      <c r="C304" s="55"/>
      <c r="D304" s="55"/>
      <c r="E304" s="55"/>
      <c r="F304" s="53"/>
      <c r="G304" s="53"/>
      <c r="H304" s="351"/>
      <c r="I304" s="55"/>
    </row>
    <row r="305" spans="1:9" ht="14.25" customHeight="1">
      <c r="A305" s="24"/>
      <c r="B305" s="55"/>
      <c r="C305" s="55"/>
      <c r="D305" s="55"/>
      <c r="E305" s="55"/>
      <c r="F305" s="53"/>
      <c r="G305" s="53"/>
      <c r="H305" s="351"/>
      <c r="I305" s="55"/>
    </row>
    <row r="306" spans="1:9" ht="14.25" customHeight="1">
      <c r="A306" s="24"/>
      <c r="B306" s="55"/>
      <c r="C306" s="55"/>
      <c r="D306" s="55"/>
      <c r="E306" s="55"/>
      <c r="F306" s="53"/>
      <c r="G306" s="53"/>
      <c r="H306" s="351"/>
      <c r="I306" s="55"/>
    </row>
    <row r="307" spans="1:9" ht="14.25" customHeight="1">
      <c r="A307" s="24"/>
      <c r="B307" s="55"/>
      <c r="C307" s="55"/>
      <c r="D307" s="55"/>
      <c r="E307" s="55"/>
      <c r="F307" s="53"/>
      <c r="G307" s="53"/>
      <c r="H307" s="351"/>
      <c r="I307" s="55"/>
    </row>
    <row r="308" spans="1:9" ht="14.25" customHeight="1">
      <c r="A308" s="24"/>
      <c r="B308" s="55"/>
      <c r="C308" s="55"/>
      <c r="D308" s="55"/>
      <c r="E308" s="55"/>
      <c r="F308" s="53"/>
      <c r="G308" s="53"/>
      <c r="H308" s="351"/>
      <c r="I308" s="55"/>
    </row>
    <row r="309" spans="1:9" ht="14.25" customHeight="1">
      <c r="A309" s="24"/>
      <c r="B309" s="55"/>
      <c r="C309" s="55"/>
      <c r="D309" s="55"/>
      <c r="E309" s="55"/>
      <c r="F309" s="53"/>
      <c r="G309" s="53"/>
      <c r="H309" s="351"/>
      <c r="I309" s="55"/>
    </row>
  </sheetData>
  <phoneticPr fontId="29" type="noConversion"/>
  <pageMargins left="0.51181102362204722" right="0.51181102362204722" top="0.47244094488188981" bottom="0.47244094488188981" header="0.23622047244094491" footer="0.23622047244094491"/>
  <pageSetup paperSize="9" orientation="portrait" r:id="rId1"/>
  <headerFooter alignWithMargins="0">
    <oddFooter>&amp;C&amp;9&amp;P&amp;L&amp;9Public Library Statistics 2016/17</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R56"/>
  <sheetViews>
    <sheetView zoomScaleNormal="100" workbookViewId="0">
      <pane ySplit="3" topLeftCell="A4" activePane="bottomLeft" state="frozen"/>
      <selection activeCell="E6" sqref="E6"/>
      <selection pane="bottomLeft" activeCell="N50" sqref="N50"/>
    </sheetView>
  </sheetViews>
  <sheetFormatPr defaultColWidth="9.140625" defaultRowHeight="14.25" customHeight="1"/>
  <cols>
    <col min="1" max="1" width="20.85546875" style="20" customWidth="1"/>
    <col min="2" max="2" width="7.42578125" style="48" customWidth="1"/>
    <col min="3" max="3" width="9" style="48" customWidth="1"/>
    <col min="4" max="5" width="7.42578125" style="48" customWidth="1"/>
    <col min="6" max="6" width="16.28515625" style="48" customWidth="1"/>
    <col min="7" max="7" width="6.7109375" style="48" customWidth="1"/>
    <col min="8" max="8" width="9.5703125" style="191" customWidth="1"/>
    <col min="9" max="9" width="9.42578125" style="48" customWidth="1"/>
    <col min="10" max="10" width="16.5703125" style="20" customWidth="1"/>
    <col min="11" max="16384" width="9.140625" style="20"/>
  </cols>
  <sheetData>
    <row r="1" spans="1:18" ht="17.25" customHeight="1">
      <c r="A1" s="37" t="s">
        <v>484</v>
      </c>
      <c r="G1" s="56"/>
      <c r="H1" s="352"/>
    </row>
    <row r="2" spans="1:18" ht="12.75" customHeight="1">
      <c r="A2" s="37"/>
      <c r="G2" s="56"/>
      <c r="H2" s="352"/>
    </row>
    <row r="3" spans="1:18" ht="35.25" customHeight="1">
      <c r="A3" s="36"/>
      <c r="B3" s="340" t="s">
        <v>17</v>
      </c>
      <c r="C3" s="340" t="s">
        <v>18</v>
      </c>
      <c r="D3" s="340" t="s">
        <v>70</v>
      </c>
      <c r="E3" s="340" t="s">
        <v>71</v>
      </c>
      <c r="F3" s="340" t="s">
        <v>72</v>
      </c>
      <c r="G3" s="340" t="s">
        <v>54</v>
      </c>
      <c r="H3" s="359" t="s">
        <v>57</v>
      </c>
      <c r="I3" s="539" t="s">
        <v>58</v>
      </c>
      <c r="J3" s="9"/>
      <c r="K3" s="4"/>
      <c r="L3" s="4"/>
      <c r="M3" s="4"/>
      <c r="N3" s="4"/>
      <c r="O3" s="4"/>
      <c r="P3" s="4"/>
      <c r="Q3" s="4"/>
      <c r="R3" s="4"/>
    </row>
    <row r="4" spans="1:18" ht="14.25" customHeight="1">
      <c r="A4" s="632" t="s">
        <v>280</v>
      </c>
      <c r="B4" s="643">
        <v>4181</v>
      </c>
      <c r="C4" s="643">
        <v>48089</v>
      </c>
      <c r="D4" s="643">
        <v>7766</v>
      </c>
      <c r="E4" s="643">
        <v>7130</v>
      </c>
      <c r="F4" s="642">
        <v>49</v>
      </c>
      <c r="G4" s="642">
        <v>514</v>
      </c>
      <c r="H4" s="643">
        <v>67729</v>
      </c>
      <c r="I4" s="643">
        <v>14901</v>
      </c>
      <c r="J4" s="4"/>
    </row>
    <row r="5" spans="1:18" ht="14.25" customHeight="1">
      <c r="A5" s="632" t="s">
        <v>213</v>
      </c>
      <c r="B5" s="643">
        <v>5776</v>
      </c>
      <c r="C5" s="643">
        <v>21740</v>
      </c>
      <c r="D5" s="643">
        <v>2838</v>
      </c>
      <c r="E5" s="643">
        <v>3021</v>
      </c>
      <c r="F5" s="642"/>
      <c r="G5" s="643">
        <v>2100</v>
      </c>
      <c r="H5" s="643">
        <v>35475</v>
      </c>
      <c r="I5" s="642">
        <v>801</v>
      </c>
      <c r="J5" s="4"/>
    </row>
    <row r="6" spans="1:18" ht="14.25" customHeight="1">
      <c r="A6" s="632" t="s">
        <v>281</v>
      </c>
      <c r="B6" s="643">
        <v>4519</v>
      </c>
      <c r="C6" s="643">
        <v>21391</v>
      </c>
      <c r="D6" s="642"/>
      <c r="E6" s="643">
        <v>5044</v>
      </c>
      <c r="F6" s="642">
        <v>314</v>
      </c>
      <c r="G6" s="643">
        <v>1176</v>
      </c>
      <c r="H6" s="643">
        <v>32444</v>
      </c>
      <c r="I6" s="643">
        <v>2631</v>
      </c>
      <c r="J6" s="4"/>
    </row>
    <row r="7" spans="1:18" ht="14.25" customHeight="1">
      <c r="A7" s="632" t="s">
        <v>438</v>
      </c>
      <c r="B7" s="643">
        <v>11239</v>
      </c>
      <c r="C7" s="643">
        <v>17435</v>
      </c>
      <c r="D7" s="643">
        <v>1980</v>
      </c>
      <c r="E7" s="643">
        <v>2377</v>
      </c>
      <c r="F7" s="642">
        <v>146</v>
      </c>
      <c r="G7" s="642">
        <v>271</v>
      </c>
      <c r="H7" s="643">
        <v>33448</v>
      </c>
      <c r="I7" s="643">
        <v>1773</v>
      </c>
      <c r="J7" s="4"/>
    </row>
    <row r="8" spans="1:18" ht="14.25" customHeight="1">
      <c r="A8" s="632" t="s">
        <v>106</v>
      </c>
      <c r="B8" s="643">
        <v>2731</v>
      </c>
      <c r="C8" s="643">
        <v>8246</v>
      </c>
      <c r="D8" s="642"/>
      <c r="E8" s="643">
        <v>2647</v>
      </c>
      <c r="F8" s="642">
        <v>80</v>
      </c>
      <c r="G8" s="642">
        <v>179</v>
      </c>
      <c r="H8" s="643">
        <v>13883</v>
      </c>
      <c r="I8" s="642">
        <v>30</v>
      </c>
      <c r="J8" s="4"/>
    </row>
    <row r="9" spans="1:18" ht="14.25" customHeight="1">
      <c r="A9" s="632" t="s">
        <v>282</v>
      </c>
      <c r="B9" s="643">
        <v>3383</v>
      </c>
      <c r="C9" s="643">
        <v>8250</v>
      </c>
      <c r="D9" s="642">
        <v>681</v>
      </c>
      <c r="E9" s="643">
        <v>1877</v>
      </c>
      <c r="F9" s="642"/>
      <c r="G9" s="642">
        <v>33</v>
      </c>
      <c r="H9" s="643">
        <v>14224</v>
      </c>
      <c r="I9" s="643">
        <v>5731</v>
      </c>
      <c r="J9" s="4"/>
    </row>
    <row r="10" spans="1:18" ht="14.25" customHeight="1">
      <c r="A10" s="632" t="s">
        <v>428</v>
      </c>
      <c r="B10" s="642">
        <v>208</v>
      </c>
      <c r="C10" s="642">
        <v>678</v>
      </c>
      <c r="D10" s="642">
        <v>75</v>
      </c>
      <c r="E10" s="642">
        <v>147</v>
      </c>
      <c r="F10" s="642">
        <v>10</v>
      </c>
      <c r="G10" s="642">
        <v>4</v>
      </c>
      <c r="H10" s="643">
        <v>1122</v>
      </c>
      <c r="I10" s="642">
        <v>131</v>
      </c>
      <c r="J10" s="4"/>
    </row>
    <row r="11" spans="1:18" ht="14.25" customHeight="1">
      <c r="A11" s="632" t="s">
        <v>341</v>
      </c>
      <c r="B11" s="643">
        <v>2096</v>
      </c>
      <c r="C11" s="643">
        <v>3439</v>
      </c>
      <c r="D11" s="642">
        <v>718</v>
      </c>
      <c r="E11" s="643">
        <v>1506</v>
      </c>
      <c r="F11" s="642">
        <v>20</v>
      </c>
      <c r="G11" s="642">
        <v>77</v>
      </c>
      <c r="H11" s="643">
        <v>7856</v>
      </c>
      <c r="I11" s="642">
        <v>358</v>
      </c>
      <c r="J11" s="4"/>
    </row>
    <row r="12" spans="1:18" ht="14.25" customHeight="1">
      <c r="A12" s="632" t="s">
        <v>283</v>
      </c>
      <c r="B12" s="643">
        <v>17200</v>
      </c>
      <c r="C12" s="643">
        <v>62344</v>
      </c>
      <c r="D12" s="643">
        <v>3606</v>
      </c>
      <c r="E12" s="643">
        <v>19059</v>
      </c>
      <c r="F12" s="642">
        <v>492</v>
      </c>
      <c r="G12" s="643">
        <v>1782</v>
      </c>
      <c r="H12" s="643">
        <v>104483</v>
      </c>
      <c r="I12" s="643">
        <v>15064</v>
      </c>
      <c r="J12" s="4"/>
    </row>
    <row r="13" spans="1:18" ht="14.25" customHeight="1">
      <c r="A13" s="632" t="s">
        <v>284</v>
      </c>
      <c r="B13" s="643">
        <v>4339</v>
      </c>
      <c r="C13" s="643">
        <v>19635</v>
      </c>
      <c r="D13" s="642">
        <v>258</v>
      </c>
      <c r="E13" s="643">
        <v>1006</v>
      </c>
      <c r="F13" s="642">
        <v>46</v>
      </c>
      <c r="G13" s="642">
        <v>118</v>
      </c>
      <c r="H13" s="643">
        <v>25402</v>
      </c>
      <c r="I13" s="643">
        <v>10669</v>
      </c>
      <c r="J13" s="4"/>
    </row>
    <row r="14" spans="1:18" ht="14.25" customHeight="1">
      <c r="A14" s="632" t="s">
        <v>214</v>
      </c>
      <c r="B14" s="642">
        <v>262</v>
      </c>
      <c r="C14" s="643">
        <v>7903</v>
      </c>
      <c r="D14" s="642">
        <v>787</v>
      </c>
      <c r="E14" s="642">
        <v>686</v>
      </c>
      <c r="F14" s="642">
        <v>58</v>
      </c>
      <c r="G14" s="642"/>
      <c r="H14" s="643">
        <v>9696</v>
      </c>
      <c r="I14" s="642">
        <v>356</v>
      </c>
      <c r="J14" s="4"/>
    </row>
    <row r="15" spans="1:18" ht="14.25" customHeight="1">
      <c r="A15" s="632" t="s">
        <v>429</v>
      </c>
      <c r="B15" s="643">
        <v>32613</v>
      </c>
      <c r="C15" s="643">
        <v>115609</v>
      </c>
      <c r="D15" s="643">
        <v>5250</v>
      </c>
      <c r="E15" s="643">
        <v>22593</v>
      </c>
      <c r="F15" s="642">
        <v>486</v>
      </c>
      <c r="G15" s="642">
        <v>261</v>
      </c>
      <c r="H15" s="643">
        <v>176812</v>
      </c>
      <c r="I15" s="643">
        <v>24161</v>
      </c>
      <c r="J15" s="4"/>
    </row>
    <row r="16" spans="1:18" ht="14.25" customHeight="1">
      <c r="A16" s="632" t="s">
        <v>345</v>
      </c>
      <c r="B16" s="642">
        <v>468</v>
      </c>
      <c r="C16" s="643">
        <v>2451</v>
      </c>
      <c r="D16" s="642">
        <v>516</v>
      </c>
      <c r="E16" s="642">
        <v>742</v>
      </c>
      <c r="F16" s="642">
        <v>16</v>
      </c>
      <c r="G16" s="642">
        <v>1</v>
      </c>
      <c r="H16" s="643">
        <v>4194</v>
      </c>
      <c r="I16" s="642">
        <v>301</v>
      </c>
      <c r="J16" s="4"/>
    </row>
    <row r="17" spans="1:10" ht="14.25" customHeight="1">
      <c r="A17" s="632" t="s">
        <v>347</v>
      </c>
      <c r="B17" s="642">
        <v>976</v>
      </c>
      <c r="C17" s="643">
        <v>3243</v>
      </c>
      <c r="D17" s="642">
        <v>593</v>
      </c>
      <c r="E17" s="643">
        <v>1124</v>
      </c>
      <c r="F17" s="642">
        <v>12</v>
      </c>
      <c r="G17" s="642"/>
      <c r="H17" s="643">
        <v>5948</v>
      </c>
      <c r="I17" s="642">
        <v>320</v>
      </c>
      <c r="J17" s="4"/>
    </row>
    <row r="18" spans="1:10" ht="14.25" customHeight="1">
      <c r="A18" s="632" t="s">
        <v>436</v>
      </c>
      <c r="B18" s="643">
        <v>5863</v>
      </c>
      <c r="C18" s="643">
        <v>54972</v>
      </c>
      <c r="D18" s="643">
        <v>3778</v>
      </c>
      <c r="E18" s="643">
        <v>6363</v>
      </c>
      <c r="F18" s="642">
        <v>170</v>
      </c>
      <c r="G18" s="642">
        <v>15</v>
      </c>
      <c r="H18" s="643">
        <v>71161</v>
      </c>
      <c r="I18" s="643">
        <v>19905</v>
      </c>
      <c r="J18" s="4"/>
    </row>
    <row r="19" spans="1:10" ht="14.25" customHeight="1">
      <c r="A19" s="632" t="s">
        <v>285</v>
      </c>
      <c r="B19" s="643">
        <v>3996</v>
      </c>
      <c r="C19" s="643">
        <v>28562</v>
      </c>
      <c r="D19" s="643">
        <v>4220</v>
      </c>
      <c r="E19" s="643">
        <v>8369</v>
      </c>
      <c r="F19" s="642"/>
      <c r="G19" s="642">
        <v>462</v>
      </c>
      <c r="H19" s="643">
        <v>45609</v>
      </c>
      <c r="I19" s="643">
        <v>2708</v>
      </c>
      <c r="J19" s="4"/>
    </row>
    <row r="20" spans="1:10" ht="14.25" customHeight="1">
      <c r="A20" s="632" t="s">
        <v>6</v>
      </c>
      <c r="B20" s="643">
        <v>8798</v>
      </c>
      <c r="C20" s="643">
        <v>18258</v>
      </c>
      <c r="D20" s="642">
        <v>633</v>
      </c>
      <c r="E20" s="643">
        <v>4679</v>
      </c>
      <c r="F20" s="642">
        <v>151</v>
      </c>
      <c r="G20" s="642"/>
      <c r="H20" s="643">
        <v>32519</v>
      </c>
      <c r="I20" s="642">
        <v>580</v>
      </c>
      <c r="J20" s="4"/>
    </row>
    <row r="21" spans="1:10" ht="14.25" customHeight="1">
      <c r="A21" s="632" t="s">
        <v>430</v>
      </c>
      <c r="B21" s="643">
        <v>2243</v>
      </c>
      <c r="C21" s="643">
        <v>9065</v>
      </c>
      <c r="D21" s="642">
        <v>334</v>
      </c>
      <c r="E21" s="643">
        <v>3461</v>
      </c>
      <c r="F21" s="642">
        <v>25</v>
      </c>
      <c r="G21" s="642"/>
      <c r="H21" s="643">
        <v>15128</v>
      </c>
      <c r="I21" s="642">
        <v>606</v>
      </c>
      <c r="J21" s="4"/>
    </row>
    <row r="22" spans="1:10" ht="14.25" customHeight="1">
      <c r="A22" s="632" t="s">
        <v>286</v>
      </c>
      <c r="B22" s="643">
        <v>9909</v>
      </c>
      <c r="C22" s="643">
        <v>42622</v>
      </c>
      <c r="D22" s="643">
        <v>3193</v>
      </c>
      <c r="E22" s="643">
        <v>3633</v>
      </c>
      <c r="F22" s="642">
        <v>175</v>
      </c>
      <c r="G22" s="643">
        <v>2172</v>
      </c>
      <c r="H22" s="643">
        <v>61704</v>
      </c>
      <c r="I22" s="643">
        <v>14616</v>
      </c>
      <c r="J22" s="4"/>
    </row>
    <row r="23" spans="1:10" ht="14.25" customHeight="1">
      <c r="A23" s="632" t="s">
        <v>215</v>
      </c>
      <c r="B23" s="643">
        <v>19391</v>
      </c>
      <c r="C23" s="643">
        <v>62019</v>
      </c>
      <c r="D23" s="643">
        <v>5267</v>
      </c>
      <c r="E23" s="643">
        <v>9068</v>
      </c>
      <c r="F23" s="642">
        <v>603</v>
      </c>
      <c r="G23" s="642">
        <v>846</v>
      </c>
      <c r="H23" s="643">
        <v>97194</v>
      </c>
      <c r="I23" s="643">
        <v>3661</v>
      </c>
      <c r="J23" s="4"/>
    </row>
    <row r="24" spans="1:10" ht="14.25" customHeight="1">
      <c r="A24" s="632" t="s">
        <v>216</v>
      </c>
      <c r="B24" s="643">
        <v>2900</v>
      </c>
      <c r="C24" s="643">
        <v>11217</v>
      </c>
      <c r="D24" s="642">
        <v>582</v>
      </c>
      <c r="E24" s="643">
        <v>1759</v>
      </c>
      <c r="F24" s="642">
        <v>53</v>
      </c>
      <c r="G24" s="642"/>
      <c r="H24" s="643">
        <v>16511</v>
      </c>
      <c r="I24" s="643">
        <v>1097</v>
      </c>
      <c r="J24" s="4"/>
    </row>
    <row r="25" spans="1:10" ht="14.25" customHeight="1">
      <c r="A25" s="632" t="s">
        <v>542</v>
      </c>
      <c r="B25" s="643">
        <v>7306</v>
      </c>
      <c r="C25" s="643">
        <v>20923</v>
      </c>
      <c r="D25" s="643">
        <v>5551</v>
      </c>
      <c r="E25" s="643">
        <v>2412</v>
      </c>
      <c r="F25" s="642">
        <v>528</v>
      </c>
      <c r="G25" s="642"/>
      <c r="H25" s="643">
        <v>36720</v>
      </c>
      <c r="I25" s="643">
        <v>1859</v>
      </c>
      <c r="J25" s="4"/>
    </row>
    <row r="26" spans="1:10" ht="14.25" customHeight="1">
      <c r="A26" s="632" t="s">
        <v>287</v>
      </c>
      <c r="B26" s="643">
        <v>8443</v>
      </c>
      <c r="C26" s="643">
        <v>53828</v>
      </c>
      <c r="D26" s="643">
        <v>4020</v>
      </c>
      <c r="E26" s="643">
        <v>8943</v>
      </c>
      <c r="F26" s="642">
        <v>206</v>
      </c>
      <c r="G26" s="644"/>
      <c r="H26" s="643">
        <v>75440</v>
      </c>
      <c r="I26" s="643">
        <v>26226</v>
      </c>
      <c r="J26" s="4"/>
    </row>
    <row r="27" spans="1:10" ht="14.25" customHeight="1">
      <c r="A27" s="632" t="s">
        <v>288</v>
      </c>
      <c r="B27" s="643">
        <v>2638</v>
      </c>
      <c r="C27" s="643">
        <v>7067</v>
      </c>
      <c r="D27" s="642">
        <v>586</v>
      </c>
      <c r="E27" s="643">
        <v>2565</v>
      </c>
      <c r="F27" s="642">
        <v>107</v>
      </c>
      <c r="G27" s="642"/>
      <c r="H27" s="643">
        <v>12963</v>
      </c>
      <c r="I27" s="643">
        <v>1556</v>
      </c>
      <c r="J27" s="4"/>
    </row>
    <row r="28" spans="1:10" ht="14.25" customHeight="1">
      <c r="A28" s="632" t="s">
        <v>195</v>
      </c>
      <c r="B28" s="642"/>
      <c r="C28" s="643">
        <v>38995</v>
      </c>
      <c r="D28" s="642"/>
      <c r="E28" s="643">
        <v>6113</v>
      </c>
      <c r="F28" s="642">
        <v>173</v>
      </c>
      <c r="G28" s="642"/>
      <c r="H28" s="643">
        <v>45281</v>
      </c>
      <c r="I28" s="642">
        <v>508</v>
      </c>
      <c r="J28" s="4"/>
    </row>
    <row r="29" spans="1:10" ht="14.25" customHeight="1">
      <c r="A29" s="632" t="s">
        <v>196</v>
      </c>
      <c r="B29" s="642">
        <v>922</v>
      </c>
      <c r="C29" s="643">
        <v>5887</v>
      </c>
      <c r="D29" s="642">
        <v>887</v>
      </c>
      <c r="E29" s="643">
        <v>2310</v>
      </c>
      <c r="F29" s="642">
        <v>14</v>
      </c>
      <c r="G29" s="642">
        <v>420</v>
      </c>
      <c r="H29" s="643">
        <v>10440</v>
      </c>
      <c r="I29" s="643">
        <v>1375</v>
      </c>
      <c r="J29" s="4"/>
    </row>
    <row r="30" spans="1:10" ht="14.25" customHeight="1">
      <c r="A30" s="632" t="s">
        <v>431</v>
      </c>
      <c r="B30" s="643">
        <v>1243</v>
      </c>
      <c r="C30" s="643">
        <v>3742</v>
      </c>
      <c r="D30" s="642">
        <v>689</v>
      </c>
      <c r="E30" s="643">
        <v>1294</v>
      </c>
      <c r="F30" s="642">
        <v>30</v>
      </c>
      <c r="G30" s="642">
        <v>292</v>
      </c>
      <c r="H30" s="643">
        <v>7290</v>
      </c>
      <c r="I30" s="642">
        <v>79</v>
      </c>
      <c r="J30" s="4"/>
    </row>
    <row r="31" spans="1:10" ht="14.25" customHeight="1">
      <c r="A31" s="632" t="s">
        <v>289</v>
      </c>
      <c r="B31" s="643">
        <v>1056</v>
      </c>
      <c r="C31" s="643">
        <v>13853</v>
      </c>
      <c r="D31" s="643">
        <v>1021</v>
      </c>
      <c r="E31" s="643">
        <v>2471</v>
      </c>
      <c r="F31" s="642"/>
      <c r="G31" s="642"/>
      <c r="H31" s="643">
        <v>18401</v>
      </c>
      <c r="I31" s="643">
        <v>4577</v>
      </c>
      <c r="J31" s="4"/>
    </row>
    <row r="32" spans="1:10" ht="14.25" customHeight="1">
      <c r="A32" s="632" t="s">
        <v>290</v>
      </c>
      <c r="B32" s="643">
        <v>13111</v>
      </c>
      <c r="C32" s="643">
        <v>42310</v>
      </c>
      <c r="D32" s="642"/>
      <c r="E32" s="643">
        <v>13993</v>
      </c>
      <c r="F32" s="642">
        <v>269</v>
      </c>
      <c r="G32" s="642"/>
      <c r="H32" s="643">
        <v>69683</v>
      </c>
      <c r="I32" s="643">
        <v>5265</v>
      </c>
      <c r="J32" s="4"/>
    </row>
    <row r="33" spans="1:10" ht="14.25" customHeight="1">
      <c r="A33" s="632" t="s">
        <v>543</v>
      </c>
      <c r="B33" s="643">
        <v>5357</v>
      </c>
      <c r="C33" s="643">
        <v>48191</v>
      </c>
      <c r="D33" s="642">
        <v>870</v>
      </c>
      <c r="E33" s="642">
        <v>824</v>
      </c>
      <c r="F33" s="642">
        <v>358</v>
      </c>
      <c r="G33" s="642">
        <v>157</v>
      </c>
      <c r="H33" s="643">
        <v>55757</v>
      </c>
      <c r="I33" s="643">
        <v>21181</v>
      </c>
      <c r="J33" s="4"/>
    </row>
    <row r="34" spans="1:10" ht="14.25" customHeight="1">
      <c r="A34" s="632" t="s">
        <v>198</v>
      </c>
      <c r="B34" s="642">
        <v>825</v>
      </c>
      <c r="C34" s="643">
        <v>1730</v>
      </c>
      <c r="D34" s="642">
        <v>237</v>
      </c>
      <c r="E34" s="642">
        <v>213</v>
      </c>
      <c r="F34" s="642">
        <v>9</v>
      </c>
      <c r="G34" s="642">
        <v>184</v>
      </c>
      <c r="H34" s="643">
        <v>3198</v>
      </c>
      <c r="I34" s="642">
        <v>187</v>
      </c>
      <c r="J34" s="4"/>
    </row>
    <row r="35" spans="1:10" ht="14.25" customHeight="1">
      <c r="A35" s="632" t="s">
        <v>544</v>
      </c>
      <c r="B35" s="642">
        <v>361</v>
      </c>
      <c r="C35" s="643">
        <v>1605</v>
      </c>
      <c r="D35" s="642">
        <v>228</v>
      </c>
      <c r="E35" s="642">
        <v>404</v>
      </c>
      <c r="F35" s="642">
        <v>102</v>
      </c>
      <c r="G35" s="642">
        <v>26</v>
      </c>
      <c r="H35" s="643">
        <v>2726</v>
      </c>
      <c r="I35" s="642">
        <v>31</v>
      </c>
      <c r="J35" s="4"/>
    </row>
    <row r="36" spans="1:10" ht="14.25" customHeight="1">
      <c r="A36" s="632" t="s">
        <v>387</v>
      </c>
      <c r="B36" s="642">
        <v>426</v>
      </c>
      <c r="C36" s="642">
        <v>977</v>
      </c>
      <c r="D36" s="642">
        <v>178</v>
      </c>
      <c r="E36" s="642">
        <v>250</v>
      </c>
      <c r="F36" s="642">
        <v>22</v>
      </c>
      <c r="G36" s="642">
        <v>52</v>
      </c>
      <c r="H36" s="643">
        <v>1905</v>
      </c>
      <c r="I36" s="642">
        <v>35</v>
      </c>
      <c r="J36" s="4"/>
    </row>
    <row r="37" spans="1:10" ht="14.25" customHeight="1">
      <c r="A37" s="632" t="s">
        <v>101</v>
      </c>
      <c r="B37" s="642">
        <v>688</v>
      </c>
      <c r="C37" s="643">
        <v>1482</v>
      </c>
      <c r="D37" s="642">
        <v>263</v>
      </c>
      <c r="E37" s="642">
        <v>400</v>
      </c>
      <c r="F37" s="642">
        <v>9</v>
      </c>
      <c r="G37" s="642">
        <v>5</v>
      </c>
      <c r="H37" s="643">
        <v>2847</v>
      </c>
      <c r="I37" s="642">
        <v>30</v>
      </c>
      <c r="J37" s="4"/>
    </row>
    <row r="38" spans="1:10" ht="14.25" customHeight="1">
      <c r="A38" s="632" t="s">
        <v>292</v>
      </c>
      <c r="B38" s="642"/>
      <c r="C38" s="643">
        <v>19338</v>
      </c>
      <c r="D38" s="642"/>
      <c r="E38" s="643">
        <v>2988</v>
      </c>
      <c r="F38" s="642">
        <v>45</v>
      </c>
      <c r="G38" s="642">
        <v>146</v>
      </c>
      <c r="H38" s="643">
        <v>22517</v>
      </c>
      <c r="I38" s="643">
        <v>9640</v>
      </c>
      <c r="J38" s="4"/>
    </row>
    <row r="39" spans="1:10" ht="14.25" customHeight="1">
      <c r="A39" s="632" t="s">
        <v>206</v>
      </c>
      <c r="B39" s="643">
        <v>1098</v>
      </c>
      <c r="C39" s="643">
        <v>2048</v>
      </c>
      <c r="D39" s="642">
        <v>338</v>
      </c>
      <c r="E39" s="642">
        <v>878</v>
      </c>
      <c r="F39" s="642">
        <v>37</v>
      </c>
      <c r="G39" s="644"/>
      <c r="H39" s="643">
        <v>4399</v>
      </c>
      <c r="I39" s="642">
        <v>476</v>
      </c>
      <c r="J39" s="4"/>
    </row>
    <row r="40" spans="1:10" ht="14.25" customHeight="1">
      <c r="A40" s="632" t="s">
        <v>218</v>
      </c>
      <c r="B40" s="644"/>
      <c r="C40" s="643">
        <v>12642</v>
      </c>
      <c r="D40" s="643">
        <v>1557</v>
      </c>
      <c r="E40" s="643">
        <v>2246</v>
      </c>
      <c r="F40" s="642">
        <v>190</v>
      </c>
      <c r="G40" s="644"/>
      <c r="H40" s="643">
        <v>16635</v>
      </c>
      <c r="I40" s="642">
        <v>239</v>
      </c>
      <c r="J40" s="4"/>
    </row>
    <row r="41" spans="1:10" ht="14.25" customHeight="1">
      <c r="A41" s="632" t="s">
        <v>293</v>
      </c>
      <c r="B41" s="643">
        <v>11078</v>
      </c>
      <c r="C41" s="643">
        <v>49887</v>
      </c>
      <c r="D41" s="643">
        <v>7325</v>
      </c>
      <c r="E41" s="643">
        <v>4476</v>
      </c>
      <c r="F41" s="642"/>
      <c r="G41" s="642">
        <v>286</v>
      </c>
      <c r="H41" s="643">
        <v>73052</v>
      </c>
      <c r="I41" s="643">
        <v>38619</v>
      </c>
      <c r="J41" s="4"/>
    </row>
    <row r="42" spans="1:10" ht="14.25" customHeight="1">
      <c r="A42" s="632" t="s">
        <v>207</v>
      </c>
      <c r="B42" s="642"/>
      <c r="C42" s="643">
        <v>21527</v>
      </c>
      <c r="D42" s="642"/>
      <c r="E42" s="643">
        <v>5484</v>
      </c>
      <c r="F42" s="642">
        <v>210</v>
      </c>
      <c r="G42" s="642"/>
      <c r="H42" s="643">
        <v>27221</v>
      </c>
      <c r="I42" s="642">
        <v>700</v>
      </c>
      <c r="J42" s="4"/>
    </row>
    <row r="43" spans="1:10" ht="14.25" customHeight="1">
      <c r="A43" s="632" t="s">
        <v>294</v>
      </c>
      <c r="B43" s="643">
        <v>2138</v>
      </c>
      <c r="C43" s="643">
        <v>10005</v>
      </c>
      <c r="D43" s="643">
        <v>2404</v>
      </c>
      <c r="E43" s="643">
        <v>1376</v>
      </c>
      <c r="F43" s="642">
        <v>12</v>
      </c>
      <c r="G43" s="642"/>
      <c r="H43" s="643">
        <v>15935</v>
      </c>
      <c r="I43" s="642">
        <v>310</v>
      </c>
      <c r="J43" s="4"/>
    </row>
    <row r="44" spans="1:10" ht="14.25" customHeight="1">
      <c r="A44" s="632" t="s">
        <v>295</v>
      </c>
      <c r="B44" s="643">
        <v>12137</v>
      </c>
      <c r="C44" s="643">
        <v>56826</v>
      </c>
      <c r="D44" s="643">
        <v>8021</v>
      </c>
      <c r="E44" s="643">
        <v>9786</v>
      </c>
      <c r="F44" s="642">
        <v>86</v>
      </c>
      <c r="G44" s="642">
        <v>441</v>
      </c>
      <c r="H44" s="643">
        <v>87297</v>
      </c>
      <c r="I44" s="643">
        <v>1679</v>
      </c>
      <c r="J44" s="4"/>
    </row>
    <row r="45" spans="1:10" ht="14.25" customHeight="1">
      <c r="A45" s="632" t="s">
        <v>296</v>
      </c>
      <c r="B45" s="643">
        <v>4134</v>
      </c>
      <c r="C45" s="643">
        <v>14614</v>
      </c>
      <c r="D45" s="642">
        <v>574</v>
      </c>
      <c r="E45" s="643">
        <v>3132</v>
      </c>
      <c r="F45" s="642">
        <v>175</v>
      </c>
      <c r="G45" s="642"/>
      <c r="H45" s="643">
        <v>22629</v>
      </c>
      <c r="I45" s="643">
        <v>6311</v>
      </c>
      <c r="J45" s="4"/>
    </row>
    <row r="46" spans="1:10" ht="14.25" customHeight="1">
      <c r="A46" s="632" t="s">
        <v>103</v>
      </c>
      <c r="B46" s="643">
        <v>1067</v>
      </c>
      <c r="C46" s="643">
        <v>3009</v>
      </c>
      <c r="D46" s="642">
        <v>434</v>
      </c>
      <c r="E46" s="642">
        <v>694</v>
      </c>
      <c r="F46" s="642">
        <v>35</v>
      </c>
      <c r="G46" s="642">
        <v>9</v>
      </c>
      <c r="H46" s="643">
        <v>5248</v>
      </c>
      <c r="I46" s="642">
        <v>115</v>
      </c>
      <c r="J46" s="4"/>
    </row>
    <row r="47" spans="1:10" ht="12.75" customHeight="1">
      <c r="A47" s="632"/>
      <c r="B47" s="643"/>
      <c r="C47" s="643"/>
      <c r="D47" s="642"/>
      <c r="E47" s="642"/>
      <c r="F47" s="642"/>
      <c r="G47" s="642"/>
      <c r="H47" s="643"/>
      <c r="I47" s="642"/>
      <c r="J47" s="4"/>
    </row>
    <row r="48" spans="1:10" ht="12.75" customHeight="1">
      <c r="A48" s="487" t="s">
        <v>87</v>
      </c>
      <c r="B48" s="53"/>
      <c r="C48" s="53"/>
      <c r="D48" s="53"/>
      <c r="E48" s="53"/>
      <c r="F48" s="53"/>
      <c r="G48" s="53"/>
      <c r="H48" s="112"/>
    </row>
    <row r="49" spans="1:9" ht="12.75" customHeight="1">
      <c r="A49" s="24"/>
      <c r="B49" s="53"/>
      <c r="C49" s="53"/>
      <c r="D49" s="53"/>
      <c r="E49" s="53"/>
      <c r="F49" s="53"/>
      <c r="G49" s="53"/>
      <c r="H49" s="112"/>
    </row>
    <row r="50" spans="1:9" ht="14.25" customHeight="1">
      <c r="A50" s="26" t="s">
        <v>249</v>
      </c>
      <c r="B50" s="54">
        <f>MEDIAN(B4:B46,'Registered Members A-L'!B4:B50)</f>
        <v>2954</v>
      </c>
      <c r="C50" s="54">
        <f>MEDIAN(C4:C46,'Registered Members A-L'!C4:C50)</f>
        <v>14608</v>
      </c>
      <c r="D50" s="54">
        <f>MEDIAN(D4:D46,'Registered Members A-L'!D4:D50)</f>
        <v>975</v>
      </c>
      <c r="E50" s="54">
        <f>MEDIAN(E4:E46,'Registered Members A-L'!E4:E50)</f>
        <v>2343.5</v>
      </c>
      <c r="F50" s="54">
        <f>MEDIAN(F4:F46,'Registered Members A-L'!F4:F50)</f>
        <v>61</v>
      </c>
      <c r="G50" s="54">
        <f>MEDIAN(G4:G46,'Registered Members A-L'!G4:G50)</f>
        <v>195.5</v>
      </c>
      <c r="H50" s="54">
        <f>MEDIAN(H4:H46,'Registered Members A-L'!H4:H50)</f>
        <v>22573</v>
      </c>
      <c r="I50" s="54">
        <f>MEDIAN(I4:I46,'Registered Members A-L'!I4:I50)</f>
        <v>1359</v>
      </c>
    </row>
    <row r="51" spans="1:9" ht="14.25" customHeight="1">
      <c r="A51" s="26" t="s">
        <v>248</v>
      </c>
      <c r="B51" s="54">
        <f>AVERAGE(B4:B46,'Registered Members A-L'!B4:B50)</f>
        <v>6227.506329113924</v>
      </c>
      <c r="C51" s="54">
        <f>AVERAGE(C4:C46,'Registered Members A-L'!C4:C50)</f>
        <v>23886.157303370786</v>
      </c>
      <c r="D51" s="54">
        <f>AVERAGE(D4:D46,'Registered Members A-L'!D4:D50)</f>
        <v>2373.0675675675675</v>
      </c>
      <c r="E51" s="54">
        <f>AVERAGE(E4:E46,'Registered Members A-L'!E4:E50)</f>
        <v>4203.943181818182</v>
      </c>
      <c r="F51" s="54">
        <f>AVERAGE(F4:F46,'Registered Members A-L'!F4:F50)</f>
        <v>138.27160493827159</v>
      </c>
      <c r="G51" s="54">
        <f>AVERAGE(G4:G46,'Registered Members A-L'!G4:G50)</f>
        <v>526.11111111111109</v>
      </c>
      <c r="H51" s="54">
        <f>AVERAGE(H4:H46,'Registered Members A-L'!H4:H50)</f>
        <v>35588.944444444445</v>
      </c>
      <c r="I51" s="54">
        <f>AVERAGE(I4:I46,'Registered Members A-L'!I4:I50)</f>
        <v>5805.166666666667</v>
      </c>
    </row>
    <row r="52" spans="1:9" ht="14.25" customHeight="1">
      <c r="A52" s="26" t="s">
        <v>222</v>
      </c>
      <c r="B52" s="54">
        <f>SUM(B4:B46,'Registered Members A-L'!B4:B50)</f>
        <v>491973</v>
      </c>
      <c r="C52" s="54">
        <f>SUM(C4:C46,'Registered Members A-L'!C4:C50)</f>
        <v>2125868</v>
      </c>
      <c r="D52" s="54">
        <f>SUM(D4:D46,'Registered Members A-L'!D4:D50)</f>
        <v>175607</v>
      </c>
      <c r="E52" s="54">
        <f>SUM(E4:E46,'Registered Members A-L'!E4:E50)</f>
        <v>369947</v>
      </c>
      <c r="F52" s="54">
        <f>SUM(F4:F46,'Registered Members A-L'!F4:F50)</f>
        <v>11200</v>
      </c>
      <c r="G52" s="54">
        <f>SUM(G4:G46,'Registered Members A-L'!G4:G50)</f>
        <v>28410</v>
      </c>
      <c r="H52" s="54">
        <f>SUM(H4:H46,'Registered Members A-L'!H4:H50)</f>
        <v>3203005</v>
      </c>
      <c r="I52" s="54">
        <f>SUM(I4:I46,'Registered Members A-L'!I4:I50)</f>
        <v>522465</v>
      </c>
    </row>
    <row r="54" spans="1:9" ht="14.25" customHeight="1">
      <c r="B54" s="524"/>
      <c r="C54" s="524"/>
      <c r="D54" s="524"/>
      <c r="E54" s="524"/>
      <c r="F54" s="524"/>
      <c r="G54" s="524"/>
      <c r="H54" s="524"/>
      <c r="I54" s="524"/>
    </row>
    <row r="55" spans="1:9" ht="14.25" customHeight="1">
      <c r="B55" s="524"/>
      <c r="C55" s="524"/>
      <c r="D55" s="524"/>
      <c r="E55" s="524"/>
      <c r="F55" s="524"/>
      <c r="G55" s="524"/>
      <c r="H55" s="524"/>
      <c r="I55" s="524"/>
    </row>
    <row r="56" spans="1:9" ht="14.25" customHeight="1">
      <c r="B56" s="524"/>
      <c r="C56" s="524"/>
      <c r="D56" s="524"/>
      <c r="E56" s="524"/>
      <c r="F56" s="524"/>
      <c r="G56" s="524"/>
      <c r="H56" s="524"/>
      <c r="I56" s="524"/>
    </row>
  </sheetData>
  <phoneticPr fontId="29" type="noConversion"/>
  <pageMargins left="0.51181102362204722" right="0.51181102362204722" top="0.51181102362204722" bottom="0.51181102362204722" header="0.23622047244094491" footer="0.23622047244094491"/>
  <pageSetup paperSize="9" orientation="portrait" r:id="rId1"/>
  <headerFooter alignWithMargins="0">
    <oddFooter>&amp;C&amp;9&amp;P&amp;L&amp;9Public Library Statistics 2016/17</oddFooter>
  </headerFooter>
  <colBreaks count="1" manualBreakCount="1">
    <brk id="9" max="61"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2"/>
  <sheetViews>
    <sheetView workbookViewId="0">
      <selection activeCell="I12" sqref="I12"/>
    </sheetView>
  </sheetViews>
  <sheetFormatPr defaultColWidth="8.85546875" defaultRowHeight="12.75"/>
  <sheetData>
    <row r="1" spans="1:9">
      <c r="A1" s="681" t="s">
        <v>348</v>
      </c>
      <c r="B1" s="681"/>
      <c r="C1" s="681"/>
      <c r="D1" s="681"/>
      <c r="E1" s="681"/>
      <c r="F1" s="681"/>
      <c r="G1" s="681"/>
      <c r="H1" s="681"/>
      <c r="I1" s="681"/>
    </row>
    <row r="2" spans="1:9">
      <c r="A2" s="681"/>
      <c r="B2" s="681"/>
      <c r="C2" s="681"/>
      <c r="D2" s="681"/>
      <c r="E2" s="681"/>
      <c r="F2" s="681"/>
      <c r="G2" s="681"/>
      <c r="H2" s="681"/>
      <c r="I2" s="681"/>
    </row>
  </sheetData>
  <mergeCells count="1">
    <mergeCell ref="A1:I2"/>
  </mergeCells>
  <phoneticPr fontId="29" type="noConversion"/>
  <pageMargins left="0.51181102362204722" right="0.51181102362204722"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M80"/>
  <sheetViews>
    <sheetView workbookViewId="0">
      <selection activeCell="H49" sqref="H49"/>
    </sheetView>
  </sheetViews>
  <sheetFormatPr defaultRowHeight="14.25" customHeight="1"/>
  <cols>
    <col min="1" max="1" width="20.5703125" customWidth="1"/>
    <col min="3" max="3" width="6" customWidth="1"/>
    <col min="4" max="4" width="17.5703125" customWidth="1"/>
    <col min="5" max="5" width="9" customWidth="1"/>
    <col min="6" max="6" width="6" customWidth="1"/>
    <col min="7" max="7" width="19.140625" customWidth="1"/>
    <col min="9" max="9" width="20" customWidth="1"/>
    <col min="10" max="10" width="30.7109375" style="4" bestFit="1" customWidth="1"/>
  </cols>
  <sheetData>
    <row r="1" spans="1:10" ht="16.5" customHeight="1">
      <c r="A1" s="37" t="s">
        <v>485</v>
      </c>
      <c r="B1" s="293"/>
      <c r="C1" s="293"/>
      <c r="E1" s="293"/>
      <c r="F1" s="293"/>
      <c r="H1" s="293"/>
    </row>
    <row r="2" spans="1:10" ht="14.25" customHeight="1">
      <c r="A2" s="308"/>
      <c r="B2" s="309"/>
      <c r="C2" s="309"/>
      <c r="D2" s="308"/>
      <c r="E2" s="309"/>
      <c r="F2" s="309"/>
      <c r="G2" s="308"/>
      <c r="H2" s="309"/>
      <c r="J2" s="660"/>
    </row>
    <row r="3" spans="1:10" ht="15.75" customHeight="1">
      <c r="A3" s="4" t="s">
        <v>297</v>
      </c>
      <c r="B3" s="661">
        <v>5670</v>
      </c>
      <c r="C3" s="307"/>
      <c r="D3" s="4" t="s">
        <v>98</v>
      </c>
      <c r="E3" s="662">
        <v>60</v>
      </c>
      <c r="F3" s="307"/>
      <c r="G3" s="405" t="s">
        <v>6</v>
      </c>
      <c r="H3" s="662">
        <v>580</v>
      </c>
    </row>
    <row r="4" spans="1:10" ht="15.75" customHeight="1">
      <c r="A4" s="4" t="s">
        <v>418</v>
      </c>
      <c r="B4" s="662">
        <v>758</v>
      </c>
      <c r="C4" s="307"/>
      <c r="D4" s="4" t="s">
        <v>326</v>
      </c>
      <c r="E4" s="662">
        <v>194</v>
      </c>
      <c r="F4" s="307"/>
      <c r="G4" s="4" t="s">
        <v>193</v>
      </c>
      <c r="H4" s="661">
        <v>1513</v>
      </c>
    </row>
    <row r="5" spans="1:10" ht="15.75" customHeight="1">
      <c r="A5" s="4" t="s">
        <v>298</v>
      </c>
      <c r="B5" s="662">
        <v>633</v>
      </c>
      <c r="C5" s="307"/>
      <c r="D5" s="4" t="s">
        <v>327</v>
      </c>
      <c r="E5" s="662">
        <v>402</v>
      </c>
      <c r="F5" s="307"/>
      <c r="G5" s="405" t="s">
        <v>430</v>
      </c>
      <c r="H5" s="662">
        <v>606</v>
      </c>
    </row>
    <row r="6" spans="1:10" ht="15.75" customHeight="1">
      <c r="A6" s="4" t="s">
        <v>300</v>
      </c>
      <c r="B6" s="662">
        <v>9</v>
      </c>
      <c r="C6" s="307"/>
      <c r="D6" s="4" t="s">
        <v>99</v>
      </c>
      <c r="E6" s="662">
        <v>36</v>
      </c>
      <c r="F6" s="307"/>
      <c r="G6" s="4" t="s">
        <v>286</v>
      </c>
      <c r="H6" s="661">
        <v>14616</v>
      </c>
    </row>
    <row r="7" spans="1:10" ht="15.75" customHeight="1">
      <c r="A7" s="4" t="s">
        <v>301</v>
      </c>
      <c r="B7" s="662">
        <v>576</v>
      </c>
      <c r="C7" s="307"/>
      <c r="D7" s="7" t="s">
        <v>270</v>
      </c>
      <c r="E7" s="661">
        <v>3259</v>
      </c>
      <c r="F7" s="307"/>
      <c r="G7" s="4" t="s">
        <v>128</v>
      </c>
      <c r="H7" s="662">
        <v>919</v>
      </c>
    </row>
    <row r="8" spans="1:10" ht="15.75" customHeight="1">
      <c r="A8" s="4" t="s">
        <v>437</v>
      </c>
      <c r="B8" s="661">
        <v>6096</v>
      </c>
      <c r="C8" s="307"/>
      <c r="D8" s="4" t="s">
        <v>328</v>
      </c>
      <c r="E8" s="662">
        <v>5</v>
      </c>
      <c r="F8" s="307"/>
      <c r="G8" s="4" t="s">
        <v>287</v>
      </c>
      <c r="H8" s="661">
        <v>23388</v>
      </c>
    </row>
    <row r="9" spans="1:10" ht="15.75" customHeight="1">
      <c r="A9" s="4" t="s">
        <v>302</v>
      </c>
      <c r="B9" s="662">
        <v>523</v>
      </c>
      <c r="C9" s="307"/>
      <c r="D9" s="4" t="s">
        <v>476</v>
      </c>
      <c r="E9" s="661">
        <v>29319</v>
      </c>
      <c r="F9" s="307"/>
      <c r="G9" s="4" t="s">
        <v>288</v>
      </c>
      <c r="H9" s="661">
        <v>1556</v>
      </c>
    </row>
    <row r="10" spans="1:10" ht="15.75" customHeight="1">
      <c r="A10" s="4" t="s">
        <v>303</v>
      </c>
      <c r="B10" s="662">
        <v>325</v>
      </c>
      <c r="C10" s="307"/>
      <c r="D10" s="4" t="s">
        <v>425</v>
      </c>
      <c r="E10" s="662">
        <v>60</v>
      </c>
      <c r="F10" s="307"/>
      <c r="G10" s="4" t="s">
        <v>195</v>
      </c>
      <c r="H10" s="662">
        <v>508</v>
      </c>
    </row>
    <row r="11" spans="1:10" ht="15.75" customHeight="1">
      <c r="A11" s="4" t="s">
        <v>305</v>
      </c>
      <c r="B11" s="662">
        <v>292</v>
      </c>
      <c r="C11" s="307"/>
      <c r="D11" s="4" t="s">
        <v>272</v>
      </c>
      <c r="E11" s="661">
        <v>11451</v>
      </c>
      <c r="F11" s="307"/>
      <c r="G11" s="4" t="s">
        <v>196</v>
      </c>
      <c r="H11" s="661">
        <v>1375</v>
      </c>
    </row>
    <row r="12" spans="1:10" ht="15.75" customHeight="1">
      <c r="A12" s="4" t="s">
        <v>259</v>
      </c>
      <c r="B12" s="661">
        <v>26477</v>
      </c>
      <c r="C12" s="307"/>
      <c r="D12" s="4" t="s">
        <v>273</v>
      </c>
      <c r="E12" s="661">
        <v>2838</v>
      </c>
      <c r="F12" s="307"/>
      <c r="G12" s="4" t="s">
        <v>431</v>
      </c>
      <c r="H12" s="662">
        <v>79</v>
      </c>
    </row>
    <row r="13" spans="1:10" ht="15.75" customHeight="1">
      <c r="A13" s="4" t="s">
        <v>399</v>
      </c>
      <c r="B13" s="662">
        <v>23</v>
      </c>
      <c r="C13" s="307"/>
      <c r="D13" s="4" t="s">
        <v>426</v>
      </c>
      <c r="E13" s="661">
        <v>21075</v>
      </c>
      <c r="F13" s="307"/>
      <c r="G13" s="4" t="s">
        <v>432</v>
      </c>
      <c r="H13" s="662">
        <v>85</v>
      </c>
    </row>
    <row r="14" spans="1:10" ht="15.75" customHeight="1">
      <c r="A14" s="4" t="s">
        <v>306</v>
      </c>
      <c r="B14" s="662">
        <v>93</v>
      </c>
      <c r="C14" s="307"/>
      <c r="D14" s="4" t="s">
        <v>329</v>
      </c>
      <c r="E14" s="662">
        <v>679</v>
      </c>
      <c r="F14" s="307"/>
      <c r="G14" s="4" t="s">
        <v>289</v>
      </c>
      <c r="H14" s="661">
        <v>4577</v>
      </c>
    </row>
    <row r="15" spans="1:10" ht="15.75" customHeight="1">
      <c r="A15" s="4" t="s">
        <v>261</v>
      </c>
      <c r="B15" s="661">
        <v>1495</v>
      </c>
      <c r="C15" s="307"/>
      <c r="D15" s="4" t="s">
        <v>330</v>
      </c>
      <c r="E15" s="662">
        <v>43</v>
      </c>
      <c r="F15" s="307"/>
      <c r="G15" s="4" t="s">
        <v>290</v>
      </c>
      <c r="H15" s="661">
        <v>5265</v>
      </c>
    </row>
    <row r="16" spans="1:10" ht="15.75" customHeight="1">
      <c r="A16" s="4" t="s">
        <v>307</v>
      </c>
      <c r="B16" s="662">
        <v>60</v>
      </c>
      <c r="C16" s="307"/>
      <c r="D16" s="4" t="s">
        <v>331</v>
      </c>
      <c r="E16" s="662">
        <v>844</v>
      </c>
      <c r="F16" s="307"/>
      <c r="G16" s="4" t="s">
        <v>107</v>
      </c>
      <c r="H16" s="661">
        <v>21181</v>
      </c>
    </row>
    <row r="17" spans="1:8" ht="15.75" customHeight="1">
      <c r="A17" s="4" t="s">
        <v>308</v>
      </c>
      <c r="B17" s="662">
        <v>16</v>
      </c>
      <c r="C17" s="307"/>
      <c r="D17" s="4" t="s">
        <v>275</v>
      </c>
      <c r="E17" s="662">
        <v>839</v>
      </c>
      <c r="F17" s="307"/>
      <c r="G17" s="4" t="s">
        <v>354</v>
      </c>
      <c r="H17" s="662">
        <v>961</v>
      </c>
    </row>
    <row r="18" spans="1:8" ht="15.75" customHeight="1">
      <c r="A18" s="4" t="s">
        <v>309</v>
      </c>
      <c r="B18" s="662">
        <v>1</v>
      </c>
      <c r="C18" s="307"/>
      <c r="D18" s="4" t="s">
        <v>276</v>
      </c>
      <c r="E18" s="661">
        <v>3429</v>
      </c>
      <c r="F18" s="400"/>
      <c r="G18" s="4" t="s">
        <v>197</v>
      </c>
      <c r="H18" s="662">
        <v>111</v>
      </c>
    </row>
    <row r="19" spans="1:8" ht="15.75" customHeight="1">
      <c r="A19" s="4" t="s">
        <v>310</v>
      </c>
      <c r="B19" s="662">
        <v>619</v>
      </c>
      <c r="C19" s="307"/>
      <c r="D19" s="4" t="s">
        <v>332</v>
      </c>
      <c r="E19" s="662">
        <v>178</v>
      </c>
      <c r="F19" s="307"/>
      <c r="G19" s="4" t="s">
        <v>198</v>
      </c>
      <c r="H19" s="662">
        <v>187</v>
      </c>
    </row>
    <row r="20" spans="1:8" ht="15.75" customHeight="1">
      <c r="A20" s="4" t="s">
        <v>263</v>
      </c>
      <c r="B20" s="661">
        <v>7172</v>
      </c>
      <c r="C20" s="307"/>
      <c r="D20" s="4" t="s">
        <v>333</v>
      </c>
      <c r="E20" s="662">
        <v>105</v>
      </c>
      <c r="F20" s="307"/>
      <c r="G20" s="4" t="s">
        <v>199</v>
      </c>
      <c r="H20" s="662">
        <v>943</v>
      </c>
    </row>
    <row r="21" spans="1:8" ht="15.75" customHeight="1">
      <c r="A21" s="4" t="s">
        <v>311</v>
      </c>
      <c r="B21" s="662">
        <v>966</v>
      </c>
      <c r="C21" s="307"/>
      <c r="D21" s="4" t="s">
        <v>278</v>
      </c>
      <c r="E21" s="661">
        <v>6211</v>
      </c>
      <c r="F21" s="307"/>
      <c r="G21" s="4" t="s">
        <v>217</v>
      </c>
      <c r="H21" s="662">
        <v>35</v>
      </c>
    </row>
    <row r="22" spans="1:8" ht="15.75" customHeight="1">
      <c r="A22" s="4" t="s">
        <v>313</v>
      </c>
      <c r="B22" s="662">
        <v>197</v>
      </c>
      <c r="C22" s="307"/>
      <c r="D22" s="4" t="s">
        <v>279</v>
      </c>
      <c r="E22" s="661">
        <v>7263</v>
      </c>
      <c r="F22" s="307"/>
      <c r="G22" s="4" t="s">
        <v>101</v>
      </c>
      <c r="H22" s="662">
        <v>30</v>
      </c>
    </row>
    <row r="23" spans="1:8" ht="15.75" customHeight="1">
      <c r="A23" s="4" t="s">
        <v>264</v>
      </c>
      <c r="B23" s="661">
        <v>13745</v>
      </c>
      <c r="C23" s="307"/>
      <c r="D23" s="4" t="s">
        <v>334</v>
      </c>
      <c r="E23" s="662">
        <v>324</v>
      </c>
      <c r="F23" s="307"/>
      <c r="G23" s="4" t="s">
        <v>200</v>
      </c>
      <c r="H23" s="662">
        <v>119</v>
      </c>
    </row>
    <row r="24" spans="1:8" ht="15.75" customHeight="1">
      <c r="A24" s="4" t="s">
        <v>265</v>
      </c>
      <c r="B24" s="661">
        <v>11952</v>
      </c>
      <c r="C24" s="400"/>
      <c r="D24" s="4" t="s">
        <v>335</v>
      </c>
      <c r="E24" s="661">
        <v>1119</v>
      </c>
      <c r="F24" s="307"/>
      <c r="G24" s="4" t="s">
        <v>201</v>
      </c>
      <c r="H24" s="661">
        <v>1143</v>
      </c>
    </row>
    <row r="25" spans="1:8" ht="15.75" customHeight="1">
      <c r="A25" s="4" t="s">
        <v>130</v>
      </c>
      <c r="B25" s="661">
        <v>11007</v>
      </c>
      <c r="C25" s="307"/>
      <c r="D25" s="4" t="s">
        <v>336</v>
      </c>
      <c r="E25" s="662">
        <v>468</v>
      </c>
      <c r="F25" s="307"/>
      <c r="G25" s="4" t="s">
        <v>202</v>
      </c>
      <c r="H25" s="662">
        <v>9</v>
      </c>
    </row>
    <row r="26" spans="1:8" ht="15.75" customHeight="1">
      <c r="A26" s="405" t="s">
        <v>419</v>
      </c>
      <c r="B26" s="661">
        <v>10799</v>
      </c>
      <c r="C26" s="307"/>
      <c r="D26" s="4" t="s">
        <v>280</v>
      </c>
      <c r="E26" s="661">
        <v>14901</v>
      </c>
      <c r="F26" s="307"/>
      <c r="G26" s="4" t="s">
        <v>203</v>
      </c>
      <c r="H26" s="662">
        <v>3</v>
      </c>
    </row>
    <row r="27" spans="1:8" ht="15.75" customHeight="1">
      <c r="A27" s="4" t="s">
        <v>314</v>
      </c>
      <c r="B27" s="662">
        <v>16</v>
      </c>
      <c r="C27" s="307"/>
      <c r="D27" s="4" t="s">
        <v>100</v>
      </c>
      <c r="E27" s="662">
        <v>69</v>
      </c>
      <c r="F27" s="307"/>
      <c r="G27" s="4" t="s">
        <v>204</v>
      </c>
      <c r="H27" s="662">
        <v>153</v>
      </c>
    </row>
    <row r="28" spans="1:8" ht="15.75" customHeight="1">
      <c r="A28" s="4" t="s">
        <v>420</v>
      </c>
      <c r="B28" s="661">
        <v>1464</v>
      </c>
      <c r="C28" s="307"/>
      <c r="D28" s="4" t="s">
        <v>337</v>
      </c>
      <c r="E28" s="662">
        <v>13</v>
      </c>
      <c r="F28" s="307"/>
      <c r="G28" s="4" t="s">
        <v>102</v>
      </c>
      <c r="H28" s="662">
        <v>61</v>
      </c>
    </row>
    <row r="29" spans="1:8" ht="15.75" customHeight="1">
      <c r="A29" s="4" t="s">
        <v>267</v>
      </c>
      <c r="B29" s="661">
        <v>2296</v>
      </c>
      <c r="C29" s="307"/>
      <c r="D29" s="4" t="s">
        <v>281</v>
      </c>
      <c r="E29" s="661">
        <v>2631</v>
      </c>
      <c r="F29" s="307"/>
      <c r="G29" s="4" t="s">
        <v>292</v>
      </c>
      <c r="H29" s="661">
        <v>9640</v>
      </c>
    </row>
    <row r="30" spans="1:8" ht="15.75" customHeight="1">
      <c r="A30" s="4" t="s">
        <v>105</v>
      </c>
      <c r="B30" s="662">
        <v>714</v>
      </c>
      <c r="C30" s="307"/>
      <c r="D30" s="4" t="s">
        <v>562</v>
      </c>
      <c r="E30" s="661">
        <v>1773</v>
      </c>
      <c r="F30" s="307"/>
      <c r="G30" s="4" t="s">
        <v>205</v>
      </c>
      <c r="H30" s="662">
        <v>8</v>
      </c>
    </row>
    <row r="31" spans="1:8" ht="15.75" customHeight="1">
      <c r="A31" s="4" t="s">
        <v>316</v>
      </c>
      <c r="B31" s="662">
        <v>38</v>
      </c>
      <c r="C31" s="307"/>
      <c r="D31" s="4" t="s">
        <v>106</v>
      </c>
      <c r="E31" s="662">
        <v>30</v>
      </c>
      <c r="F31" s="307"/>
      <c r="G31" s="4" t="s">
        <v>206</v>
      </c>
      <c r="H31" s="662">
        <v>476</v>
      </c>
    </row>
    <row r="32" spans="1:8" ht="15.75" customHeight="1">
      <c r="A32" s="4" t="s">
        <v>317</v>
      </c>
      <c r="B32" s="661">
        <v>2080</v>
      </c>
      <c r="C32" s="307"/>
      <c r="D32" s="4" t="s">
        <v>338</v>
      </c>
      <c r="E32" s="662">
        <v>28</v>
      </c>
      <c r="F32" s="307"/>
      <c r="G32" s="4" t="s">
        <v>293</v>
      </c>
      <c r="H32" s="661">
        <v>38619</v>
      </c>
    </row>
    <row r="33" spans="1:8" ht="15.75" customHeight="1">
      <c r="A33" s="4" t="s">
        <v>319</v>
      </c>
      <c r="B33" s="662">
        <v>37</v>
      </c>
      <c r="C33" s="307"/>
      <c r="D33" s="4" t="s">
        <v>282</v>
      </c>
      <c r="E33" s="661">
        <v>5731</v>
      </c>
      <c r="F33" s="307"/>
      <c r="G33" s="4" t="s">
        <v>207</v>
      </c>
      <c r="H33" s="662">
        <v>700</v>
      </c>
    </row>
    <row r="34" spans="1:8" ht="15.75" customHeight="1">
      <c r="A34" s="4" t="s">
        <v>320</v>
      </c>
      <c r="B34" s="662">
        <v>93</v>
      </c>
      <c r="C34" s="307"/>
      <c r="D34" s="4" t="s">
        <v>428</v>
      </c>
      <c r="E34" s="660">
        <v>137</v>
      </c>
      <c r="F34" s="307"/>
      <c r="G34" s="4" t="s">
        <v>294</v>
      </c>
      <c r="H34" s="662">
        <v>310</v>
      </c>
    </row>
    <row r="35" spans="1:8" ht="15.75" customHeight="1">
      <c r="A35" s="405" t="s">
        <v>433</v>
      </c>
      <c r="B35" s="662">
        <v>165</v>
      </c>
      <c r="C35" s="307"/>
      <c r="D35" s="4" t="s">
        <v>339</v>
      </c>
      <c r="E35" s="662">
        <v>11</v>
      </c>
      <c r="F35" s="307"/>
      <c r="G35" s="4" t="s">
        <v>295</v>
      </c>
      <c r="H35" s="661">
        <v>1679</v>
      </c>
    </row>
    <row r="36" spans="1:8" ht="15.75" customHeight="1">
      <c r="A36" s="4" t="s">
        <v>321</v>
      </c>
      <c r="B36" s="662">
        <v>427</v>
      </c>
      <c r="C36" s="307"/>
      <c r="D36" s="4" t="s">
        <v>340</v>
      </c>
      <c r="E36" s="662">
        <v>31</v>
      </c>
      <c r="F36" s="307"/>
      <c r="G36" s="4" t="s">
        <v>296</v>
      </c>
      <c r="H36" s="661">
        <v>6311</v>
      </c>
    </row>
    <row r="37" spans="1:8" ht="15.75" customHeight="1">
      <c r="A37" s="4" t="s">
        <v>421</v>
      </c>
      <c r="B37" s="661">
        <v>32439</v>
      </c>
      <c r="C37" s="307"/>
      <c r="D37" s="4" t="s">
        <v>341</v>
      </c>
      <c r="E37" s="662">
        <v>358</v>
      </c>
      <c r="F37" s="307"/>
      <c r="G37" s="4" t="s">
        <v>103</v>
      </c>
      <c r="H37" s="662">
        <v>115</v>
      </c>
    </row>
    <row r="38" spans="1:8" ht="15.75" customHeight="1">
      <c r="A38" s="4" t="s">
        <v>434</v>
      </c>
      <c r="B38" s="662">
        <v>697</v>
      </c>
      <c r="C38" s="307"/>
      <c r="D38" s="4" t="s">
        <v>342</v>
      </c>
      <c r="E38" s="662">
        <v>149</v>
      </c>
      <c r="F38" s="307"/>
      <c r="G38" s="4"/>
      <c r="H38" s="573"/>
    </row>
    <row r="39" spans="1:8" ht="15.75" customHeight="1">
      <c r="A39" s="4" t="s">
        <v>322</v>
      </c>
      <c r="B39" s="662">
        <v>66</v>
      </c>
      <c r="C39" s="307"/>
      <c r="D39" s="4" t="s">
        <v>343</v>
      </c>
      <c r="E39" s="662">
        <v>13</v>
      </c>
      <c r="F39" s="307"/>
      <c r="G39" s="4"/>
      <c r="H39" s="573"/>
    </row>
    <row r="40" spans="1:8" ht="15.75" customHeight="1">
      <c r="A40" s="4" t="s">
        <v>422</v>
      </c>
      <c r="B40" s="662">
        <v>84</v>
      </c>
      <c r="C40" s="307"/>
      <c r="D40" s="4" t="s">
        <v>344</v>
      </c>
      <c r="E40" s="662">
        <v>43</v>
      </c>
      <c r="F40" s="307"/>
      <c r="G40" s="4"/>
      <c r="H40" s="573"/>
    </row>
    <row r="41" spans="1:8" ht="15.75" customHeight="1">
      <c r="A41" s="4" t="s">
        <v>323</v>
      </c>
      <c r="B41" s="662">
        <v>318</v>
      </c>
      <c r="C41" s="307"/>
      <c r="D41" s="4" t="s">
        <v>283</v>
      </c>
      <c r="E41" s="661">
        <v>13485</v>
      </c>
      <c r="F41" s="307"/>
      <c r="G41" s="4"/>
      <c r="H41" s="573"/>
    </row>
    <row r="42" spans="1:8" ht="15.75" customHeight="1">
      <c r="A42" s="4" t="s">
        <v>268</v>
      </c>
      <c r="B42" s="661">
        <v>32407</v>
      </c>
      <c r="C42" s="307"/>
      <c r="D42" s="4" t="s">
        <v>284</v>
      </c>
      <c r="E42" s="661">
        <v>10669</v>
      </c>
      <c r="F42" s="307"/>
      <c r="G42" s="4"/>
      <c r="H42" s="573"/>
    </row>
    <row r="43" spans="1:8" ht="15.75" customHeight="1">
      <c r="A43" s="4" t="s">
        <v>423</v>
      </c>
      <c r="B43" s="662">
        <v>179</v>
      </c>
      <c r="C43" s="307"/>
      <c r="D43" s="4" t="s">
        <v>429</v>
      </c>
      <c r="E43" s="661">
        <v>24161</v>
      </c>
      <c r="F43" s="307"/>
      <c r="G43" s="4"/>
      <c r="H43" s="573"/>
    </row>
    <row r="44" spans="1:8" ht="15.75" customHeight="1">
      <c r="A44" s="4" t="s">
        <v>324</v>
      </c>
      <c r="B44" s="662">
        <v>246</v>
      </c>
      <c r="C44" s="307"/>
      <c r="D44" s="4" t="s">
        <v>345</v>
      </c>
      <c r="E44" s="662">
        <v>301</v>
      </c>
      <c r="F44" s="307"/>
      <c r="G44" s="4"/>
      <c r="H44" s="573"/>
    </row>
    <row r="45" spans="1:8" ht="15.75" customHeight="1">
      <c r="A45" s="4" t="s">
        <v>424</v>
      </c>
      <c r="B45" s="661">
        <v>20807</v>
      </c>
      <c r="C45" s="307"/>
      <c r="D45" s="4" t="s">
        <v>346</v>
      </c>
      <c r="E45" s="661">
        <v>2177</v>
      </c>
      <c r="F45" s="307"/>
    </row>
    <row r="46" spans="1:8" ht="15.75" customHeight="1">
      <c r="A46" s="4" t="s">
        <v>325</v>
      </c>
      <c r="B46" s="662">
        <v>50</v>
      </c>
      <c r="C46" s="307"/>
      <c r="D46" s="4" t="s">
        <v>347</v>
      </c>
      <c r="E46" s="662">
        <v>320</v>
      </c>
      <c r="F46" s="307"/>
      <c r="G46" s="26" t="s">
        <v>249</v>
      </c>
      <c r="H46" s="627">
        <f>MEDIAN(H3:H37,E3:E48,B3:B48)</f>
        <v>523</v>
      </c>
    </row>
    <row r="47" spans="1:8" ht="15.75" customHeight="1">
      <c r="A47" s="4" t="s">
        <v>104</v>
      </c>
      <c r="B47" s="662">
        <v>151</v>
      </c>
      <c r="C47" s="307"/>
      <c r="D47" s="4" t="s">
        <v>436</v>
      </c>
      <c r="E47" s="661">
        <v>19905</v>
      </c>
      <c r="F47" s="307"/>
      <c r="G47" s="26" t="s">
        <v>248</v>
      </c>
      <c r="H47" s="627">
        <f>AVERAGE(H3:H37,E3:E48,B3:B48)</f>
        <v>4113.8976377952758</v>
      </c>
    </row>
    <row r="48" spans="1:8" ht="15.75" customHeight="1">
      <c r="A48" s="4" t="s">
        <v>108</v>
      </c>
      <c r="B48" s="662">
        <v>481</v>
      </c>
      <c r="C48" s="307"/>
      <c r="D48" s="4" t="s">
        <v>285</v>
      </c>
      <c r="E48" s="661">
        <v>2708</v>
      </c>
      <c r="F48" s="307"/>
      <c r="G48" s="26" t="s">
        <v>222</v>
      </c>
      <c r="H48" s="627">
        <f>SUM(H3:H37,E3:E48,B3:B48)</f>
        <v>522465</v>
      </c>
    </row>
    <row r="49" spans="1:8" ht="14.25" customHeight="1">
      <c r="B49" s="573"/>
      <c r="C49" s="307"/>
      <c r="E49" s="573"/>
      <c r="F49" s="307"/>
      <c r="G49" s="4"/>
      <c r="H49" s="573"/>
    </row>
    <row r="50" spans="1:8" ht="14.25" customHeight="1">
      <c r="B50" s="573"/>
      <c r="C50" s="307"/>
      <c r="E50" s="573"/>
      <c r="F50" s="400"/>
      <c r="H50" s="573"/>
    </row>
    <row r="51" spans="1:8" ht="14.25" customHeight="1">
      <c r="A51" s="4"/>
      <c r="B51" s="573"/>
      <c r="C51" s="307"/>
      <c r="E51" s="573"/>
      <c r="F51" s="307"/>
      <c r="H51" s="573"/>
    </row>
    <row r="52" spans="1:8" ht="14.25" customHeight="1">
      <c r="A52" s="4"/>
      <c r="B52" s="573"/>
      <c r="C52" s="307"/>
      <c r="D52" s="4"/>
      <c r="E52" s="573"/>
      <c r="F52" s="307"/>
      <c r="H52" s="293"/>
    </row>
    <row r="53" spans="1:8" ht="14.25" customHeight="1">
      <c r="A53" s="4"/>
      <c r="B53" s="573"/>
      <c r="C53" s="307"/>
      <c r="D53" s="4"/>
      <c r="E53" s="573"/>
      <c r="F53" s="307"/>
      <c r="H53" s="293"/>
    </row>
    <row r="54" spans="1:8" ht="14.25" customHeight="1">
      <c r="B54" s="293"/>
      <c r="C54" s="307"/>
      <c r="D54" s="4"/>
      <c r="E54" s="293"/>
      <c r="F54" s="307"/>
      <c r="G54" s="4"/>
      <c r="H54" s="293"/>
    </row>
    <row r="55" spans="1:8" ht="14.25" customHeight="1">
      <c r="B55" s="293"/>
      <c r="C55" s="293"/>
      <c r="D55" s="4"/>
      <c r="E55" s="293"/>
      <c r="F55" s="293"/>
      <c r="H55" s="77"/>
    </row>
    <row r="56" spans="1:8" ht="14.25" customHeight="1">
      <c r="A56" s="107"/>
      <c r="B56" s="293"/>
      <c r="C56" s="293"/>
      <c r="D56" s="4"/>
      <c r="E56" s="293"/>
      <c r="F56" s="293"/>
      <c r="H56" s="77"/>
    </row>
    <row r="57" spans="1:8" ht="14.25" customHeight="1">
      <c r="A57" s="11"/>
      <c r="B57" s="293"/>
      <c r="C57" s="293"/>
      <c r="E57" s="293"/>
      <c r="F57" s="293"/>
      <c r="H57" s="77"/>
    </row>
    <row r="80" spans="12:13" ht="14.25" customHeight="1">
      <c r="L80" s="656"/>
      <c r="M80" s="656"/>
    </row>
  </sheetData>
  <pageMargins left="0.39370078740157483" right="0.39370078740157483" top="0.47244094488188981" bottom="0.47244094488188981" header="0.31496062992125984" footer="0.31496062992125984"/>
  <pageSetup paperSize="9" orientation="portrait" r:id="rId1"/>
  <headerFooter>
    <oddFooter>&amp;C&amp;9&amp;P&amp;L&amp;9Public Library Statistics 2016/17</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4"/>
  <dimension ref="A1:BM629"/>
  <sheetViews>
    <sheetView zoomScaleNormal="100" workbookViewId="0">
      <pane ySplit="3" topLeftCell="A4" activePane="bottomLeft" state="frozen"/>
      <selection activeCell="E6" sqref="E6"/>
      <selection pane="bottomLeft" activeCell="C51" sqref="C51"/>
    </sheetView>
  </sheetViews>
  <sheetFormatPr defaultColWidth="9.140625" defaultRowHeight="14.25" customHeight="1"/>
  <cols>
    <col min="1" max="1" width="17.140625" style="20" customWidth="1"/>
    <col min="2" max="2" width="13.85546875" style="48" customWidth="1"/>
    <col min="3" max="3" width="17.5703125" style="48" customWidth="1"/>
    <col min="4" max="4" width="10.42578125" style="48" customWidth="1"/>
    <col min="5" max="5" width="14.42578125" style="48" customWidth="1"/>
    <col min="6" max="6" width="19.140625" style="191" customWidth="1"/>
    <col min="7" max="7" width="20.5703125" style="20" bestFit="1" customWidth="1"/>
    <col min="8" max="8" width="12.42578125" customWidth="1"/>
    <col min="9" max="9" width="13" customWidth="1"/>
    <col min="10" max="10" width="30.42578125" bestFit="1" customWidth="1"/>
    <col min="11" max="11" width="8.7109375" customWidth="1"/>
    <col min="12" max="16384" width="9.140625" style="20"/>
  </cols>
  <sheetData>
    <row r="1" spans="1:65" ht="15.75" customHeight="1">
      <c r="A1" s="37" t="s">
        <v>486</v>
      </c>
      <c r="G1" s="24"/>
      <c r="H1" s="4"/>
      <c r="I1" s="4"/>
      <c r="J1" s="4"/>
    </row>
    <row r="2" spans="1:65" ht="14.25" customHeight="1">
      <c r="G2" s="24"/>
      <c r="H2" s="4"/>
      <c r="I2" s="4"/>
      <c r="J2" s="4"/>
    </row>
    <row r="3" spans="1:65" ht="44.25" customHeight="1">
      <c r="A3" s="89"/>
      <c r="B3" s="551" t="s">
        <v>550</v>
      </c>
      <c r="C3" s="551" t="s">
        <v>551</v>
      </c>
      <c r="D3" s="551" t="s">
        <v>416</v>
      </c>
      <c r="E3" s="551" t="s">
        <v>417</v>
      </c>
      <c r="F3" s="551" t="s">
        <v>552</v>
      </c>
      <c r="G3" s="24"/>
      <c r="H3" s="669"/>
      <c r="I3" s="669"/>
      <c r="J3" s="4"/>
      <c r="K3" s="4"/>
    </row>
    <row r="4" spans="1:65" ht="12.75">
      <c r="A4" s="4" t="s">
        <v>297</v>
      </c>
      <c r="B4" s="633">
        <v>2</v>
      </c>
      <c r="C4" s="636">
        <v>96</v>
      </c>
      <c r="D4" s="633"/>
      <c r="E4" s="633"/>
      <c r="F4" s="578">
        <f>SUM(E4+C4)</f>
        <v>96</v>
      </c>
      <c r="J4" s="57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row>
    <row r="5" spans="1:65" s="103" customFormat="1" ht="14.25" customHeight="1">
      <c r="A5" s="4" t="s">
        <v>418</v>
      </c>
      <c r="B5" s="633">
        <v>2</v>
      </c>
      <c r="C5" s="636">
        <v>81</v>
      </c>
      <c r="D5" s="633"/>
      <c r="E5" s="633"/>
      <c r="F5" s="578">
        <f t="shared" ref="F5:F50" si="0">SUM(E5+C5)</f>
        <v>81</v>
      </c>
      <c r="J5" s="57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row>
    <row r="6" spans="1:65" s="103" customFormat="1" ht="14.25" customHeight="1">
      <c r="A6" s="4" t="s">
        <v>300</v>
      </c>
      <c r="B6" s="633">
        <v>1</v>
      </c>
      <c r="C6" s="636">
        <v>15.5</v>
      </c>
      <c r="D6" s="633"/>
      <c r="E6" s="633"/>
      <c r="F6" s="578">
        <f t="shared" si="0"/>
        <v>15.5</v>
      </c>
      <c r="J6" s="57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row>
    <row r="7" spans="1:65" s="103" customFormat="1" ht="14.25" customHeight="1">
      <c r="A7" s="4" t="s">
        <v>120</v>
      </c>
      <c r="B7" s="633">
        <v>1</v>
      </c>
      <c r="C7" s="636">
        <v>50</v>
      </c>
      <c r="D7" s="633">
        <v>1</v>
      </c>
      <c r="E7" s="633">
        <v>1.5</v>
      </c>
      <c r="F7" s="578">
        <f t="shared" si="0"/>
        <v>51.5</v>
      </c>
      <c r="J7" s="57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row>
    <row r="8" spans="1:65" ht="14.25" customHeight="1">
      <c r="A8" s="4" t="s">
        <v>437</v>
      </c>
      <c r="B8" s="633">
        <v>8</v>
      </c>
      <c r="C8" s="636">
        <v>300.5</v>
      </c>
      <c r="D8" s="633"/>
      <c r="E8" s="633"/>
      <c r="F8" s="578">
        <f t="shared" si="0"/>
        <v>300.5</v>
      </c>
      <c r="J8" s="57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row>
    <row r="9" spans="1:65" s="103" customFormat="1" ht="14.25" customHeight="1">
      <c r="A9" s="4" t="s">
        <v>302</v>
      </c>
      <c r="B9" s="633">
        <v>5</v>
      </c>
      <c r="C9" s="636">
        <v>162.5</v>
      </c>
      <c r="D9" s="633"/>
      <c r="E9" s="633"/>
      <c r="F9" s="578">
        <f t="shared" si="0"/>
        <v>162.5</v>
      </c>
      <c r="J9" s="57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row>
    <row r="10" spans="1:65" s="103" customFormat="1" ht="14.25" customHeight="1">
      <c r="A10" s="4" t="s">
        <v>305</v>
      </c>
      <c r="B10" s="633">
        <v>4</v>
      </c>
      <c r="C10" s="636">
        <v>73</v>
      </c>
      <c r="D10" s="633"/>
      <c r="E10" s="633"/>
      <c r="F10" s="578">
        <f t="shared" si="0"/>
        <v>73</v>
      </c>
      <c r="J10" s="57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row>
    <row r="11" spans="1:65" s="103" customFormat="1" ht="14.25" customHeight="1">
      <c r="A11" s="4" t="s">
        <v>400</v>
      </c>
      <c r="B11" s="633">
        <v>5</v>
      </c>
      <c r="C11" s="636">
        <v>144</v>
      </c>
      <c r="D11" s="633"/>
      <c r="E11" s="633"/>
      <c r="F11" s="578">
        <f t="shared" si="0"/>
        <v>144</v>
      </c>
      <c r="J11" s="57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row>
    <row r="12" spans="1:65" ht="14.25" customHeight="1">
      <c r="A12" s="4" t="s">
        <v>136</v>
      </c>
      <c r="B12" s="633">
        <v>5</v>
      </c>
      <c r="C12" s="17">
        <v>261.75</v>
      </c>
      <c r="D12" s="633"/>
      <c r="E12" s="633"/>
      <c r="F12" s="578">
        <f t="shared" si="0"/>
        <v>261.75</v>
      </c>
      <c r="J12" s="57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row>
    <row r="13" spans="1:65" ht="14.25" customHeight="1">
      <c r="A13" s="4" t="s">
        <v>137</v>
      </c>
      <c r="B13" s="633">
        <v>6</v>
      </c>
      <c r="C13" s="17">
        <v>204</v>
      </c>
      <c r="D13" s="633"/>
      <c r="E13" s="633"/>
      <c r="F13" s="578">
        <f t="shared" si="0"/>
        <v>204</v>
      </c>
      <c r="J13" s="57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row>
    <row r="14" spans="1:65" s="103" customFormat="1" ht="14.25" customHeight="1">
      <c r="A14" s="4" t="s">
        <v>308</v>
      </c>
      <c r="B14" s="633">
        <v>1</v>
      </c>
      <c r="C14" s="17">
        <v>43</v>
      </c>
      <c r="D14" s="633"/>
      <c r="E14" s="633"/>
      <c r="F14" s="578">
        <f t="shared" si="0"/>
        <v>43</v>
      </c>
      <c r="J14" s="57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row>
    <row r="15" spans="1:65" ht="14.25" customHeight="1">
      <c r="A15" s="4" t="s">
        <v>77</v>
      </c>
      <c r="B15" s="633">
        <v>1</v>
      </c>
      <c r="C15" s="17">
        <v>52</v>
      </c>
      <c r="D15" s="633"/>
      <c r="E15" s="633"/>
      <c r="F15" s="578">
        <f t="shared" si="0"/>
        <v>52</v>
      </c>
      <c r="J15" s="57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row>
    <row r="16" spans="1:65" ht="14.25" customHeight="1">
      <c r="A16" s="4" t="s">
        <v>263</v>
      </c>
      <c r="B16" s="633">
        <v>1</v>
      </c>
      <c r="C16" s="17">
        <v>63</v>
      </c>
      <c r="D16" s="633"/>
      <c r="E16" s="633"/>
      <c r="F16" s="578">
        <f t="shared" si="0"/>
        <v>63</v>
      </c>
      <c r="J16" s="57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row>
    <row r="17" spans="1:65" ht="14.25" customHeight="1">
      <c r="A17" s="4" t="s">
        <v>264</v>
      </c>
      <c r="B17" s="633">
        <v>2</v>
      </c>
      <c r="C17" s="17">
        <v>96</v>
      </c>
      <c r="D17" s="633"/>
      <c r="E17" s="633"/>
      <c r="F17" s="578">
        <f t="shared" si="0"/>
        <v>96</v>
      </c>
      <c r="J17" s="57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row>
    <row r="18" spans="1:65" ht="14.25" customHeight="1">
      <c r="A18" s="4" t="s">
        <v>78</v>
      </c>
      <c r="B18" s="633">
        <v>4</v>
      </c>
      <c r="C18" s="17">
        <v>213</v>
      </c>
      <c r="D18" s="633"/>
      <c r="E18" s="633"/>
      <c r="F18" s="578">
        <f t="shared" si="0"/>
        <v>213</v>
      </c>
      <c r="J18" s="57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row>
    <row r="19" spans="1:65" ht="14.25" customHeight="1">
      <c r="A19" s="4" t="s">
        <v>130</v>
      </c>
      <c r="B19" s="633">
        <v>2</v>
      </c>
      <c r="C19" s="17">
        <v>115</v>
      </c>
      <c r="D19" s="633"/>
      <c r="E19" s="633"/>
      <c r="F19" s="578">
        <f t="shared" si="0"/>
        <v>115</v>
      </c>
      <c r="J19" s="57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row>
    <row r="20" spans="1:65" ht="14.25" customHeight="1">
      <c r="A20" s="4" t="s">
        <v>435</v>
      </c>
      <c r="B20" s="633">
        <v>9</v>
      </c>
      <c r="C20" s="17">
        <v>472</v>
      </c>
      <c r="D20" s="633"/>
      <c r="E20" s="633"/>
      <c r="F20" s="578">
        <f t="shared" si="0"/>
        <v>472</v>
      </c>
      <c r="J20" s="57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row>
    <row r="21" spans="1:65" ht="14.25" customHeight="1">
      <c r="A21" s="4" t="s">
        <v>420</v>
      </c>
      <c r="B21" s="633">
        <v>11</v>
      </c>
      <c r="C21" s="17">
        <v>467</v>
      </c>
      <c r="D21" s="633">
        <v>1</v>
      </c>
      <c r="E21" s="633">
        <v>10.5</v>
      </c>
      <c r="F21" s="578">
        <f t="shared" si="0"/>
        <v>477.5</v>
      </c>
      <c r="J21" s="57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row>
    <row r="22" spans="1:65" ht="14.25" customHeight="1">
      <c r="A22" s="4" t="s">
        <v>212</v>
      </c>
      <c r="B22" s="633">
        <v>2</v>
      </c>
      <c r="C22" s="17">
        <v>83.5</v>
      </c>
      <c r="D22" s="671"/>
      <c r="E22" s="671"/>
      <c r="F22" s="578">
        <f t="shared" si="0"/>
        <v>83.5</v>
      </c>
      <c r="J22" s="57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row>
    <row r="23" spans="1:65" ht="14.25" customHeight="1">
      <c r="A23" s="4" t="s">
        <v>360</v>
      </c>
      <c r="B23" s="633">
        <v>15</v>
      </c>
      <c r="C23" s="17">
        <v>411</v>
      </c>
      <c r="D23" s="671"/>
      <c r="E23" s="671"/>
      <c r="F23" s="578">
        <f t="shared" si="0"/>
        <v>411</v>
      </c>
      <c r="J23" s="57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row>
    <row r="24" spans="1:65" ht="14.25" customHeight="1">
      <c r="A24" s="4" t="s">
        <v>131</v>
      </c>
      <c r="B24" s="633">
        <v>7</v>
      </c>
      <c r="C24" s="17">
        <v>199</v>
      </c>
      <c r="D24" s="671"/>
      <c r="E24" s="671"/>
      <c r="F24" s="578">
        <f t="shared" si="0"/>
        <v>199</v>
      </c>
      <c r="J24" s="57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row>
    <row r="25" spans="1:65" s="103" customFormat="1" ht="14.25" customHeight="1">
      <c r="A25" s="4" t="s">
        <v>79</v>
      </c>
      <c r="B25" s="633">
        <v>2</v>
      </c>
      <c r="C25" s="17">
        <v>96</v>
      </c>
      <c r="D25" s="671"/>
      <c r="E25" s="671"/>
      <c r="F25" s="578">
        <f t="shared" si="0"/>
        <v>96</v>
      </c>
      <c r="J25" s="57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row>
    <row r="26" spans="1:65" ht="14.25" customHeight="1">
      <c r="A26" s="4" t="s">
        <v>359</v>
      </c>
      <c r="B26" s="633">
        <v>7</v>
      </c>
      <c r="C26" s="17">
        <v>190</v>
      </c>
      <c r="D26" s="671">
        <v>1</v>
      </c>
      <c r="E26" s="671">
        <v>15</v>
      </c>
      <c r="F26" s="578">
        <f t="shared" si="0"/>
        <v>205</v>
      </c>
      <c r="J26" s="57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row>
    <row r="27" spans="1:65" s="103" customFormat="1" ht="14.25" customHeight="1">
      <c r="A27" s="4" t="s">
        <v>316</v>
      </c>
      <c r="B27" s="633">
        <v>1</v>
      </c>
      <c r="C27" s="17">
        <v>46.5</v>
      </c>
      <c r="D27" s="671"/>
      <c r="E27" s="671"/>
      <c r="F27" s="578">
        <f t="shared" si="0"/>
        <v>46.5</v>
      </c>
      <c r="J27" s="57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row>
    <row r="28" spans="1:65" s="103" customFormat="1" ht="14.25" customHeight="1">
      <c r="A28" s="4" t="s">
        <v>317</v>
      </c>
      <c r="B28" s="633">
        <v>3</v>
      </c>
      <c r="C28" s="17">
        <v>127</v>
      </c>
      <c r="D28" s="671"/>
      <c r="E28" s="671"/>
      <c r="F28" s="578">
        <f t="shared" si="0"/>
        <v>127</v>
      </c>
      <c r="J28" s="57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row>
    <row r="29" spans="1:65" ht="14.25" customHeight="1">
      <c r="A29" s="4" t="s">
        <v>421</v>
      </c>
      <c r="B29" s="633">
        <v>8</v>
      </c>
      <c r="C29" s="17">
        <v>389.5</v>
      </c>
      <c r="D29" s="671"/>
      <c r="E29" s="671"/>
      <c r="F29" s="578">
        <f t="shared" si="0"/>
        <v>389.5</v>
      </c>
      <c r="J29" s="57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row>
    <row r="30" spans="1:65" s="103" customFormat="1" ht="14.25" customHeight="1">
      <c r="A30" s="4" t="s">
        <v>323</v>
      </c>
      <c r="B30" s="633">
        <v>3</v>
      </c>
      <c r="C30" s="17">
        <v>112.5</v>
      </c>
      <c r="D30" s="671"/>
      <c r="E30" s="671"/>
      <c r="F30" s="578">
        <f t="shared" si="0"/>
        <v>112.5</v>
      </c>
      <c r="J30" s="57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row>
    <row r="31" spans="1:65" ht="14.25" customHeight="1">
      <c r="A31" s="4" t="s">
        <v>268</v>
      </c>
      <c r="B31" s="633">
        <v>5</v>
      </c>
      <c r="C31" s="17">
        <v>260</v>
      </c>
      <c r="D31" s="671"/>
      <c r="E31" s="671"/>
      <c r="F31" s="578">
        <f t="shared" si="0"/>
        <v>260</v>
      </c>
      <c r="J31" s="57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row>
    <row r="32" spans="1:65" ht="14.25" customHeight="1">
      <c r="A32" s="4" t="s">
        <v>424</v>
      </c>
      <c r="B32" s="633">
        <v>5</v>
      </c>
      <c r="C32" s="17">
        <v>273</v>
      </c>
      <c r="D32" s="671"/>
      <c r="E32" s="671"/>
      <c r="F32" s="578">
        <f t="shared" si="0"/>
        <v>273</v>
      </c>
      <c r="J32" s="57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row>
    <row r="33" spans="1:65" ht="14.25" customHeight="1">
      <c r="A33" s="4" t="s">
        <v>104</v>
      </c>
      <c r="B33" s="633">
        <v>1</v>
      </c>
      <c r="C33" s="17">
        <v>41</v>
      </c>
      <c r="D33" s="671"/>
      <c r="E33" s="671"/>
      <c r="F33" s="578">
        <f t="shared" si="0"/>
        <v>41</v>
      </c>
      <c r="J33" s="57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row>
    <row r="34" spans="1:65" s="103" customFormat="1" ht="14.25" customHeight="1">
      <c r="A34" s="4" t="s">
        <v>13</v>
      </c>
      <c r="B34" s="633">
        <v>1</v>
      </c>
      <c r="C34" s="17">
        <v>46</v>
      </c>
      <c r="D34" s="671">
        <v>1</v>
      </c>
      <c r="E34" s="671">
        <v>7</v>
      </c>
      <c r="F34" s="578">
        <f t="shared" si="0"/>
        <v>53</v>
      </c>
      <c r="J34" s="57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row>
    <row r="35" spans="1:65" ht="14.25" customHeight="1">
      <c r="A35" s="4" t="s">
        <v>116</v>
      </c>
      <c r="B35" s="633">
        <v>1</v>
      </c>
      <c r="C35" s="17">
        <v>24.5</v>
      </c>
      <c r="D35" s="671"/>
      <c r="E35" s="671"/>
      <c r="F35" s="578">
        <f t="shared" si="0"/>
        <v>24.5</v>
      </c>
      <c r="J35" s="57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row>
    <row r="36" spans="1:65" ht="14.25" customHeight="1">
      <c r="A36" s="4" t="s">
        <v>327</v>
      </c>
      <c r="B36" s="633">
        <v>1</v>
      </c>
      <c r="C36" s="17">
        <v>43</v>
      </c>
      <c r="D36" s="671"/>
      <c r="E36" s="671"/>
      <c r="F36" s="578">
        <f t="shared" si="0"/>
        <v>43</v>
      </c>
      <c r="J36" s="57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row>
    <row r="37" spans="1:65" ht="14.25" customHeight="1">
      <c r="A37" s="4" t="s">
        <v>270</v>
      </c>
      <c r="B37" s="633">
        <v>2</v>
      </c>
      <c r="C37" s="17">
        <v>103.5</v>
      </c>
      <c r="D37" s="671"/>
      <c r="E37" s="671"/>
      <c r="F37" s="578">
        <f t="shared" si="0"/>
        <v>103.5</v>
      </c>
      <c r="J37" s="57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row>
    <row r="38" spans="1:65" ht="14.25" customHeight="1">
      <c r="A38" s="4" t="s">
        <v>352</v>
      </c>
      <c r="B38" s="633">
        <v>4</v>
      </c>
      <c r="C38" s="17">
        <v>204.6</v>
      </c>
      <c r="D38" s="671"/>
      <c r="E38" s="671"/>
      <c r="F38" s="578">
        <f t="shared" si="0"/>
        <v>204.6</v>
      </c>
      <c r="J38" s="57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row>
    <row r="39" spans="1:65" ht="14.25" customHeight="1">
      <c r="A39" s="4" t="s">
        <v>425</v>
      </c>
      <c r="B39" s="633">
        <v>3</v>
      </c>
      <c r="C39" s="17">
        <v>84</v>
      </c>
      <c r="D39" s="671"/>
      <c r="E39" s="671"/>
      <c r="F39" s="578">
        <f t="shared" si="0"/>
        <v>84</v>
      </c>
      <c r="J39" s="57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row>
    <row r="40" spans="1:65" ht="14.25" customHeight="1">
      <c r="A40" s="4" t="s">
        <v>272</v>
      </c>
      <c r="B40" s="633">
        <v>4</v>
      </c>
      <c r="C40" s="17">
        <v>175.5</v>
      </c>
      <c r="D40" s="671"/>
      <c r="E40" s="671"/>
      <c r="F40" s="578">
        <f t="shared" si="0"/>
        <v>175.5</v>
      </c>
      <c r="J40" s="57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row>
    <row r="41" spans="1:65" ht="14.25" customHeight="1">
      <c r="A41" s="4" t="s">
        <v>426</v>
      </c>
      <c r="B41" s="633">
        <v>8</v>
      </c>
      <c r="C41" s="17">
        <v>415</v>
      </c>
      <c r="D41" s="671"/>
      <c r="E41" s="671"/>
      <c r="F41" s="578">
        <f t="shared" si="0"/>
        <v>415</v>
      </c>
      <c r="J41" s="57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row>
    <row r="42" spans="1:65" ht="14.25" customHeight="1">
      <c r="A42" s="4" t="s">
        <v>329</v>
      </c>
      <c r="B42" s="633">
        <v>1</v>
      </c>
      <c r="C42" s="17">
        <v>46.5</v>
      </c>
      <c r="D42" s="671"/>
      <c r="E42" s="671"/>
      <c r="F42" s="578">
        <f t="shared" si="0"/>
        <v>46.5</v>
      </c>
      <c r="J42" s="57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row>
    <row r="43" spans="1:65" ht="14.25" customHeight="1">
      <c r="A43" s="4" t="s">
        <v>331</v>
      </c>
      <c r="B43" s="633">
        <v>3</v>
      </c>
      <c r="C43" s="17">
        <v>76.5</v>
      </c>
      <c r="D43" s="671">
        <v>1</v>
      </c>
      <c r="E43" s="671">
        <v>6.5</v>
      </c>
      <c r="F43" s="578">
        <f t="shared" si="0"/>
        <v>83</v>
      </c>
      <c r="J43" s="57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row>
    <row r="44" spans="1:65" ht="14.25" customHeight="1">
      <c r="A44" s="4" t="s">
        <v>275</v>
      </c>
      <c r="B44" s="633">
        <v>2</v>
      </c>
      <c r="C44" s="17">
        <v>53</v>
      </c>
      <c r="D44" s="671"/>
      <c r="E44" s="671"/>
      <c r="F44" s="578">
        <f t="shared" si="0"/>
        <v>53</v>
      </c>
      <c r="J44" s="57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row>
    <row r="45" spans="1:65" s="103" customFormat="1" ht="14.25" customHeight="1">
      <c r="A45" s="4" t="s">
        <v>135</v>
      </c>
      <c r="B45" s="633">
        <v>4</v>
      </c>
      <c r="C45" s="17">
        <v>211.5</v>
      </c>
      <c r="D45" s="671"/>
      <c r="E45" s="671"/>
      <c r="F45" s="578">
        <f t="shared" si="0"/>
        <v>211.5</v>
      </c>
      <c r="J45" s="57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row>
    <row r="46" spans="1:65" ht="14.25" customHeight="1">
      <c r="A46" s="4" t="s">
        <v>333</v>
      </c>
      <c r="B46" s="633">
        <v>2</v>
      </c>
      <c r="C46" s="17">
        <v>62.5</v>
      </c>
      <c r="D46" s="671"/>
      <c r="E46" s="671"/>
      <c r="F46" s="578">
        <f t="shared" si="0"/>
        <v>62.5</v>
      </c>
      <c r="J46" s="57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row>
    <row r="47" spans="1:65" ht="14.25" customHeight="1">
      <c r="A47" s="4" t="s">
        <v>278</v>
      </c>
      <c r="B47" s="633">
        <v>10</v>
      </c>
      <c r="C47" s="17">
        <v>428</v>
      </c>
      <c r="D47" s="671">
        <v>1</v>
      </c>
      <c r="E47" s="671">
        <v>20</v>
      </c>
      <c r="F47" s="578">
        <f t="shared" si="0"/>
        <v>448</v>
      </c>
      <c r="J47" s="57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row>
    <row r="48" spans="1:65" ht="14.25" customHeight="1">
      <c r="A48" s="4" t="s">
        <v>279</v>
      </c>
      <c r="B48" s="633">
        <v>2</v>
      </c>
      <c r="C48" s="17">
        <v>81.5</v>
      </c>
      <c r="D48" s="671"/>
      <c r="E48" s="671"/>
      <c r="F48" s="578">
        <f t="shared" si="0"/>
        <v>81.5</v>
      </c>
      <c r="J48" s="57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row>
    <row r="49" spans="1:65" s="103" customFormat="1" ht="14.25" customHeight="1">
      <c r="A49" s="4" t="s">
        <v>334</v>
      </c>
      <c r="B49" s="633">
        <v>1</v>
      </c>
      <c r="C49" s="17">
        <v>40</v>
      </c>
      <c r="D49" s="671"/>
      <c r="E49" s="671"/>
      <c r="F49" s="578">
        <f t="shared" si="0"/>
        <v>40</v>
      </c>
      <c r="J49" s="57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row>
    <row r="50" spans="1:65" s="103" customFormat="1" ht="14.25" customHeight="1">
      <c r="A50" s="4" t="s">
        <v>336</v>
      </c>
      <c r="B50" s="633">
        <v>3</v>
      </c>
      <c r="C50" s="17">
        <v>98</v>
      </c>
      <c r="D50" s="671"/>
      <c r="E50" s="671"/>
      <c r="F50" s="578">
        <f t="shared" si="0"/>
        <v>98</v>
      </c>
      <c r="J50" s="57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row>
    <row r="51" spans="1:65" ht="14.25" customHeight="1">
      <c r="A51" s="24"/>
      <c r="B51" s="491"/>
      <c r="C51" s="573"/>
      <c r="D51" s="573"/>
      <c r="E51" s="491"/>
      <c r="F51" s="578"/>
      <c r="J51" s="57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row>
    <row r="52" spans="1:65" ht="14.25" customHeight="1">
      <c r="A52" s="24"/>
      <c r="B52" s="491"/>
      <c r="C52" s="573"/>
      <c r="D52" s="573"/>
      <c r="E52" s="491"/>
      <c r="F52" s="578"/>
      <c r="J52" s="574"/>
    </row>
    <row r="53" spans="1:65" ht="14.25" customHeight="1">
      <c r="A53" s="24"/>
      <c r="B53" s="491"/>
      <c r="C53" s="573"/>
      <c r="D53" s="573"/>
      <c r="E53" s="491"/>
      <c r="F53" s="578"/>
      <c r="J53" s="57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row>
    <row r="54" spans="1:65" ht="14.25" customHeight="1">
      <c r="A54" s="24"/>
      <c r="B54" s="491"/>
      <c r="C54" s="573"/>
      <c r="D54" s="573"/>
      <c r="E54" s="491"/>
      <c r="F54" s="578"/>
      <c r="J54" s="57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row>
    <row r="55" spans="1:65" ht="14.25" customHeight="1">
      <c r="A55" s="24"/>
      <c r="B55" s="491"/>
      <c r="C55" s="573"/>
      <c r="D55" s="573"/>
      <c r="E55" s="491"/>
      <c r="F55" s="578"/>
      <c r="J55" s="57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row>
    <row r="56" spans="1:65" ht="14.25" customHeight="1">
      <c r="A56" s="24"/>
      <c r="B56" s="491"/>
      <c r="C56" s="573"/>
      <c r="D56" s="573"/>
      <c r="E56" s="491"/>
      <c r="F56" s="578"/>
      <c r="J56" s="57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row>
    <row r="57" spans="1:65" ht="14.25" customHeight="1">
      <c r="A57" s="24"/>
      <c r="B57" s="491"/>
      <c r="C57" s="573"/>
      <c r="D57" s="573"/>
      <c r="E57" s="491"/>
      <c r="F57" s="578"/>
      <c r="J57" s="57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row>
    <row r="58" spans="1:65" ht="14.25" customHeight="1">
      <c r="A58" s="107"/>
      <c r="B58" s="4"/>
      <c r="C58" s="4"/>
      <c r="D58" s="4"/>
      <c r="E58" s="4"/>
      <c r="F58" s="360"/>
      <c r="J58" s="57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row>
    <row r="59" spans="1:65" ht="14.25" customHeight="1">
      <c r="B59" s="129"/>
      <c r="C59" s="129"/>
      <c r="D59" s="129"/>
      <c r="E59" s="129"/>
      <c r="J59" s="57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row>
    <row r="60" spans="1:65" ht="14.25" customHeight="1">
      <c r="B60" s="129"/>
      <c r="C60" s="129"/>
      <c r="D60" s="129"/>
      <c r="E60" s="129"/>
      <c r="J60" s="57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row>
    <row r="61" spans="1:65" ht="14.25" customHeight="1">
      <c r="B61" s="129"/>
      <c r="C61" s="129"/>
      <c r="D61" s="129"/>
      <c r="E61" s="129"/>
      <c r="J61" s="57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row>
    <row r="62" spans="1:65" ht="14.25" customHeight="1">
      <c r="B62" s="129"/>
      <c r="C62" s="129"/>
      <c r="D62" s="129"/>
      <c r="E62" s="129"/>
      <c r="J62" s="57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row>
    <row r="63" spans="1:65" ht="14.25" customHeight="1">
      <c r="B63" s="129"/>
      <c r="C63" s="129"/>
      <c r="D63" s="129"/>
      <c r="E63" s="129"/>
      <c r="J63" s="57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row>
    <row r="64" spans="1:65" ht="14.25" customHeight="1">
      <c r="B64" s="129"/>
      <c r="C64" s="129"/>
      <c r="D64" s="129"/>
      <c r="E64" s="129"/>
      <c r="J64" s="57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row>
    <row r="65" spans="2:65" ht="14.25" customHeight="1">
      <c r="B65" s="129"/>
      <c r="C65" s="129"/>
      <c r="D65" s="129"/>
      <c r="E65" s="129"/>
      <c r="J65" s="57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row>
    <row r="66" spans="2:65" ht="14.25" customHeight="1">
      <c r="B66" s="129"/>
      <c r="C66" s="129"/>
      <c r="D66" s="129"/>
      <c r="E66" s="129"/>
      <c r="J66" s="57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row>
    <row r="67" spans="2:65" ht="14.25" customHeight="1">
      <c r="B67" s="129"/>
      <c r="C67" s="129"/>
      <c r="D67" s="129"/>
      <c r="E67" s="129"/>
      <c r="J67" s="57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row>
    <row r="68" spans="2:65" ht="14.25" customHeight="1">
      <c r="B68" s="129"/>
      <c r="C68" s="129"/>
      <c r="D68" s="129"/>
      <c r="E68" s="129"/>
      <c r="J68" s="57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row>
    <row r="69" spans="2:65" ht="14.25" customHeight="1">
      <c r="B69" s="129"/>
      <c r="C69" s="129"/>
      <c r="D69" s="129"/>
      <c r="E69" s="129"/>
      <c r="J69" s="57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row>
    <row r="70" spans="2:65" ht="14.25" customHeight="1">
      <c r="B70" s="129"/>
      <c r="C70" s="129"/>
      <c r="D70" s="129"/>
      <c r="E70" s="129"/>
      <c r="J70" s="57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row>
    <row r="71" spans="2:65" ht="14.25" customHeight="1">
      <c r="B71" s="129"/>
      <c r="C71" s="129"/>
      <c r="D71" s="129"/>
      <c r="E71" s="129"/>
      <c r="J71" s="57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row>
    <row r="72" spans="2:65" ht="14.25" customHeight="1">
      <c r="B72" s="129"/>
      <c r="C72" s="129"/>
      <c r="D72" s="129"/>
      <c r="E72" s="129"/>
      <c r="J72" s="57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row>
    <row r="73" spans="2:65" ht="14.25" customHeight="1">
      <c r="B73" s="129"/>
      <c r="C73" s="129"/>
      <c r="D73" s="129"/>
      <c r="E73" s="129"/>
      <c r="J73" s="57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row>
    <row r="74" spans="2:65" ht="14.25" customHeight="1">
      <c r="B74" s="129"/>
      <c r="C74" s="129"/>
      <c r="D74" s="129"/>
      <c r="E74" s="129"/>
      <c r="J74" s="57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row>
    <row r="75" spans="2:65" ht="14.25" customHeight="1">
      <c r="B75" s="129"/>
      <c r="C75" s="129"/>
      <c r="D75" s="129"/>
      <c r="E75" s="129"/>
      <c r="J75" s="57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row>
    <row r="76" spans="2:65" ht="14.25" customHeight="1">
      <c r="B76" s="129"/>
      <c r="C76" s="129"/>
      <c r="D76" s="129"/>
      <c r="E76" s="129"/>
      <c r="J76" s="57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row>
    <row r="77" spans="2:65" ht="14.25" customHeight="1">
      <c r="B77" s="129"/>
      <c r="C77" s="129"/>
      <c r="D77" s="129"/>
      <c r="E77" s="129"/>
      <c r="J77" s="57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row>
    <row r="78" spans="2:65" ht="14.25" customHeight="1">
      <c r="B78" s="129"/>
      <c r="C78" s="129"/>
      <c r="D78" s="129"/>
      <c r="E78" s="129"/>
      <c r="J78" s="57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row>
    <row r="79" spans="2:65" ht="14.25" customHeight="1">
      <c r="B79" s="129"/>
      <c r="C79" s="129"/>
      <c r="D79" s="129"/>
      <c r="E79" s="129"/>
      <c r="J79" s="57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row>
    <row r="80" spans="2:65" ht="14.25" customHeight="1">
      <c r="B80" s="129"/>
      <c r="C80" s="129"/>
      <c r="D80" s="129"/>
      <c r="E80" s="129"/>
      <c r="J80" s="57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row>
    <row r="81" spans="2:65" ht="14.25" customHeight="1">
      <c r="B81" s="129"/>
      <c r="C81" s="129"/>
      <c r="D81" s="129"/>
      <c r="E81" s="129"/>
      <c r="J81" s="57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row>
    <row r="82" spans="2:65" ht="14.25" customHeight="1">
      <c r="B82" s="129"/>
      <c r="C82" s="129"/>
      <c r="D82" s="129"/>
      <c r="E82" s="129"/>
      <c r="J82" s="57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row>
    <row r="83" spans="2:65" ht="14.25" customHeight="1">
      <c r="B83" s="129"/>
      <c r="C83" s="129"/>
      <c r="D83" s="129"/>
      <c r="E83" s="129"/>
      <c r="J83" s="57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row>
    <row r="84" spans="2:65" ht="14.25" customHeight="1">
      <c r="B84" s="129"/>
      <c r="C84" s="129"/>
      <c r="D84" s="129"/>
      <c r="E84" s="129"/>
      <c r="J84" s="57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row>
    <row r="85" spans="2:65" ht="14.25" customHeight="1">
      <c r="B85" s="129"/>
      <c r="C85" s="129"/>
      <c r="D85" s="129"/>
      <c r="E85" s="129"/>
      <c r="J85" s="57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row>
    <row r="86" spans="2:65" ht="14.25" customHeight="1">
      <c r="B86" s="129"/>
      <c r="C86" s="129"/>
      <c r="D86" s="129"/>
      <c r="E86" s="129"/>
      <c r="J86" s="57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row>
    <row r="87" spans="2:65" ht="14.25" customHeight="1">
      <c r="B87" s="129"/>
      <c r="C87" s="129"/>
      <c r="D87" s="129"/>
      <c r="E87" s="129"/>
      <c r="J87" s="57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row>
    <row r="88" spans="2:65" ht="14.25" customHeight="1">
      <c r="B88" s="129"/>
      <c r="C88" s="129"/>
      <c r="D88" s="129"/>
      <c r="E88" s="129"/>
      <c r="J88" s="57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row>
    <row r="89" spans="2:65" ht="14.25" customHeight="1">
      <c r="B89" s="129"/>
      <c r="C89" s="129"/>
      <c r="D89" s="129"/>
      <c r="E89" s="129"/>
      <c r="J89" s="57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row>
    <row r="90" spans="2:65" ht="14.25" customHeight="1">
      <c r="B90" s="129"/>
      <c r="C90" s="129"/>
      <c r="D90" s="129"/>
      <c r="E90" s="129"/>
      <c r="J90" s="57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row>
    <row r="91" spans="2:65" ht="14.25" customHeight="1">
      <c r="B91" s="129"/>
      <c r="C91" s="129"/>
      <c r="D91" s="129"/>
      <c r="E91" s="129"/>
      <c r="J91" s="57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row>
    <row r="92" spans="2:65" ht="14.25" customHeight="1">
      <c r="B92" s="129"/>
      <c r="C92" s="129"/>
      <c r="D92" s="129"/>
      <c r="E92" s="129"/>
      <c r="J92" s="57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row>
    <row r="93" spans="2:65" ht="14.25" customHeight="1">
      <c r="B93" s="129"/>
      <c r="C93" s="129"/>
      <c r="D93" s="129"/>
      <c r="E93" s="129"/>
      <c r="J93" s="57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row>
    <row r="94" spans="2:65" ht="14.25" customHeight="1">
      <c r="B94" s="129"/>
      <c r="C94" s="129"/>
      <c r="D94" s="129"/>
      <c r="E94" s="129"/>
      <c r="G94" s="24"/>
      <c r="H94" s="670"/>
      <c r="I94" s="670"/>
      <c r="J94" s="57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row>
    <row r="95" spans="2:65" ht="14.25" customHeight="1">
      <c r="B95" s="129"/>
      <c r="C95" s="129"/>
      <c r="D95" s="129"/>
      <c r="E95" s="129"/>
      <c r="G95" s="24"/>
      <c r="J95" s="57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row>
    <row r="96" spans="2:65" ht="14.25" customHeight="1">
      <c r="B96" s="129"/>
      <c r="C96" s="129"/>
      <c r="D96" s="129"/>
      <c r="E96" s="129"/>
      <c r="G96" s="24"/>
      <c r="J96" s="57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row>
    <row r="97" spans="1:65" ht="14.25" customHeight="1">
      <c r="B97" s="129"/>
      <c r="C97" s="129"/>
      <c r="D97" s="129"/>
      <c r="E97" s="129"/>
      <c r="G97" s="24"/>
      <c r="J97" s="57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row>
    <row r="98" spans="1:65" ht="14.25" customHeight="1">
      <c r="B98" s="129"/>
      <c r="C98" s="129"/>
      <c r="D98" s="129"/>
      <c r="E98" s="129"/>
      <c r="G98" s="24"/>
      <c r="J98" s="57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row>
    <row r="99" spans="1:65" ht="14.25" customHeight="1">
      <c r="B99" s="129"/>
      <c r="C99" s="129"/>
      <c r="D99" s="129"/>
      <c r="E99" s="129"/>
      <c r="F99" s="332"/>
      <c r="G99" s="24"/>
      <c r="J99" s="57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row>
    <row r="100" spans="1:65" ht="14.25" customHeight="1">
      <c r="B100" s="129"/>
      <c r="C100" s="129"/>
      <c r="D100" s="129"/>
      <c r="E100" s="129"/>
      <c r="F100" s="332"/>
      <c r="G100" s="24"/>
      <c r="J100" s="57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row>
    <row r="101" spans="1:65" ht="14.25" customHeight="1">
      <c r="B101" s="129"/>
      <c r="C101" s="129"/>
      <c r="D101" s="129"/>
      <c r="E101" s="129"/>
      <c r="F101" s="332"/>
      <c r="G101" s="24"/>
      <c r="J101" s="57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row>
    <row r="102" spans="1:65" ht="14.25" customHeight="1">
      <c r="B102" s="105"/>
      <c r="C102" s="105"/>
      <c r="D102" s="105"/>
      <c r="E102" s="105"/>
      <c r="F102" s="361"/>
      <c r="G102" s="24"/>
      <c r="J102" s="57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row>
    <row r="103" spans="1:65" ht="14.25" customHeight="1">
      <c r="B103" s="105"/>
      <c r="C103" s="105"/>
      <c r="D103" s="105"/>
      <c r="E103" s="105"/>
      <c r="F103" s="361"/>
      <c r="G103" s="24"/>
      <c r="J103" s="57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row>
    <row r="104" spans="1:65" ht="14.25" customHeight="1">
      <c r="B104" s="105"/>
      <c r="C104" s="105"/>
      <c r="D104" s="105"/>
      <c r="E104" s="105"/>
      <c r="F104" s="361"/>
      <c r="G104" s="24"/>
      <c r="J104" s="57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row>
    <row r="105" spans="1:65" ht="14.25" customHeight="1">
      <c r="B105" s="333"/>
      <c r="C105" s="333"/>
      <c r="D105" s="333"/>
      <c r="E105" s="333"/>
      <c r="F105" s="332"/>
      <c r="G105" s="24"/>
      <c r="J105" s="57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row>
    <row r="106" spans="1:65" ht="14.25" customHeight="1">
      <c r="F106" s="332"/>
      <c r="G106" s="24"/>
      <c r="J106" s="577"/>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row>
    <row r="107" spans="1:65" ht="14.25" customHeight="1">
      <c r="F107" s="332"/>
      <c r="G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row>
    <row r="108" spans="1:65" ht="14.25" customHeight="1">
      <c r="F108" s="332"/>
      <c r="G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row>
    <row r="109" spans="1:65" ht="14.25" customHeight="1">
      <c r="A109" s="60"/>
      <c r="F109" s="332"/>
      <c r="G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row>
    <row r="110" spans="1:65" ht="14.25" customHeight="1">
      <c r="A110" s="60"/>
      <c r="F110" s="332"/>
      <c r="G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row>
    <row r="111" spans="1:65" ht="14.25" customHeight="1">
      <c r="F111" s="332"/>
      <c r="G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row>
    <row r="112" spans="1:65" ht="14.25" customHeight="1">
      <c r="F112" s="332"/>
      <c r="G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row>
    <row r="113" spans="6:65" ht="14.25" customHeight="1">
      <c r="F113" s="332"/>
      <c r="G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row>
    <row r="114" spans="6:65" ht="14.25" customHeight="1">
      <c r="F114" s="332"/>
      <c r="G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row>
    <row r="115" spans="6:65" ht="14.25" customHeight="1">
      <c r="F115" s="332"/>
      <c r="G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row>
    <row r="116" spans="6:65" ht="14.25" customHeight="1">
      <c r="F116" s="332"/>
      <c r="G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row>
    <row r="117" spans="6:65" ht="14.25" customHeight="1">
      <c r="F117" s="332"/>
      <c r="G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row>
    <row r="118" spans="6:65" ht="14.25" customHeight="1">
      <c r="F118" s="332"/>
      <c r="G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row>
    <row r="119" spans="6:65" ht="14.25" customHeight="1">
      <c r="F119" s="332"/>
      <c r="G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row>
    <row r="120" spans="6:65" ht="14.25" customHeight="1">
      <c r="F120" s="332"/>
      <c r="G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row>
    <row r="121" spans="6:65" ht="14.25" customHeight="1">
      <c r="F121" s="332"/>
      <c r="G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row>
    <row r="122" spans="6:65" ht="14.25" customHeight="1">
      <c r="F122" s="332"/>
      <c r="G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row>
    <row r="123" spans="6:65" ht="14.25" customHeight="1">
      <c r="F123" s="332"/>
      <c r="G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row>
    <row r="124" spans="6:65" ht="14.25" customHeight="1">
      <c r="F124" s="332"/>
      <c r="G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row>
    <row r="125" spans="6:65" ht="14.25" customHeight="1">
      <c r="F125" s="332"/>
      <c r="G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row>
    <row r="126" spans="6:65" ht="14.25" customHeight="1">
      <c r="F126" s="332"/>
      <c r="G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row>
    <row r="127" spans="6:65" ht="14.25" customHeight="1">
      <c r="F127" s="332"/>
      <c r="G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row>
    <row r="128" spans="6:65" ht="14.25" customHeight="1">
      <c r="F128" s="332"/>
      <c r="G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row>
    <row r="129" spans="6:65" ht="14.25" customHeight="1">
      <c r="F129" s="332"/>
      <c r="G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row>
    <row r="130" spans="6:65" ht="14.25" customHeight="1">
      <c r="F130" s="332"/>
      <c r="G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row>
    <row r="131" spans="6:65" ht="14.25" customHeight="1">
      <c r="F131" s="332"/>
      <c r="G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row>
    <row r="132" spans="6:65" ht="14.25" customHeight="1">
      <c r="F132" s="332"/>
      <c r="G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row>
    <row r="133" spans="6:65" ht="14.25" customHeight="1">
      <c r="F133" s="332"/>
      <c r="G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row>
    <row r="134" spans="6:65" ht="14.25" customHeight="1">
      <c r="F134" s="332"/>
      <c r="G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row>
    <row r="135" spans="6:65" ht="14.25" customHeight="1">
      <c r="F135" s="332"/>
      <c r="G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row>
    <row r="136" spans="6:65" ht="14.25" customHeight="1">
      <c r="F136" s="332"/>
      <c r="G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row>
    <row r="137" spans="6:65" ht="14.25" customHeight="1">
      <c r="F137" s="332"/>
      <c r="G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row>
    <row r="138" spans="6:65" ht="14.25" customHeight="1">
      <c r="F138" s="332"/>
      <c r="G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row>
    <row r="139" spans="6:65" ht="14.25" customHeight="1">
      <c r="F139" s="332"/>
      <c r="G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row>
    <row r="140" spans="6:65" ht="14.25" customHeight="1">
      <c r="F140" s="332"/>
      <c r="G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row>
    <row r="141" spans="6:65" ht="14.25" customHeight="1">
      <c r="F141" s="332"/>
      <c r="G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row>
    <row r="142" spans="6:65" ht="14.25" customHeight="1">
      <c r="F142" s="332"/>
      <c r="G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row>
    <row r="143" spans="6:65" ht="14.25" customHeight="1">
      <c r="F143" s="332"/>
      <c r="G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row>
    <row r="144" spans="6:65" ht="14.25" customHeight="1">
      <c r="F144" s="332"/>
      <c r="G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row>
    <row r="145" spans="6:65" ht="14.25" customHeight="1">
      <c r="F145" s="332"/>
      <c r="G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row>
    <row r="146" spans="6:65" ht="14.25" customHeight="1">
      <c r="F146" s="332"/>
      <c r="G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row>
    <row r="147" spans="6:65" ht="14.25" customHeight="1">
      <c r="F147" s="332"/>
      <c r="G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row>
    <row r="148" spans="6:65" ht="14.25" customHeight="1">
      <c r="F148" s="332"/>
      <c r="G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row>
    <row r="149" spans="6:65" ht="14.25" customHeight="1">
      <c r="F149" s="332"/>
      <c r="G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row>
    <row r="150" spans="6:65" ht="14.25" customHeight="1">
      <c r="F150" s="332"/>
      <c r="G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row>
    <row r="151" spans="6:65" ht="14.25" customHeight="1">
      <c r="F151" s="332"/>
      <c r="G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row>
    <row r="152" spans="6:65" ht="14.25" customHeight="1">
      <c r="F152" s="332"/>
      <c r="G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row>
    <row r="153" spans="6:65" ht="14.25" customHeight="1">
      <c r="F153" s="332"/>
      <c r="G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row>
    <row r="154" spans="6:65" ht="14.25" customHeight="1">
      <c r="F154" s="332"/>
      <c r="G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row>
    <row r="155" spans="6:65" ht="14.25" customHeight="1">
      <c r="F155" s="332"/>
      <c r="G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row>
    <row r="156" spans="6:65" ht="14.25" customHeight="1">
      <c r="F156" s="332"/>
      <c r="G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row>
    <row r="157" spans="6:65" ht="14.25" customHeight="1">
      <c r="F157" s="332"/>
      <c r="G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row>
    <row r="158" spans="6:65" ht="14.25" customHeight="1">
      <c r="F158" s="332"/>
      <c r="G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row>
    <row r="159" spans="6:65" ht="14.25" customHeight="1">
      <c r="F159" s="332"/>
      <c r="G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row>
    <row r="160" spans="6:65" ht="14.25" customHeight="1">
      <c r="F160" s="332"/>
      <c r="G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row>
    <row r="161" spans="6:65" ht="14.25" customHeight="1">
      <c r="F161" s="332"/>
      <c r="G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row>
    <row r="162" spans="6:65" ht="14.25" customHeight="1">
      <c r="F162" s="332"/>
      <c r="G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row>
    <row r="163" spans="6:65" ht="14.25" customHeight="1">
      <c r="F163" s="332"/>
      <c r="G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row>
    <row r="164" spans="6:65" ht="14.25" customHeight="1">
      <c r="F164" s="332"/>
      <c r="G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row>
    <row r="165" spans="6:65" ht="14.25" customHeight="1">
      <c r="F165" s="332"/>
      <c r="G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row>
    <row r="166" spans="6:65" ht="14.25" customHeight="1">
      <c r="F166" s="332"/>
      <c r="G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row>
    <row r="167" spans="6:65" ht="14.25" customHeight="1">
      <c r="F167" s="332"/>
      <c r="G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row>
    <row r="168" spans="6:65" ht="14.25" customHeight="1">
      <c r="F168" s="332"/>
      <c r="G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row>
    <row r="169" spans="6:65" ht="14.25" customHeight="1">
      <c r="F169" s="332"/>
      <c r="G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row>
    <row r="170" spans="6:65" ht="14.25" customHeight="1">
      <c r="F170" s="332"/>
      <c r="G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row>
    <row r="171" spans="6:65" ht="14.25" customHeight="1">
      <c r="F171" s="332"/>
      <c r="G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row>
    <row r="172" spans="6:65" ht="14.25" customHeight="1">
      <c r="F172" s="332"/>
      <c r="G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row>
    <row r="173" spans="6:65" ht="14.25" customHeight="1">
      <c r="F173" s="332"/>
      <c r="G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row>
    <row r="174" spans="6:65" ht="14.25" customHeight="1">
      <c r="F174" s="332"/>
      <c r="G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row>
    <row r="175" spans="6:65" ht="14.25" customHeight="1">
      <c r="F175" s="332"/>
      <c r="G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row>
    <row r="176" spans="6:65" ht="14.25" customHeight="1">
      <c r="F176" s="332"/>
      <c r="G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row>
    <row r="177" spans="6:65" ht="14.25" customHeight="1">
      <c r="F177" s="332"/>
      <c r="G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row>
    <row r="178" spans="6:65" ht="14.25" customHeight="1">
      <c r="F178" s="332"/>
      <c r="G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row>
    <row r="179" spans="6:65" ht="14.25" customHeight="1">
      <c r="F179" s="332"/>
      <c r="G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row>
    <row r="180" spans="6:65" ht="14.25" customHeight="1">
      <c r="F180" s="332"/>
      <c r="G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row>
    <row r="181" spans="6:65" ht="14.25" customHeight="1">
      <c r="F181" s="332"/>
      <c r="G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row>
    <row r="182" spans="6:65" ht="14.25" customHeight="1">
      <c r="F182" s="332"/>
      <c r="G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row>
    <row r="183" spans="6:65" ht="14.25" customHeight="1">
      <c r="F183" s="332"/>
      <c r="G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row>
    <row r="184" spans="6:65" ht="14.25" customHeight="1">
      <c r="F184" s="332"/>
      <c r="G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row>
    <row r="185" spans="6:65" ht="14.25" customHeight="1">
      <c r="F185" s="332"/>
      <c r="G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row>
    <row r="186" spans="6:65" ht="14.25" customHeight="1">
      <c r="F186" s="332"/>
      <c r="G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row>
    <row r="187" spans="6:65" ht="14.25" customHeight="1">
      <c r="F187" s="332"/>
      <c r="G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row>
    <row r="188" spans="6:65" ht="14.25" customHeight="1">
      <c r="F188" s="332"/>
      <c r="G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row>
    <row r="189" spans="6:65" ht="14.25" customHeight="1">
      <c r="F189" s="332"/>
      <c r="G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row>
    <row r="190" spans="6:65" ht="14.25" customHeight="1">
      <c r="F190" s="332"/>
      <c r="G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row>
    <row r="191" spans="6:65" ht="14.25" customHeight="1">
      <c r="F191" s="332"/>
      <c r="G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row>
    <row r="192" spans="6:65" ht="14.25" customHeight="1">
      <c r="F192" s="332"/>
      <c r="G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row>
    <row r="193" spans="6:65" ht="14.25" customHeight="1">
      <c r="F193" s="332"/>
      <c r="G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row>
    <row r="194" spans="6:65" ht="14.25" customHeight="1">
      <c r="F194" s="332"/>
      <c r="G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row>
    <row r="195" spans="6:65" ht="14.25" customHeight="1">
      <c r="F195" s="332"/>
      <c r="G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row>
    <row r="196" spans="6:65" ht="14.25" customHeight="1">
      <c r="F196" s="332"/>
      <c r="G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row>
    <row r="197" spans="6:65" ht="14.25" customHeight="1">
      <c r="F197" s="332"/>
      <c r="G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row>
    <row r="198" spans="6:65" ht="14.25" customHeight="1">
      <c r="F198" s="332"/>
      <c r="G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row>
    <row r="199" spans="6:65" ht="14.25" customHeight="1">
      <c r="F199" s="332"/>
      <c r="G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row>
    <row r="200" spans="6:65" ht="14.25" customHeight="1">
      <c r="F200" s="332"/>
      <c r="G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row>
    <row r="201" spans="6:65" ht="14.25" customHeight="1">
      <c r="F201" s="332"/>
      <c r="G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row>
    <row r="202" spans="6:65" ht="14.25" customHeight="1">
      <c r="F202" s="332"/>
      <c r="G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row>
    <row r="203" spans="6:65" ht="14.25" customHeight="1">
      <c r="F203" s="332"/>
      <c r="G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row>
    <row r="204" spans="6:65" ht="14.25" customHeight="1">
      <c r="F204" s="332"/>
      <c r="G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row>
    <row r="205" spans="6:65" ht="14.25" customHeight="1">
      <c r="F205" s="332"/>
      <c r="G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row>
    <row r="206" spans="6:65" ht="14.25" customHeight="1">
      <c r="F206" s="332"/>
      <c r="G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row>
    <row r="207" spans="6:65" ht="14.25" customHeight="1">
      <c r="F207" s="332"/>
      <c r="G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row>
    <row r="208" spans="6:65" ht="14.25" customHeight="1">
      <c r="F208" s="332"/>
      <c r="G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row>
    <row r="209" spans="6:65" ht="14.25" customHeight="1">
      <c r="F209" s="332"/>
      <c r="G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row>
    <row r="210" spans="6:65" ht="14.25" customHeight="1">
      <c r="F210" s="332"/>
      <c r="G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row>
    <row r="211" spans="6:65" ht="14.25" customHeight="1">
      <c r="F211" s="332"/>
      <c r="G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row>
    <row r="212" spans="6:65" ht="14.25" customHeight="1">
      <c r="F212" s="332"/>
      <c r="G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row>
    <row r="213" spans="6:65" ht="14.25" customHeight="1">
      <c r="F213" s="332"/>
      <c r="G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row>
    <row r="214" spans="6:65" ht="14.25" customHeight="1">
      <c r="F214" s="332"/>
      <c r="G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row>
    <row r="215" spans="6:65" ht="14.25" customHeight="1">
      <c r="F215" s="332"/>
      <c r="G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row>
    <row r="216" spans="6:65" ht="14.25" customHeight="1">
      <c r="F216" s="332"/>
      <c r="G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row>
    <row r="217" spans="6:65" ht="14.25" customHeight="1">
      <c r="F217" s="332"/>
      <c r="G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row>
    <row r="218" spans="6:65" ht="14.25" customHeight="1">
      <c r="F218" s="332"/>
      <c r="G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row>
    <row r="219" spans="6:65" ht="14.25" customHeight="1">
      <c r="F219" s="332"/>
      <c r="G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row>
    <row r="220" spans="6:65" ht="14.25" customHeight="1">
      <c r="F220" s="332"/>
      <c r="G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row>
    <row r="221" spans="6:65" ht="14.25" customHeight="1">
      <c r="F221" s="332"/>
      <c r="G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row>
    <row r="222" spans="6:65" ht="14.25" customHeight="1">
      <c r="F222" s="332"/>
      <c r="G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row>
    <row r="223" spans="6:65" ht="14.25" customHeight="1">
      <c r="F223" s="332"/>
      <c r="G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row>
    <row r="224" spans="6:65" ht="14.25" customHeight="1">
      <c r="F224" s="332"/>
      <c r="G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row>
    <row r="225" spans="6:65" ht="14.25" customHeight="1">
      <c r="F225" s="332"/>
      <c r="G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row>
    <row r="226" spans="6:65" ht="14.25" customHeight="1">
      <c r="F226" s="332"/>
      <c r="G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row>
    <row r="227" spans="6:65" ht="14.25" customHeight="1">
      <c r="F227" s="332"/>
      <c r="G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row>
    <row r="228" spans="6:65" ht="14.25" customHeight="1">
      <c r="F228" s="332"/>
      <c r="G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row>
    <row r="229" spans="6:65" ht="14.25" customHeight="1">
      <c r="F229" s="332"/>
      <c r="G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row>
    <row r="230" spans="6:65" ht="14.25" customHeight="1">
      <c r="F230" s="332"/>
      <c r="G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row>
    <row r="231" spans="6:65" ht="14.25" customHeight="1">
      <c r="F231" s="332"/>
      <c r="G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row>
    <row r="232" spans="6:65" ht="14.25" customHeight="1">
      <c r="F232" s="332"/>
      <c r="G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row>
    <row r="233" spans="6:65" ht="14.25" customHeight="1">
      <c r="F233" s="332"/>
      <c r="G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row>
    <row r="234" spans="6:65" ht="14.25" customHeight="1">
      <c r="F234" s="332"/>
      <c r="G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row>
    <row r="235" spans="6:65" ht="14.25" customHeight="1">
      <c r="F235" s="332"/>
      <c r="G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row>
    <row r="236" spans="6:65" ht="14.25" customHeight="1">
      <c r="F236" s="332"/>
      <c r="G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row>
    <row r="237" spans="6:65" ht="14.25" customHeight="1">
      <c r="F237" s="332"/>
      <c r="G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row>
    <row r="238" spans="6:65" ht="14.25" customHeight="1">
      <c r="F238" s="332"/>
      <c r="G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row>
    <row r="239" spans="6:65" ht="14.25" customHeight="1">
      <c r="F239" s="332"/>
      <c r="G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row>
    <row r="240" spans="6:65" ht="14.25" customHeight="1">
      <c r="F240" s="332"/>
      <c r="G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row>
    <row r="241" spans="6:65" ht="14.25" customHeight="1">
      <c r="F241" s="332"/>
      <c r="G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row>
    <row r="242" spans="6:65" ht="14.25" customHeight="1">
      <c r="F242" s="332"/>
      <c r="G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row>
    <row r="243" spans="6:65" ht="14.25" customHeight="1">
      <c r="F243" s="332"/>
      <c r="G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row>
    <row r="244" spans="6:65" ht="14.25" customHeight="1">
      <c r="F244" s="332"/>
      <c r="G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row>
    <row r="245" spans="6:65" ht="14.25" customHeight="1">
      <c r="F245" s="332"/>
      <c r="G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row>
    <row r="246" spans="6:65" ht="14.25" customHeight="1">
      <c r="F246" s="332"/>
      <c r="G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row>
    <row r="247" spans="6:65" ht="14.25" customHeight="1">
      <c r="F247" s="332"/>
      <c r="G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row>
    <row r="248" spans="6:65" ht="14.25" customHeight="1">
      <c r="F248" s="332"/>
      <c r="G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row>
    <row r="249" spans="6:65" ht="14.25" customHeight="1">
      <c r="F249" s="332"/>
      <c r="G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row>
    <row r="250" spans="6:65" ht="14.25" customHeight="1">
      <c r="F250" s="332"/>
      <c r="G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row>
    <row r="251" spans="6:65" ht="14.25" customHeight="1">
      <c r="F251" s="332"/>
      <c r="G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row>
    <row r="252" spans="6:65" ht="14.25" customHeight="1">
      <c r="F252" s="332"/>
      <c r="G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row>
    <row r="253" spans="6:65" ht="14.25" customHeight="1">
      <c r="F253" s="332"/>
      <c r="G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row>
    <row r="254" spans="6:65" ht="14.25" customHeight="1">
      <c r="F254" s="332"/>
      <c r="G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row>
    <row r="255" spans="6:65" ht="14.25" customHeight="1">
      <c r="F255" s="332"/>
      <c r="G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row>
    <row r="256" spans="6:65" ht="14.25" customHeight="1">
      <c r="F256" s="332"/>
      <c r="G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row>
    <row r="257" spans="6:65" ht="14.25" customHeight="1">
      <c r="F257" s="332"/>
      <c r="G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row>
    <row r="258" spans="6:65" ht="14.25" customHeight="1">
      <c r="F258" s="332"/>
      <c r="G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row>
    <row r="259" spans="6:65" ht="14.25" customHeight="1">
      <c r="F259" s="332"/>
      <c r="G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row>
    <row r="260" spans="6:65" ht="14.25" customHeight="1">
      <c r="F260" s="332"/>
      <c r="G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row>
    <row r="261" spans="6:65" ht="14.25" customHeight="1">
      <c r="F261" s="332"/>
      <c r="G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row>
    <row r="262" spans="6:65" ht="14.25" customHeight="1">
      <c r="F262" s="332"/>
      <c r="G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row>
    <row r="263" spans="6:65" ht="14.25" customHeight="1">
      <c r="F263" s="332"/>
      <c r="G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row>
    <row r="264" spans="6:65" ht="14.25" customHeight="1">
      <c r="F264" s="332"/>
      <c r="G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row>
    <row r="265" spans="6:65" ht="14.25" customHeight="1">
      <c r="F265" s="332"/>
      <c r="G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row>
    <row r="266" spans="6:65" ht="14.25" customHeight="1">
      <c r="F266" s="332"/>
      <c r="G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row>
    <row r="267" spans="6:65" ht="14.25" customHeight="1">
      <c r="F267" s="332"/>
      <c r="G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row>
    <row r="268" spans="6:65" ht="14.25" customHeight="1">
      <c r="F268" s="332"/>
      <c r="G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row>
    <row r="269" spans="6:65" ht="14.25" customHeight="1">
      <c r="F269" s="332"/>
      <c r="G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row>
    <row r="270" spans="6:65" ht="14.25" customHeight="1">
      <c r="F270" s="332"/>
      <c r="G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row>
    <row r="271" spans="6:65" ht="14.25" customHeight="1">
      <c r="F271" s="332"/>
      <c r="G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row>
    <row r="272" spans="6:65" ht="14.25" customHeight="1">
      <c r="F272" s="332"/>
      <c r="G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row>
    <row r="273" spans="6:65" ht="14.25" customHeight="1">
      <c r="F273" s="332"/>
      <c r="G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row>
    <row r="274" spans="6:65" ht="14.25" customHeight="1">
      <c r="F274" s="332"/>
      <c r="G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row>
    <row r="275" spans="6:65" ht="14.25" customHeight="1">
      <c r="F275" s="332"/>
      <c r="G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row>
    <row r="276" spans="6:65" ht="14.25" customHeight="1">
      <c r="F276" s="332"/>
      <c r="G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row>
    <row r="277" spans="6:65" ht="14.25" customHeight="1">
      <c r="F277" s="332"/>
      <c r="G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row>
    <row r="278" spans="6:65" ht="14.25" customHeight="1">
      <c r="F278" s="332"/>
      <c r="G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row>
    <row r="279" spans="6:65" ht="14.25" customHeight="1">
      <c r="F279" s="332"/>
      <c r="G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row>
    <row r="280" spans="6:65" ht="14.25" customHeight="1">
      <c r="F280" s="332"/>
      <c r="G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row>
    <row r="281" spans="6:65" ht="14.25" customHeight="1">
      <c r="F281" s="332"/>
      <c r="G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row>
    <row r="282" spans="6:65" ht="14.25" customHeight="1">
      <c r="F282" s="332"/>
      <c r="G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row>
    <row r="283" spans="6:65" ht="14.25" customHeight="1">
      <c r="F283" s="332"/>
      <c r="G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row>
    <row r="284" spans="6:65" ht="14.25" customHeight="1">
      <c r="F284" s="332"/>
      <c r="G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row>
    <row r="285" spans="6:65" ht="14.25" customHeight="1">
      <c r="F285" s="332"/>
      <c r="G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row>
    <row r="286" spans="6:65" ht="14.25" customHeight="1">
      <c r="F286" s="332"/>
      <c r="G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row>
    <row r="287" spans="6:65" ht="14.25" customHeight="1">
      <c r="F287" s="332"/>
      <c r="G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row>
    <row r="288" spans="6:65" ht="14.25" customHeight="1">
      <c r="F288" s="332"/>
      <c r="G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row>
    <row r="289" spans="6:65" ht="14.25" customHeight="1">
      <c r="F289" s="332"/>
      <c r="G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row>
    <row r="290" spans="6:65" ht="14.25" customHeight="1">
      <c r="F290" s="332"/>
      <c r="G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row>
    <row r="291" spans="6:65" ht="14.25" customHeight="1">
      <c r="F291" s="332"/>
      <c r="G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row>
    <row r="292" spans="6:65" ht="14.25" customHeight="1">
      <c r="F292" s="332"/>
      <c r="G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row>
    <row r="293" spans="6:65" ht="14.25" customHeight="1">
      <c r="F293" s="332"/>
      <c r="G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row>
    <row r="294" spans="6:65" ht="14.25" customHeight="1">
      <c r="F294" s="332"/>
      <c r="G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row>
    <row r="295" spans="6:65" ht="14.25" customHeight="1">
      <c r="F295" s="332"/>
      <c r="G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row>
    <row r="296" spans="6:65" ht="14.25" customHeight="1">
      <c r="F296" s="332"/>
      <c r="G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row>
    <row r="297" spans="6:65" ht="14.25" customHeight="1">
      <c r="F297" s="332"/>
      <c r="G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row>
    <row r="298" spans="6:65" ht="14.25" customHeight="1">
      <c r="F298" s="332"/>
      <c r="G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row>
    <row r="299" spans="6:65" ht="14.25" customHeight="1">
      <c r="F299" s="332"/>
      <c r="G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row>
    <row r="300" spans="6:65" ht="14.25" customHeight="1">
      <c r="F300" s="332"/>
      <c r="G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row>
    <row r="301" spans="6:65" ht="14.25" customHeight="1">
      <c r="F301" s="332"/>
      <c r="G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row>
    <row r="302" spans="6:65" ht="14.25" customHeight="1">
      <c r="F302" s="332"/>
      <c r="G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row>
    <row r="303" spans="6:65" ht="14.25" customHeight="1">
      <c r="F303" s="332"/>
      <c r="G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row>
    <row r="304" spans="6:65" ht="14.25" customHeight="1">
      <c r="F304" s="332"/>
      <c r="G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row>
    <row r="305" spans="6:65" ht="14.25" customHeight="1">
      <c r="F305" s="332"/>
      <c r="G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row>
    <row r="306" spans="6:65" ht="14.25" customHeight="1">
      <c r="F306" s="332"/>
      <c r="G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row>
    <row r="307" spans="6:65" ht="14.25" customHeight="1">
      <c r="F307" s="332"/>
      <c r="G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row>
    <row r="308" spans="6:65" ht="14.25" customHeight="1">
      <c r="F308" s="332"/>
      <c r="G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row>
    <row r="309" spans="6:65" ht="14.25" customHeight="1">
      <c r="F309" s="332"/>
      <c r="G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row>
    <row r="310" spans="6:65" ht="14.25" customHeight="1">
      <c r="F310" s="332"/>
      <c r="G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row>
    <row r="311" spans="6:65" ht="14.25" customHeight="1">
      <c r="F311" s="332"/>
      <c r="G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row>
    <row r="312" spans="6:65" ht="14.25" customHeight="1">
      <c r="F312" s="332"/>
      <c r="G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row>
    <row r="313" spans="6:65" ht="14.25" customHeight="1">
      <c r="F313" s="332"/>
      <c r="G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row>
    <row r="314" spans="6:65" ht="14.25" customHeight="1">
      <c r="F314" s="332"/>
      <c r="G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row>
    <row r="315" spans="6:65" ht="14.25" customHeight="1">
      <c r="F315" s="332"/>
      <c r="G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row>
    <row r="316" spans="6:65" ht="14.25" customHeight="1">
      <c r="F316" s="332"/>
      <c r="G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row>
    <row r="317" spans="6:65" ht="14.25" customHeight="1">
      <c r="F317" s="332"/>
      <c r="G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row>
    <row r="318" spans="6:65" ht="14.25" customHeight="1">
      <c r="F318" s="332"/>
      <c r="G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row>
    <row r="319" spans="6:65" ht="14.25" customHeight="1">
      <c r="F319" s="332"/>
      <c r="G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row>
    <row r="320" spans="6:65" ht="14.25" customHeight="1">
      <c r="F320" s="332"/>
      <c r="G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row>
    <row r="321" spans="6:65" ht="14.25" customHeight="1">
      <c r="F321" s="332"/>
      <c r="G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row>
    <row r="322" spans="6:65" ht="14.25" customHeight="1">
      <c r="F322" s="332"/>
      <c r="G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row>
    <row r="323" spans="6:65" ht="14.25" customHeight="1">
      <c r="F323" s="332"/>
      <c r="G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row>
    <row r="324" spans="6:65" ht="14.25" customHeight="1">
      <c r="F324" s="332"/>
      <c r="G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row>
    <row r="325" spans="6:65" ht="14.25" customHeight="1">
      <c r="F325" s="332"/>
      <c r="G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row>
    <row r="326" spans="6:65" ht="14.25" customHeight="1">
      <c r="F326" s="332"/>
      <c r="G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row>
    <row r="327" spans="6:65" ht="14.25" customHeight="1">
      <c r="F327" s="332"/>
      <c r="G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row>
    <row r="328" spans="6:65" ht="14.25" customHeight="1">
      <c r="F328" s="332"/>
      <c r="G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row>
    <row r="329" spans="6:65" ht="14.25" customHeight="1">
      <c r="F329" s="332"/>
      <c r="G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row>
    <row r="330" spans="6:65" ht="14.25" customHeight="1">
      <c r="F330" s="332"/>
      <c r="G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row>
    <row r="331" spans="6:65" ht="14.25" customHeight="1">
      <c r="F331" s="332"/>
      <c r="G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row>
    <row r="332" spans="6:65" ht="14.25" customHeight="1">
      <c r="F332" s="332"/>
      <c r="G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row>
    <row r="333" spans="6:65" ht="14.25" customHeight="1">
      <c r="F333" s="332"/>
      <c r="G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row>
    <row r="334" spans="6:65" ht="14.25" customHeight="1">
      <c r="F334" s="332"/>
      <c r="G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row>
    <row r="335" spans="6:65" ht="14.25" customHeight="1">
      <c r="F335" s="332"/>
      <c r="G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row>
    <row r="336" spans="6:65" ht="14.25" customHeight="1">
      <c r="F336" s="332"/>
      <c r="G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row>
    <row r="337" spans="6:65" ht="14.25" customHeight="1">
      <c r="F337" s="332"/>
      <c r="G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row>
    <row r="338" spans="6:65" ht="14.25" customHeight="1">
      <c r="F338" s="332"/>
      <c r="G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row>
    <row r="339" spans="6:65" ht="14.25" customHeight="1">
      <c r="F339" s="332"/>
      <c r="G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row>
    <row r="340" spans="6:65" ht="14.25" customHeight="1">
      <c r="F340" s="332"/>
      <c r="G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row>
    <row r="341" spans="6:65" ht="14.25" customHeight="1">
      <c r="F341" s="332"/>
      <c r="G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row>
    <row r="342" spans="6:65" ht="14.25" customHeight="1">
      <c r="F342" s="332"/>
      <c r="G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row>
    <row r="343" spans="6:65" ht="14.25" customHeight="1">
      <c r="F343" s="332"/>
      <c r="G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row>
    <row r="344" spans="6:65" ht="14.25" customHeight="1">
      <c r="F344" s="332"/>
      <c r="G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row>
    <row r="345" spans="6:65" ht="14.25" customHeight="1">
      <c r="F345" s="332"/>
      <c r="G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row>
    <row r="346" spans="6:65" ht="14.25" customHeight="1">
      <c r="F346" s="332"/>
      <c r="G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row>
    <row r="347" spans="6:65" ht="14.25" customHeight="1">
      <c r="F347" s="332"/>
      <c r="G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row>
    <row r="348" spans="6:65" ht="14.25" customHeight="1">
      <c r="F348" s="332"/>
      <c r="G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row>
    <row r="349" spans="6:65" ht="14.25" customHeight="1">
      <c r="F349" s="332"/>
      <c r="G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row>
    <row r="350" spans="6:65" ht="14.25" customHeight="1">
      <c r="F350" s="332"/>
      <c r="G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row>
    <row r="351" spans="6:65" ht="14.25" customHeight="1">
      <c r="F351" s="332"/>
      <c r="G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row>
    <row r="352" spans="6:65" ht="14.25" customHeight="1">
      <c r="F352" s="332"/>
      <c r="G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row>
    <row r="353" spans="6:65" ht="14.25" customHeight="1">
      <c r="F353" s="332"/>
      <c r="G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row>
    <row r="354" spans="6:65" ht="14.25" customHeight="1">
      <c r="F354" s="332"/>
      <c r="G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row>
    <row r="355" spans="6:65" ht="14.25" customHeight="1">
      <c r="F355" s="332"/>
      <c r="G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row>
    <row r="356" spans="6:65" ht="14.25" customHeight="1">
      <c r="F356" s="332"/>
      <c r="G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row>
    <row r="357" spans="6:65" ht="14.25" customHeight="1">
      <c r="F357" s="332"/>
      <c r="G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row>
    <row r="358" spans="6:65" ht="14.25" customHeight="1">
      <c r="F358" s="332"/>
      <c r="G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row>
    <row r="359" spans="6:65" ht="14.25" customHeight="1">
      <c r="F359" s="332"/>
      <c r="G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row>
    <row r="360" spans="6:65" ht="14.25" customHeight="1">
      <c r="F360" s="332"/>
      <c r="G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row>
    <row r="361" spans="6:65" ht="14.25" customHeight="1">
      <c r="F361" s="332"/>
      <c r="G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row>
    <row r="362" spans="6:65" ht="14.25" customHeight="1">
      <c r="F362" s="332"/>
      <c r="G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row>
    <row r="363" spans="6:65" ht="14.25" customHeight="1">
      <c r="F363" s="332"/>
      <c r="G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row>
    <row r="364" spans="6:65" ht="14.25" customHeight="1">
      <c r="F364" s="332"/>
      <c r="G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row>
    <row r="365" spans="6:65" ht="14.25" customHeight="1">
      <c r="F365" s="332"/>
      <c r="G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row>
    <row r="366" spans="6:65" ht="14.25" customHeight="1">
      <c r="F366" s="332"/>
      <c r="G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row>
    <row r="367" spans="6:65" ht="14.25" customHeight="1">
      <c r="F367" s="332"/>
      <c r="G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row>
    <row r="368" spans="6:65" ht="14.25" customHeight="1">
      <c r="F368" s="332"/>
      <c r="G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row>
    <row r="369" spans="6:65" ht="14.25" customHeight="1">
      <c r="F369" s="332"/>
      <c r="G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row>
    <row r="370" spans="6:65" ht="14.25" customHeight="1">
      <c r="F370" s="332"/>
      <c r="G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row>
    <row r="371" spans="6:65" ht="14.25" customHeight="1">
      <c r="F371" s="332"/>
      <c r="G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row>
    <row r="372" spans="6:65" ht="14.25" customHeight="1">
      <c r="F372" s="332"/>
      <c r="G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row>
    <row r="373" spans="6:65" ht="14.25" customHeight="1">
      <c r="F373" s="332"/>
      <c r="G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row>
    <row r="374" spans="6:65" ht="14.25" customHeight="1">
      <c r="F374" s="332"/>
      <c r="G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row>
    <row r="375" spans="6:65" ht="14.25" customHeight="1">
      <c r="F375" s="332"/>
      <c r="G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row>
    <row r="376" spans="6:65" ht="14.25" customHeight="1">
      <c r="F376" s="332"/>
      <c r="G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row>
    <row r="377" spans="6:65" ht="14.25" customHeight="1">
      <c r="F377" s="332"/>
      <c r="G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row>
    <row r="378" spans="6:65" ht="14.25" customHeight="1">
      <c r="F378" s="332"/>
      <c r="G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row>
    <row r="379" spans="6:65" ht="14.25" customHeight="1">
      <c r="F379" s="332"/>
      <c r="G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row>
    <row r="380" spans="6:65" ht="14.25" customHeight="1">
      <c r="F380" s="332"/>
      <c r="G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row>
    <row r="381" spans="6:65" ht="14.25" customHeight="1">
      <c r="F381" s="332"/>
      <c r="G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row>
    <row r="382" spans="6:65" ht="14.25" customHeight="1">
      <c r="F382" s="332"/>
      <c r="G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row>
    <row r="383" spans="6:65" ht="14.25" customHeight="1">
      <c r="F383" s="332"/>
      <c r="G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row>
    <row r="384" spans="6:65" ht="14.25" customHeight="1">
      <c r="F384" s="332"/>
      <c r="G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row>
    <row r="385" spans="6:65" ht="14.25" customHeight="1">
      <c r="F385" s="332"/>
      <c r="G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row>
    <row r="386" spans="6:65" ht="14.25" customHeight="1">
      <c r="F386" s="332"/>
      <c r="G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row>
    <row r="387" spans="6:65" ht="14.25" customHeight="1">
      <c r="F387" s="332"/>
      <c r="G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row>
    <row r="388" spans="6:65" ht="14.25" customHeight="1">
      <c r="F388" s="332"/>
      <c r="G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row>
    <row r="389" spans="6:65" ht="14.25" customHeight="1">
      <c r="F389" s="332"/>
      <c r="G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row>
    <row r="390" spans="6:65" ht="14.25" customHeight="1">
      <c r="F390" s="332"/>
      <c r="G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row>
    <row r="391" spans="6:65" ht="14.25" customHeight="1">
      <c r="F391" s="332"/>
      <c r="G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row>
    <row r="392" spans="6:65" ht="14.25" customHeight="1">
      <c r="F392" s="332"/>
      <c r="G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row>
    <row r="393" spans="6:65" ht="14.25" customHeight="1">
      <c r="F393" s="332"/>
      <c r="G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row>
    <row r="394" spans="6:65" ht="14.25" customHeight="1">
      <c r="F394" s="332"/>
      <c r="G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row>
    <row r="395" spans="6:65" ht="14.25" customHeight="1">
      <c r="F395" s="332"/>
      <c r="G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row>
    <row r="396" spans="6:65" ht="14.25" customHeight="1">
      <c r="F396" s="332"/>
      <c r="G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row>
    <row r="397" spans="6:65" ht="14.25" customHeight="1">
      <c r="F397" s="332"/>
      <c r="G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row>
    <row r="398" spans="6:65" ht="14.25" customHeight="1">
      <c r="F398" s="332"/>
      <c r="G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row>
    <row r="399" spans="6:65" ht="14.25" customHeight="1">
      <c r="F399" s="332"/>
      <c r="G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row>
    <row r="400" spans="6:65" ht="14.25" customHeight="1">
      <c r="F400" s="332"/>
      <c r="G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row>
    <row r="401" spans="6:65" ht="14.25" customHeight="1">
      <c r="F401" s="332"/>
      <c r="G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row>
    <row r="402" spans="6:65" ht="14.25" customHeight="1">
      <c r="F402" s="332"/>
      <c r="G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row>
    <row r="403" spans="6:65" ht="14.25" customHeight="1">
      <c r="F403" s="332"/>
      <c r="G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row>
    <row r="404" spans="6:65" ht="14.25" customHeight="1">
      <c r="F404" s="332"/>
      <c r="G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row>
    <row r="405" spans="6:65" ht="14.25" customHeight="1">
      <c r="F405" s="332"/>
      <c r="G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row>
    <row r="406" spans="6:65" ht="14.25" customHeight="1">
      <c r="F406" s="332"/>
      <c r="G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row>
    <row r="407" spans="6:65" ht="14.25" customHeight="1">
      <c r="F407" s="332"/>
      <c r="G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row>
    <row r="408" spans="6:65" ht="14.25" customHeight="1">
      <c r="F408" s="332"/>
      <c r="G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row>
    <row r="409" spans="6:65" ht="14.25" customHeight="1">
      <c r="F409" s="332"/>
      <c r="G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row>
    <row r="410" spans="6:65" ht="14.25" customHeight="1">
      <c r="F410" s="332"/>
      <c r="G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row>
    <row r="411" spans="6:65" ht="14.25" customHeight="1">
      <c r="F411" s="332"/>
      <c r="G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row>
    <row r="412" spans="6:65" ht="14.25" customHeight="1">
      <c r="F412" s="332"/>
      <c r="G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row>
    <row r="413" spans="6:65" ht="14.25" customHeight="1">
      <c r="F413" s="332"/>
      <c r="G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row>
    <row r="414" spans="6:65" ht="14.25" customHeight="1">
      <c r="F414" s="332"/>
      <c r="G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row>
    <row r="415" spans="6:65" ht="14.25" customHeight="1">
      <c r="F415" s="332"/>
      <c r="G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row>
    <row r="416" spans="6:65" ht="14.25" customHeight="1">
      <c r="F416" s="332"/>
      <c r="G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row>
    <row r="417" spans="6:65" ht="14.25" customHeight="1">
      <c r="F417" s="332"/>
      <c r="G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row>
    <row r="418" spans="6:65" ht="14.25" customHeight="1">
      <c r="F418" s="332"/>
      <c r="G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row>
    <row r="419" spans="6:65" ht="14.25" customHeight="1">
      <c r="F419" s="332"/>
      <c r="G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row>
    <row r="420" spans="6:65" ht="14.25" customHeight="1">
      <c r="F420" s="332"/>
      <c r="G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row>
    <row r="421" spans="6:65" ht="14.25" customHeight="1">
      <c r="F421" s="332"/>
      <c r="G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row>
    <row r="422" spans="6:65" ht="14.25" customHeight="1">
      <c r="F422" s="332"/>
      <c r="G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row>
    <row r="423" spans="6:65" ht="14.25" customHeight="1">
      <c r="F423" s="332"/>
      <c r="G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row>
    <row r="424" spans="6:65" ht="14.25" customHeight="1">
      <c r="F424" s="332"/>
      <c r="G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row>
    <row r="425" spans="6:65" ht="14.25" customHeight="1">
      <c r="F425" s="332"/>
      <c r="G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row>
    <row r="426" spans="6:65" ht="14.25" customHeight="1">
      <c r="F426" s="332"/>
      <c r="G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row>
    <row r="427" spans="6:65" ht="14.25" customHeight="1">
      <c r="F427" s="332"/>
      <c r="G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row>
    <row r="428" spans="6:65" ht="14.25" customHeight="1">
      <c r="F428" s="332"/>
      <c r="G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row>
    <row r="429" spans="6:65" ht="14.25" customHeight="1">
      <c r="F429" s="332"/>
      <c r="G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row>
    <row r="430" spans="6:65" ht="14.25" customHeight="1">
      <c r="F430" s="332"/>
      <c r="G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row>
    <row r="431" spans="6:65" ht="14.25" customHeight="1">
      <c r="F431" s="332"/>
      <c r="G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row>
    <row r="432" spans="6:65" ht="14.25" customHeight="1">
      <c r="F432" s="332"/>
      <c r="G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row>
    <row r="433" spans="6:65" ht="14.25" customHeight="1">
      <c r="F433" s="332"/>
      <c r="G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row>
    <row r="434" spans="6:65" ht="14.25" customHeight="1">
      <c r="F434" s="332"/>
      <c r="G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row>
    <row r="435" spans="6:65" ht="14.25" customHeight="1">
      <c r="F435" s="332"/>
      <c r="G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row>
    <row r="436" spans="6:65" ht="14.25" customHeight="1">
      <c r="F436" s="332"/>
      <c r="G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row>
    <row r="437" spans="6:65" ht="14.25" customHeight="1">
      <c r="F437" s="332"/>
      <c r="G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row>
    <row r="438" spans="6:65" ht="14.25" customHeight="1">
      <c r="F438" s="332"/>
      <c r="G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row>
    <row r="439" spans="6:65" ht="14.25" customHeight="1">
      <c r="F439" s="332"/>
      <c r="G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row>
    <row r="440" spans="6:65" ht="14.25" customHeight="1">
      <c r="F440" s="332"/>
      <c r="G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row>
    <row r="441" spans="6:65" ht="14.25" customHeight="1">
      <c r="F441" s="332"/>
      <c r="G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row>
    <row r="442" spans="6:65" ht="14.25" customHeight="1">
      <c r="F442" s="332"/>
      <c r="G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row>
    <row r="443" spans="6:65" ht="14.25" customHeight="1">
      <c r="F443" s="332"/>
      <c r="G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row>
    <row r="444" spans="6:65" ht="14.25" customHeight="1">
      <c r="F444" s="332"/>
      <c r="G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row>
    <row r="445" spans="6:65" ht="14.25" customHeight="1">
      <c r="F445" s="332"/>
      <c r="G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row>
    <row r="446" spans="6:65" ht="14.25" customHeight="1">
      <c r="F446" s="332"/>
      <c r="G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row>
    <row r="447" spans="6:65" ht="14.25" customHeight="1">
      <c r="F447" s="332"/>
      <c r="G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row>
    <row r="448" spans="6:65" ht="14.25" customHeight="1">
      <c r="F448" s="332"/>
      <c r="G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row>
    <row r="449" spans="6:65" ht="14.25" customHeight="1">
      <c r="F449" s="332"/>
      <c r="G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row>
    <row r="450" spans="6:65" ht="14.25" customHeight="1">
      <c r="F450" s="332"/>
      <c r="G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row>
    <row r="451" spans="6:65" ht="14.25" customHeight="1">
      <c r="F451" s="332"/>
      <c r="G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row>
    <row r="452" spans="6:65" ht="14.25" customHeight="1">
      <c r="F452" s="332"/>
      <c r="G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row>
    <row r="453" spans="6:65" ht="14.25" customHeight="1">
      <c r="F453" s="332"/>
      <c r="G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row>
    <row r="454" spans="6:65" ht="14.25" customHeight="1">
      <c r="F454" s="332"/>
      <c r="G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row>
    <row r="455" spans="6:65" ht="14.25" customHeight="1">
      <c r="F455" s="332"/>
      <c r="G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row>
    <row r="456" spans="6:65" ht="14.25" customHeight="1">
      <c r="F456" s="332"/>
      <c r="G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row>
    <row r="457" spans="6:65" ht="14.25" customHeight="1">
      <c r="F457" s="332"/>
      <c r="G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row>
    <row r="458" spans="6:65" ht="14.25" customHeight="1">
      <c r="F458" s="332"/>
      <c r="G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row>
    <row r="459" spans="6:65" ht="14.25" customHeight="1">
      <c r="F459" s="332"/>
      <c r="G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row>
    <row r="460" spans="6:65" ht="14.25" customHeight="1">
      <c r="F460" s="332"/>
      <c r="G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row>
    <row r="461" spans="6:65" ht="14.25" customHeight="1">
      <c r="F461" s="332"/>
      <c r="G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row>
    <row r="462" spans="6:65" ht="14.25" customHeight="1">
      <c r="F462" s="332"/>
      <c r="G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row>
    <row r="463" spans="6:65" ht="14.25" customHeight="1">
      <c r="F463" s="332"/>
      <c r="G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row>
    <row r="464" spans="6:65" ht="14.25" customHeight="1">
      <c r="F464" s="332"/>
      <c r="G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row>
    <row r="465" spans="6:65" ht="14.25" customHeight="1">
      <c r="F465" s="332"/>
      <c r="G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row>
    <row r="466" spans="6:65" ht="14.25" customHeight="1">
      <c r="F466" s="332"/>
      <c r="G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row>
    <row r="467" spans="6:65" ht="14.25" customHeight="1">
      <c r="F467" s="332"/>
      <c r="G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row>
    <row r="468" spans="6:65" ht="14.25" customHeight="1">
      <c r="F468" s="332"/>
      <c r="G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row>
    <row r="469" spans="6:65" ht="14.25" customHeight="1">
      <c r="F469" s="332"/>
      <c r="G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row>
    <row r="470" spans="6:65" ht="14.25" customHeight="1">
      <c r="F470" s="332"/>
      <c r="G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row>
    <row r="471" spans="6:65" ht="14.25" customHeight="1">
      <c r="F471" s="332"/>
      <c r="G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row>
    <row r="472" spans="6:65" ht="14.25" customHeight="1">
      <c r="F472" s="332"/>
      <c r="G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row>
    <row r="473" spans="6:65" ht="14.25" customHeight="1">
      <c r="F473" s="332"/>
      <c r="G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row>
    <row r="474" spans="6:65" ht="14.25" customHeight="1">
      <c r="F474" s="332"/>
      <c r="G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row>
    <row r="475" spans="6:65" ht="14.25" customHeight="1">
      <c r="F475" s="332"/>
      <c r="G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row>
    <row r="476" spans="6:65" ht="14.25" customHeight="1">
      <c r="F476" s="332"/>
      <c r="G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row>
    <row r="477" spans="6:65" ht="14.25" customHeight="1">
      <c r="F477" s="332"/>
      <c r="G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row>
    <row r="478" spans="6:65" ht="14.25" customHeight="1">
      <c r="F478" s="332"/>
      <c r="G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row>
    <row r="479" spans="6:65" ht="14.25" customHeight="1">
      <c r="F479" s="332"/>
      <c r="G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row>
    <row r="480" spans="6:65" ht="14.25" customHeight="1">
      <c r="F480" s="332"/>
      <c r="G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row>
    <row r="481" spans="6:65" ht="14.25" customHeight="1">
      <c r="F481" s="332"/>
      <c r="G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row>
    <row r="482" spans="6:65" ht="14.25" customHeight="1">
      <c r="F482" s="332"/>
      <c r="G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row>
    <row r="483" spans="6:65" ht="14.25" customHeight="1">
      <c r="F483" s="332"/>
      <c r="G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row>
    <row r="484" spans="6:65" ht="14.25" customHeight="1">
      <c r="F484" s="332"/>
      <c r="G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row>
    <row r="485" spans="6:65" ht="14.25" customHeight="1">
      <c r="F485" s="332"/>
      <c r="G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c r="BF485" s="24"/>
      <c r="BG485" s="24"/>
      <c r="BH485" s="24"/>
      <c r="BI485" s="24"/>
      <c r="BJ485" s="24"/>
      <c r="BK485" s="24"/>
      <c r="BL485" s="24"/>
      <c r="BM485" s="24"/>
    </row>
    <row r="486" spans="6:65" ht="14.25" customHeight="1">
      <c r="F486" s="332"/>
      <c r="G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row>
    <row r="487" spans="6:65" ht="14.25" customHeight="1">
      <c r="F487" s="332"/>
      <c r="G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row>
    <row r="488" spans="6:65" ht="14.25" customHeight="1">
      <c r="F488" s="332"/>
      <c r="G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row>
    <row r="489" spans="6:65" ht="14.25" customHeight="1">
      <c r="F489" s="332"/>
      <c r="G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row>
    <row r="490" spans="6:65" ht="14.25" customHeight="1">
      <c r="F490" s="332"/>
      <c r="G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c r="BF490" s="24"/>
      <c r="BG490" s="24"/>
      <c r="BH490" s="24"/>
      <c r="BI490" s="24"/>
      <c r="BJ490" s="24"/>
      <c r="BK490" s="24"/>
      <c r="BL490" s="24"/>
      <c r="BM490" s="24"/>
    </row>
    <row r="491" spans="6:65" ht="14.25" customHeight="1">
      <c r="F491" s="332"/>
      <c r="G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row>
    <row r="492" spans="6:65" ht="14.25" customHeight="1">
      <c r="F492" s="332"/>
      <c r="G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row>
    <row r="493" spans="6:65" ht="14.25" customHeight="1">
      <c r="F493" s="332"/>
      <c r="G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c r="BF493" s="24"/>
      <c r="BG493" s="24"/>
      <c r="BH493" s="24"/>
      <c r="BI493" s="24"/>
      <c r="BJ493" s="24"/>
      <c r="BK493" s="24"/>
      <c r="BL493" s="24"/>
      <c r="BM493" s="24"/>
    </row>
    <row r="494" spans="6:65" ht="14.25" customHeight="1">
      <c r="F494" s="332"/>
      <c r="G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row>
    <row r="495" spans="6:65" ht="14.25" customHeight="1">
      <c r="F495" s="332"/>
      <c r="G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row>
    <row r="496" spans="6:65" ht="14.25" customHeight="1">
      <c r="F496" s="332"/>
      <c r="G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row>
    <row r="497" spans="6:65" ht="14.25" customHeight="1">
      <c r="F497" s="332"/>
      <c r="G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c r="BF497" s="24"/>
      <c r="BG497" s="24"/>
      <c r="BH497" s="24"/>
      <c r="BI497" s="24"/>
      <c r="BJ497" s="24"/>
      <c r="BK497" s="24"/>
      <c r="BL497" s="24"/>
      <c r="BM497" s="24"/>
    </row>
    <row r="498" spans="6:65" ht="14.25" customHeight="1">
      <c r="F498" s="332"/>
      <c r="G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c r="BF498" s="24"/>
      <c r="BG498" s="24"/>
      <c r="BH498" s="24"/>
      <c r="BI498" s="24"/>
      <c r="BJ498" s="24"/>
      <c r="BK498" s="24"/>
      <c r="BL498" s="24"/>
      <c r="BM498" s="24"/>
    </row>
    <row r="499" spans="6:65" ht="14.25" customHeight="1">
      <c r="F499" s="332"/>
      <c r="G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row>
    <row r="500" spans="6:65" ht="14.25" customHeight="1">
      <c r="F500" s="332"/>
      <c r="G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row>
    <row r="501" spans="6:65" ht="14.25" customHeight="1">
      <c r="F501" s="332"/>
      <c r="G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row>
    <row r="502" spans="6:65" ht="14.25" customHeight="1">
      <c r="F502" s="332"/>
      <c r="G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c r="BF502" s="24"/>
      <c r="BG502" s="24"/>
      <c r="BH502" s="24"/>
      <c r="BI502" s="24"/>
      <c r="BJ502" s="24"/>
      <c r="BK502" s="24"/>
      <c r="BL502" s="24"/>
      <c r="BM502" s="24"/>
    </row>
    <row r="503" spans="6:65" ht="14.25" customHeight="1">
      <c r="F503" s="332"/>
      <c r="G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row>
    <row r="504" spans="6:65" ht="14.25" customHeight="1">
      <c r="F504" s="332"/>
      <c r="G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c r="AS504" s="24"/>
      <c r="AT504" s="24"/>
      <c r="AU504" s="24"/>
      <c r="AV504" s="24"/>
      <c r="AW504" s="24"/>
      <c r="AX504" s="24"/>
      <c r="AY504" s="24"/>
      <c r="AZ504" s="24"/>
      <c r="BA504" s="24"/>
      <c r="BB504" s="24"/>
      <c r="BC504" s="24"/>
      <c r="BD504" s="24"/>
      <c r="BE504" s="24"/>
      <c r="BF504" s="24"/>
      <c r="BG504" s="24"/>
      <c r="BH504" s="24"/>
      <c r="BI504" s="24"/>
      <c r="BJ504" s="24"/>
      <c r="BK504" s="24"/>
      <c r="BL504" s="24"/>
      <c r="BM504" s="24"/>
    </row>
    <row r="505" spans="6:65" ht="14.25" customHeight="1">
      <c r="F505" s="332"/>
      <c r="G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row>
    <row r="506" spans="6:65" ht="14.25" customHeight="1">
      <c r="F506" s="332"/>
      <c r="G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row>
    <row r="507" spans="6:65" ht="14.25" customHeight="1">
      <c r="F507" s="332"/>
      <c r="G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row>
    <row r="508" spans="6:65" ht="14.25" customHeight="1">
      <c r="F508" s="332"/>
      <c r="G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c r="AT508" s="24"/>
      <c r="AU508" s="24"/>
      <c r="AV508" s="24"/>
      <c r="AW508" s="24"/>
      <c r="AX508" s="24"/>
      <c r="AY508" s="24"/>
      <c r="AZ508" s="24"/>
      <c r="BA508" s="24"/>
      <c r="BB508" s="24"/>
      <c r="BC508" s="24"/>
      <c r="BD508" s="24"/>
      <c r="BE508" s="24"/>
      <c r="BF508" s="24"/>
      <c r="BG508" s="24"/>
      <c r="BH508" s="24"/>
      <c r="BI508" s="24"/>
      <c r="BJ508" s="24"/>
      <c r="BK508" s="24"/>
      <c r="BL508" s="24"/>
      <c r="BM508" s="24"/>
    </row>
    <row r="509" spans="6:65" ht="14.25" customHeight="1">
      <c r="F509" s="332"/>
      <c r="G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row>
    <row r="510" spans="6:65" ht="14.25" customHeight="1">
      <c r="F510" s="332"/>
      <c r="G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row>
    <row r="511" spans="6:65" ht="14.25" customHeight="1">
      <c r="F511" s="332"/>
      <c r="G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row>
    <row r="512" spans="6:65" ht="14.25" customHeight="1">
      <c r="F512" s="332"/>
      <c r="G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row>
    <row r="513" spans="6:65" ht="14.25" customHeight="1">
      <c r="F513" s="332"/>
      <c r="G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row>
    <row r="514" spans="6:65" ht="14.25" customHeight="1">
      <c r="F514" s="332"/>
      <c r="G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c r="BF514" s="24"/>
      <c r="BG514" s="24"/>
      <c r="BH514" s="24"/>
      <c r="BI514" s="24"/>
      <c r="BJ514" s="24"/>
      <c r="BK514" s="24"/>
      <c r="BL514" s="24"/>
      <c r="BM514" s="24"/>
    </row>
    <row r="515" spans="6:65" ht="14.25" customHeight="1">
      <c r="F515" s="332"/>
      <c r="G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M515" s="24"/>
    </row>
    <row r="516" spans="6:65" ht="14.25" customHeight="1">
      <c r="F516" s="332"/>
      <c r="G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row>
    <row r="517" spans="6:65" ht="14.25" customHeight="1">
      <c r="F517" s="332"/>
      <c r="G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row>
    <row r="518" spans="6:65" ht="14.25" customHeight="1">
      <c r="F518" s="332"/>
      <c r="G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row>
    <row r="519" spans="6:65" ht="14.25" customHeight="1">
      <c r="F519" s="332"/>
      <c r="G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c r="BH519" s="24"/>
      <c r="BI519" s="24"/>
      <c r="BJ519" s="24"/>
      <c r="BK519" s="24"/>
      <c r="BL519" s="24"/>
      <c r="BM519" s="24"/>
    </row>
    <row r="520" spans="6:65" ht="14.25" customHeight="1">
      <c r="F520" s="332"/>
      <c r="G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row>
    <row r="521" spans="6:65" ht="14.25" customHeight="1">
      <c r="F521" s="332"/>
      <c r="G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row>
    <row r="522" spans="6:65" ht="14.25" customHeight="1">
      <c r="F522" s="332"/>
      <c r="G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row>
    <row r="523" spans="6:65" ht="14.25" customHeight="1">
      <c r="F523" s="332"/>
      <c r="G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row>
    <row r="524" spans="6:65" ht="14.25" customHeight="1">
      <c r="F524" s="332"/>
      <c r="G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row>
    <row r="525" spans="6:65" ht="14.25" customHeight="1">
      <c r="F525" s="332"/>
      <c r="G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row>
    <row r="526" spans="6:65" ht="14.25" customHeight="1">
      <c r="F526" s="332"/>
      <c r="G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row>
    <row r="527" spans="6:65" ht="14.25" customHeight="1">
      <c r="F527" s="332"/>
      <c r="G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row>
    <row r="528" spans="6:65" ht="14.25" customHeight="1">
      <c r="F528" s="332"/>
      <c r="G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c r="BH528" s="24"/>
      <c r="BI528" s="24"/>
      <c r="BJ528" s="24"/>
      <c r="BK528" s="24"/>
      <c r="BL528" s="24"/>
      <c r="BM528" s="24"/>
    </row>
    <row r="529" spans="6:65" ht="14.25" customHeight="1">
      <c r="F529" s="332"/>
      <c r="G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row>
    <row r="530" spans="6:65" ht="14.25" customHeight="1">
      <c r="F530" s="332"/>
      <c r="G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row>
    <row r="531" spans="6:65" ht="14.25" customHeight="1">
      <c r="F531" s="332"/>
      <c r="G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row>
    <row r="532" spans="6:65" ht="14.25" customHeight="1">
      <c r="F532" s="332"/>
      <c r="G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row>
    <row r="533" spans="6:65" ht="14.25" customHeight="1">
      <c r="F533" s="332"/>
      <c r="G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row>
    <row r="534" spans="6:65" ht="14.25" customHeight="1">
      <c r="F534" s="332"/>
      <c r="G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row>
    <row r="535" spans="6:65" ht="14.25" customHeight="1">
      <c r="F535" s="332"/>
      <c r="G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row>
    <row r="536" spans="6:65" ht="14.25" customHeight="1">
      <c r="F536" s="332"/>
      <c r="G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row>
    <row r="537" spans="6:65" ht="14.25" customHeight="1">
      <c r="F537" s="332"/>
      <c r="G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row>
    <row r="538" spans="6:65" ht="14.25" customHeight="1">
      <c r="F538" s="332"/>
      <c r="G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row>
    <row r="539" spans="6:65" ht="14.25" customHeight="1">
      <c r="F539" s="332"/>
      <c r="G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c r="BH539" s="24"/>
      <c r="BI539" s="24"/>
      <c r="BJ539" s="24"/>
      <c r="BK539" s="24"/>
      <c r="BL539" s="24"/>
      <c r="BM539" s="24"/>
    </row>
    <row r="540" spans="6:65" ht="14.25" customHeight="1">
      <c r="F540" s="332"/>
      <c r="G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row>
    <row r="541" spans="6:65" ht="14.25" customHeight="1">
      <c r="F541" s="332"/>
      <c r="G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row>
    <row r="542" spans="6:65" ht="14.25" customHeight="1">
      <c r="F542" s="332"/>
      <c r="G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row>
    <row r="543" spans="6:65" ht="14.25" customHeight="1">
      <c r="F543" s="332"/>
      <c r="G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row>
    <row r="544" spans="6:65" ht="14.25" customHeight="1">
      <c r="F544" s="332"/>
      <c r="G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row>
    <row r="545" spans="6:65" ht="14.25" customHeight="1">
      <c r="F545" s="332"/>
      <c r="G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row>
    <row r="546" spans="6:65" ht="14.25" customHeight="1">
      <c r="F546" s="332"/>
      <c r="G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row>
    <row r="547" spans="6:65" ht="14.25" customHeight="1">
      <c r="F547" s="332"/>
      <c r="G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row>
    <row r="548" spans="6:65" ht="14.25" customHeight="1">
      <c r="F548" s="332"/>
      <c r="G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row>
    <row r="549" spans="6:65" ht="14.25" customHeight="1">
      <c r="F549" s="332"/>
      <c r="G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row>
    <row r="550" spans="6:65" ht="14.25" customHeight="1">
      <c r="F550" s="332"/>
      <c r="G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24"/>
      <c r="BM550" s="24"/>
    </row>
    <row r="551" spans="6:65" ht="14.25" customHeight="1">
      <c r="F551" s="332"/>
      <c r="G551" s="24"/>
      <c r="L551" s="24"/>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c r="AQ551" s="24"/>
      <c r="AR551" s="24"/>
      <c r="AS551" s="24"/>
      <c r="AT551" s="24"/>
      <c r="AU551" s="24"/>
      <c r="AV551" s="24"/>
      <c r="AW551" s="24"/>
      <c r="AX551" s="24"/>
      <c r="AY551" s="24"/>
      <c r="AZ551" s="24"/>
      <c r="BA551" s="24"/>
      <c r="BB551" s="24"/>
      <c r="BC551" s="24"/>
      <c r="BD551" s="24"/>
      <c r="BE551" s="24"/>
      <c r="BF551" s="24"/>
      <c r="BG551" s="24"/>
      <c r="BH551" s="24"/>
      <c r="BI551" s="24"/>
      <c r="BJ551" s="24"/>
      <c r="BK551" s="24"/>
      <c r="BL551" s="24"/>
      <c r="BM551" s="24"/>
    </row>
    <row r="552" spans="6:65" ht="14.25" customHeight="1">
      <c r="F552" s="332"/>
      <c r="G552" s="24"/>
      <c r="L552" s="24"/>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c r="AQ552" s="24"/>
      <c r="AR552" s="24"/>
      <c r="AS552" s="24"/>
      <c r="AT552" s="24"/>
      <c r="AU552" s="24"/>
      <c r="AV552" s="24"/>
      <c r="AW552" s="24"/>
      <c r="AX552" s="24"/>
      <c r="AY552" s="24"/>
      <c r="AZ552" s="24"/>
      <c r="BA552" s="24"/>
      <c r="BB552" s="24"/>
      <c r="BC552" s="24"/>
      <c r="BD552" s="24"/>
      <c r="BE552" s="24"/>
      <c r="BF552" s="24"/>
      <c r="BG552" s="24"/>
      <c r="BH552" s="24"/>
      <c r="BI552" s="24"/>
      <c r="BJ552" s="24"/>
      <c r="BK552" s="24"/>
      <c r="BL552" s="24"/>
      <c r="BM552" s="24"/>
    </row>
    <row r="553" spans="6:65" ht="14.25" customHeight="1">
      <c r="F553" s="332"/>
      <c r="G553" s="24"/>
      <c r="L553" s="24"/>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c r="AQ553" s="24"/>
      <c r="AR553" s="24"/>
      <c r="AS553" s="24"/>
      <c r="AT553" s="24"/>
      <c r="AU553" s="24"/>
      <c r="AV553" s="24"/>
      <c r="AW553" s="24"/>
      <c r="AX553" s="24"/>
      <c r="AY553" s="24"/>
      <c r="AZ553" s="24"/>
      <c r="BA553" s="24"/>
      <c r="BB553" s="24"/>
      <c r="BC553" s="24"/>
      <c r="BD553" s="24"/>
      <c r="BE553" s="24"/>
      <c r="BF553" s="24"/>
      <c r="BG553" s="24"/>
      <c r="BH553" s="24"/>
      <c r="BI553" s="24"/>
      <c r="BJ553" s="24"/>
      <c r="BK553" s="24"/>
      <c r="BL553" s="24"/>
      <c r="BM553" s="24"/>
    </row>
    <row r="554" spans="6:65" ht="14.25" customHeight="1">
      <c r="F554" s="332"/>
      <c r="G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c r="AQ554" s="24"/>
      <c r="AR554" s="24"/>
      <c r="AS554" s="24"/>
      <c r="AT554" s="24"/>
      <c r="AU554" s="24"/>
      <c r="AV554" s="24"/>
      <c r="AW554" s="24"/>
      <c r="AX554" s="24"/>
      <c r="AY554" s="24"/>
      <c r="AZ554" s="24"/>
      <c r="BA554" s="24"/>
      <c r="BB554" s="24"/>
      <c r="BC554" s="24"/>
      <c r="BD554" s="24"/>
      <c r="BE554" s="24"/>
      <c r="BF554" s="24"/>
      <c r="BG554" s="24"/>
      <c r="BH554" s="24"/>
      <c r="BI554" s="24"/>
      <c r="BJ554" s="24"/>
      <c r="BK554" s="24"/>
      <c r="BL554" s="24"/>
      <c r="BM554" s="24"/>
    </row>
    <row r="555" spans="6:65" ht="14.25" customHeight="1">
      <c r="F555" s="332"/>
      <c r="G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c r="AQ555" s="24"/>
      <c r="AR555" s="24"/>
      <c r="AS555" s="24"/>
      <c r="AT555" s="24"/>
      <c r="AU555" s="24"/>
      <c r="AV555" s="24"/>
      <c r="AW555" s="24"/>
      <c r="AX555" s="24"/>
      <c r="AY555" s="24"/>
      <c r="AZ555" s="24"/>
      <c r="BA555" s="24"/>
      <c r="BB555" s="24"/>
      <c r="BC555" s="24"/>
      <c r="BD555" s="24"/>
      <c r="BE555" s="24"/>
      <c r="BF555" s="24"/>
      <c r="BG555" s="24"/>
      <c r="BH555" s="24"/>
      <c r="BI555" s="24"/>
      <c r="BJ555" s="24"/>
      <c r="BK555" s="24"/>
      <c r="BL555" s="24"/>
      <c r="BM555" s="24"/>
    </row>
    <row r="556" spans="6:65" ht="14.25" customHeight="1">
      <c r="F556" s="332"/>
      <c r="G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4"/>
      <c r="AR556" s="24"/>
      <c r="AS556" s="24"/>
      <c r="AT556" s="24"/>
      <c r="AU556" s="24"/>
      <c r="AV556" s="24"/>
      <c r="AW556" s="24"/>
      <c r="AX556" s="24"/>
      <c r="AY556" s="24"/>
      <c r="AZ556" s="24"/>
      <c r="BA556" s="24"/>
      <c r="BB556" s="24"/>
      <c r="BC556" s="24"/>
      <c r="BD556" s="24"/>
      <c r="BE556" s="24"/>
      <c r="BF556" s="24"/>
      <c r="BG556" s="24"/>
      <c r="BH556" s="24"/>
      <c r="BI556" s="24"/>
      <c r="BJ556" s="24"/>
      <c r="BK556" s="24"/>
      <c r="BL556" s="24"/>
      <c r="BM556" s="24"/>
    </row>
    <row r="557" spans="6:65" ht="14.25" customHeight="1">
      <c r="F557" s="332"/>
      <c r="G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c r="AS557" s="24"/>
      <c r="AT557" s="24"/>
      <c r="AU557" s="24"/>
      <c r="AV557" s="24"/>
      <c r="AW557" s="24"/>
      <c r="AX557" s="24"/>
      <c r="AY557" s="24"/>
      <c r="AZ557" s="24"/>
      <c r="BA557" s="24"/>
      <c r="BB557" s="24"/>
      <c r="BC557" s="24"/>
      <c r="BD557" s="24"/>
      <c r="BE557" s="24"/>
      <c r="BF557" s="24"/>
      <c r="BG557" s="24"/>
      <c r="BH557" s="24"/>
      <c r="BI557" s="24"/>
      <c r="BJ557" s="24"/>
      <c r="BK557" s="24"/>
      <c r="BL557" s="24"/>
      <c r="BM557" s="24"/>
    </row>
    <row r="558" spans="6:65" ht="14.25" customHeight="1">
      <c r="F558" s="332"/>
      <c r="G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4"/>
      <c r="AR558" s="24"/>
      <c r="AS558" s="24"/>
      <c r="AT558" s="24"/>
      <c r="AU558" s="24"/>
      <c r="AV558" s="24"/>
      <c r="AW558" s="24"/>
      <c r="AX558" s="24"/>
      <c r="AY558" s="24"/>
      <c r="AZ558" s="24"/>
      <c r="BA558" s="24"/>
      <c r="BB558" s="24"/>
      <c r="BC558" s="24"/>
      <c r="BD558" s="24"/>
      <c r="BE558" s="24"/>
      <c r="BF558" s="24"/>
      <c r="BG558" s="24"/>
      <c r="BH558" s="24"/>
      <c r="BI558" s="24"/>
      <c r="BJ558" s="24"/>
      <c r="BK558" s="24"/>
      <c r="BL558" s="24"/>
      <c r="BM558" s="24"/>
    </row>
    <row r="559" spans="6:65" ht="14.25" customHeight="1">
      <c r="F559" s="332"/>
      <c r="G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4"/>
      <c r="AR559" s="24"/>
      <c r="AS559" s="24"/>
      <c r="AT559" s="24"/>
      <c r="AU559" s="24"/>
      <c r="AV559" s="24"/>
      <c r="AW559" s="24"/>
      <c r="AX559" s="24"/>
      <c r="AY559" s="24"/>
      <c r="AZ559" s="24"/>
      <c r="BA559" s="24"/>
      <c r="BB559" s="24"/>
      <c r="BC559" s="24"/>
      <c r="BD559" s="24"/>
      <c r="BE559" s="24"/>
      <c r="BF559" s="24"/>
      <c r="BG559" s="24"/>
      <c r="BH559" s="24"/>
      <c r="BI559" s="24"/>
      <c r="BJ559" s="24"/>
      <c r="BK559" s="24"/>
      <c r="BL559" s="24"/>
      <c r="BM559" s="24"/>
    </row>
    <row r="560" spans="6:65" ht="14.25" customHeight="1">
      <c r="F560" s="332"/>
      <c r="G560" s="24"/>
      <c r="L560" s="24"/>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4"/>
      <c r="AR560" s="24"/>
      <c r="AS560" s="24"/>
      <c r="AT560" s="24"/>
      <c r="AU560" s="24"/>
      <c r="AV560" s="24"/>
      <c r="AW560" s="24"/>
      <c r="AX560" s="24"/>
      <c r="AY560" s="24"/>
      <c r="AZ560" s="24"/>
      <c r="BA560" s="24"/>
      <c r="BB560" s="24"/>
      <c r="BC560" s="24"/>
      <c r="BD560" s="24"/>
      <c r="BE560" s="24"/>
      <c r="BF560" s="24"/>
      <c r="BG560" s="24"/>
      <c r="BH560" s="24"/>
      <c r="BI560" s="24"/>
      <c r="BJ560" s="24"/>
      <c r="BK560" s="24"/>
      <c r="BL560" s="24"/>
      <c r="BM560" s="24"/>
    </row>
    <row r="561" spans="6:65" ht="14.25" customHeight="1">
      <c r="F561" s="332"/>
      <c r="G561" s="24"/>
      <c r="L561" s="24"/>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4"/>
      <c r="AR561" s="24"/>
      <c r="AS561" s="24"/>
      <c r="AT561" s="24"/>
      <c r="AU561" s="24"/>
      <c r="AV561" s="24"/>
      <c r="AW561" s="24"/>
      <c r="AX561" s="24"/>
      <c r="AY561" s="24"/>
      <c r="AZ561" s="24"/>
      <c r="BA561" s="24"/>
      <c r="BB561" s="24"/>
      <c r="BC561" s="24"/>
      <c r="BD561" s="24"/>
      <c r="BE561" s="24"/>
      <c r="BF561" s="24"/>
      <c r="BG561" s="24"/>
      <c r="BH561" s="24"/>
      <c r="BI561" s="24"/>
      <c r="BJ561" s="24"/>
      <c r="BK561" s="24"/>
      <c r="BL561" s="24"/>
      <c r="BM561" s="24"/>
    </row>
    <row r="562" spans="6:65" ht="14.25" customHeight="1">
      <c r="F562" s="332"/>
      <c r="G562" s="24"/>
      <c r="L562" s="24"/>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c r="AQ562" s="24"/>
      <c r="AR562" s="24"/>
      <c r="AS562" s="24"/>
      <c r="AT562" s="24"/>
      <c r="AU562" s="24"/>
      <c r="AV562" s="24"/>
      <c r="AW562" s="24"/>
      <c r="AX562" s="24"/>
      <c r="AY562" s="24"/>
      <c r="AZ562" s="24"/>
      <c r="BA562" s="24"/>
      <c r="BB562" s="24"/>
      <c r="BC562" s="24"/>
      <c r="BD562" s="24"/>
      <c r="BE562" s="24"/>
      <c r="BF562" s="24"/>
      <c r="BG562" s="24"/>
      <c r="BH562" s="24"/>
      <c r="BI562" s="24"/>
      <c r="BJ562" s="24"/>
      <c r="BK562" s="24"/>
      <c r="BL562" s="24"/>
      <c r="BM562" s="24"/>
    </row>
    <row r="563" spans="6:65" ht="14.25" customHeight="1">
      <c r="F563" s="332"/>
      <c r="G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c r="AT563" s="24"/>
      <c r="AU563" s="24"/>
      <c r="AV563" s="24"/>
      <c r="AW563" s="24"/>
      <c r="AX563" s="24"/>
      <c r="AY563" s="24"/>
      <c r="AZ563" s="24"/>
      <c r="BA563" s="24"/>
      <c r="BB563" s="24"/>
      <c r="BC563" s="24"/>
      <c r="BD563" s="24"/>
      <c r="BE563" s="24"/>
      <c r="BF563" s="24"/>
      <c r="BG563" s="24"/>
      <c r="BH563" s="24"/>
      <c r="BI563" s="24"/>
      <c r="BJ563" s="24"/>
      <c r="BK563" s="24"/>
      <c r="BL563" s="24"/>
      <c r="BM563" s="24"/>
    </row>
    <row r="564" spans="6:65" ht="14.25" customHeight="1">
      <c r="F564" s="332"/>
      <c r="G564" s="24"/>
      <c r="L564" s="24"/>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c r="AT564" s="24"/>
      <c r="AU564" s="24"/>
      <c r="AV564" s="24"/>
      <c r="AW564" s="24"/>
      <c r="AX564" s="24"/>
      <c r="AY564" s="24"/>
      <c r="AZ564" s="24"/>
      <c r="BA564" s="24"/>
      <c r="BB564" s="24"/>
      <c r="BC564" s="24"/>
      <c r="BD564" s="24"/>
      <c r="BE564" s="24"/>
      <c r="BF564" s="24"/>
      <c r="BG564" s="24"/>
      <c r="BH564" s="24"/>
      <c r="BI564" s="24"/>
      <c r="BJ564" s="24"/>
      <c r="BK564" s="24"/>
      <c r="BL564" s="24"/>
      <c r="BM564" s="24"/>
    </row>
    <row r="565" spans="6:65" ht="14.25" customHeight="1">
      <c r="F565" s="332"/>
      <c r="G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c r="AT565" s="24"/>
      <c r="AU565" s="24"/>
      <c r="AV565" s="24"/>
      <c r="AW565" s="24"/>
      <c r="AX565" s="24"/>
      <c r="AY565" s="24"/>
      <c r="AZ565" s="24"/>
      <c r="BA565" s="24"/>
      <c r="BB565" s="24"/>
      <c r="BC565" s="24"/>
      <c r="BD565" s="24"/>
      <c r="BE565" s="24"/>
      <c r="BF565" s="24"/>
      <c r="BG565" s="24"/>
      <c r="BH565" s="24"/>
      <c r="BI565" s="24"/>
      <c r="BJ565" s="24"/>
      <c r="BK565" s="24"/>
      <c r="BL565" s="24"/>
      <c r="BM565" s="24"/>
    </row>
    <row r="566" spans="6:65" ht="14.25" customHeight="1">
      <c r="F566" s="332"/>
      <c r="G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c r="AY566" s="24"/>
      <c r="AZ566" s="24"/>
      <c r="BA566" s="24"/>
      <c r="BB566" s="24"/>
      <c r="BC566" s="24"/>
      <c r="BD566" s="24"/>
      <c r="BE566" s="24"/>
      <c r="BF566" s="24"/>
      <c r="BG566" s="24"/>
      <c r="BH566" s="24"/>
      <c r="BI566" s="24"/>
      <c r="BJ566" s="24"/>
      <c r="BK566" s="24"/>
      <c r="BL566" s="24"/>
      <c r="BM566" s="24"/>
    </row>
    <row r="567" spans="6:65" ht="14.25" customHeight="1">
      <c r="F567" s="332"/>
      <c r="G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c r="AQ567" s="24"/>
      <c r="AR567" s="24"/>
      <c r="AS567" s="24"/>
      <c r="AT567" s="24"/>
      <c r="AU567" s="24"/>
      <c r="AV567" s="24"/>
      <c r="AW567" s="24"/>
      <c r="AX567" s="24"/>
      <c r="AY567" s="24"/>
      <c r="AZ567" s="24"/>
      <c r="BA567" s="24"/>
      <c r="BB567" s="24"/>
      <c r="BC567" s="24"/>
      <c r="BD567" s="24"/>
      <c r="BE567" s="24"/>
      <c r="BF567" s="24"/>
      <c r="BG567" s="24"/>
      <c r="BH567" s="24"/>
      <c r="BI567" s="24"/>
      <c r="BJ567" s="24"/>
      <c r="BK567" s="24"/>
      <c r="BL567" s="24"/>
      <c r="BM567" s="24"/>
    </row>
    <row r="568" spans="6:65" ht="14.25" customHeight="1">
      <c r="F568" s="332"/>
      <c r="G568" s="24"/>
      <c r="L568" s="24"/>
      <c r="M568" s="24"/>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4"/>
      <c r="AR568" s="24"/>
      <c r="AS568" s="24"/>
      <c r="AT568" s="24"/>
      <c r="AU568" s="24"/>
      <c r="AV568" s="24"/>
      <c r="AW568" s="24"/>
      <c r="AX568" s="24"/>
      <c r="AY568" s="24"/>
      <c r="AZ568" s="24"/>
      <c r="BA568" s="24"/>
      <c r="BB568" s="24"/>
      <c r="BC568" s="24"/>
      <c r="BD568" s="24"/>
      <c r="BE568" s="24"/>
      <c r="BF568" s="24"/>
      <c r="BG568" s="24"/>
      <c r="BH568" s="24"/>
      <c r="BI568" s="24"/>
      <c r="BJ568" s="24"/>
      <c r="BK568" s="24"/>
      <c r="BL568" s="24"/>
      <c r="BM568" s="24"/>
    </row>
    <row r="569" spans="6:65" ht="14.25" customHeight="1">
      <c r="F569" s="332"/>
      <c r="G569" s="24"/>
      <c r="L569" s="24"/>
      <c r="M569" s="24"/>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4"/>
      <c r="AR569" s="24"/>
      <c r="AS569" s="24"/>
      <c r="AT569" s="24"/>
      <c r="AU569" s="24"/>
      <c r="AV569" s="24"/>
      <c r="AW569" s="24"/>
      <c r="AX569" s="24"/>
      <c r="AY569" s="24"/>
      <c r="AZ569" s="24"/>
      <c r="BA569" s="24"/>
      <c r="BB569" s="24"/>
      <c r="BC569" s="24"/>
      <c r="BD569" s="24"/>
      <c r="BE569" s="24"/>
      <c r="BF569" s="24"/>
      <c r="BG569" s="24"/>
      <c r="BH569" s="24"/>
      <c r="BI569" s="24"/>
      <c r="BJ569" s="24"/>
      <c r="BK569" s="24"/>
      <c r="BL569" s="24"/>
      <c r="BM569" s="24"/>
    </row>
    <row r="570" spans="6:65" ht="14.25" customHeight="1">
      <c r="F570" s="332"/>
      <c r="G570" s="24"/>
      <c r="L570" s="24"/>
      <c r="M570" s="24"/>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4"/>
      <c r="AR570" s="24"/>
      <c r="AS570" s="24"/>
      <c r="AT570" s="24"/>
      <c r="AU570" s="24"/>
      <c r="AV570" s="24"/>
      <c r="AW570" s="24"/>
      <c r="AX570" s="24"/>
      <c r="AY570" s="24"/>
      <c r="AZ570" s="24"/>
      <c r="BA570" s="24"/>
      <c r="BB570" s="24"/>
      <c r="BC570" s="24"/>
      <c r="BD570" s="24"/>
      <c r="BE570" s="24"/>
      <c r="BF570" s="24"/>
      <c r="BG570" s="24"/>
      <c r="BH570" s="24"/>
      <c r="BI570" s="24"/>
      <c r="BJ570" s="24"/>
      <c r="BK570" s="24"/>
      <c r="BL570" s="24"/>
      <c r="BM570" s="24"/>
    </row>
    <row r="571" spans="6:65" ht="14.25" customHeight="1">
      <c r="F571" s="332"/>
      <c r="G571" s="24"/>
      <c r="L571" s="24"/>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c r="BF571" s="24"/>
      <c r="BG571" s="24"/>
      <c r="BH571" s="24"/>
      <c r="BI571" s="24"/>
      <c r="BJ571" s="24"/>
      <c r="BK571" s="24"/>
      <c r="BL571" s="24"/>
      <c r="BM571" s="24"/>
    </row>
    <row r="572" spans="6:65" ht="14.25" customHeight="1">
      <c r="F572" s="332"/>
      <c r="G572" s="24"/>
      <c r="L572" s="24"/>
      <c r="M572" s="24"/>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c r="AT572" s="24"/>
      <c r="AU572" s="24"/>
      <c r="AV572" s="24"/>
      <c r="AW572" s="24"/>
      <c r="AX572" s="24"/>
      <c r="AY572" s="24"/>
      <c r="AZ572" s="24"/>
      <c r="BA572" s="24"/>
      <c r="BB572" s="24"/>
      <c r="BC572" s="24"/>
      <c r="BD572" s="24"/>
      <c r="BE572" s="24"/>
      <c r="BF572" s="24"/>
      <c r="BG572" s="24"/>
      <c r="BH572" s="24"/>
      <c r="BI572" s="24"/>
      <c r="BJ572" s="24"/>
      <c r="BK572" s="24"/>
      <c r="BL572" s="24"/>
      <c r="BM572" s="24"/>
    </row>
    <row r="573" spans="6:65" ht="14.25" customHeight="1">
      <c r="F573" s="332"/>
      <c r="G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24"/>
      <c r="BM573" s="24"/>
    </row>
    <row r="574" spans="6:65" ht="14.25" customHeight="1">
      <c r="F574" s="332"/>
      <c r="G574" s="24"/>
      <c r="L574" s="24"/>
      <c r="M574" s="24"/>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c r="AT574" s="24"/>
      <c r="AU574" s="24"/>
      <c r="AV574" s="24"/>
      <c r="AW574" s="24"/>
      <c r="AX574" s="24"/>
      <c r="AY574" s="24"/>
      <c r="AZ574" s="24"/>
      <c r="BA574" s="24"/>
      <c r="BB574" s="24"/>
      <c r="BC574" s="24"/>
      <c r="BD574" s="24"/>
      <c r="BE574" s="24"/>
      <c r="BF574" s="24"/>
      <c r="BG574" s="24"/>
      <c r="BH574" s="24"/>
      <c r="BI574" s="24"/>
      <c r="BJ574" s="24"/>
      <c r="BK574" s="24"/>
      <c r="BL574" s="24"/>
      <c r="BM574" s="24"/>
    </row>
    <row r="575" spans="6:65" ht="14.25" customHeight="1">
      <c r="F575" s="332"/>
      <c r="G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c r="BF575" s="24"/>
      <c r="BG575" s="24"/>
      <c r="BH575" s="24"/>
      <c r="BI575" s="24"/>
      <c r="BJ575" s="24"/>
      <c r="BK575" s="24"/>
      <c r="BL575" s="24"/>
      <c r="BM575" s="24"/>
    </row>
    <row r="576" spans="6:65" ht="14.25" customHeight="1">
      <c r="F576" s="332"/>
      <c r="G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row>
    <row r="577" spans="6:65" ht="14.25" customHeight="1">
      <c r="F577" s="332"/>
      <c r="G577" s="24"/>
      <c r="L577" s="24"/>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row>
    <row r="578" spans="6:65" ht="14.25" customHeight="1">
      <c r="F578" s="332"/>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row>
    <row r="579" spans="6:65" ht="14.25" customHeight="1">
      <c r="F579" s="332"/>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row>
    <row r="580" spans="6:65" ht="14.25" customHeight="1">
      <c r="F580" s="332"/>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24"/>
      <c r="BM580" s="24"/>
    </row>
    <row r="581" spans="6:65" ht="14.25" customHeight="1">
      <c r="F581" s="332"/>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24"/>
      <c r="BM581" s="24"/>
    </row>
    <row r="582" spans="6:65" ht="14.25" customHeight="1">
      <c r="F582" s="332"/>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row>
    <row r="583" spans="6:65" ht="14.25" customHeight="1">
      <c r="F583" s="332"/>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row>
    <row r="584" spans="6:65" ht="14.25" customHeight="1">
      <c r="F584" s="332"/>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row>
    <row r="585" spans="6:65" ht="14.25" customHeight="1">
      <c r="F585" s="332"/>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row>
    <row r="586" spans="6:65" ht="14.25" customHeight="1">
      <c r="F586" s="332"/>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row>
    <row r="587" spans="6:65" ht="14.25" customHeight="1">
      <c r="F587" s="332"/>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c r="BH587" s="24"/>
      <c r="BI587" s="24"/>
      <c r="BJ587" s="24"/>
      <c r="BK587" s="24"/>
      <c r="BL587" s="24"/>
      <c r="BM587" s="24"/>
    </row>
    <row r="588" spans="6:65" ht="14.25" customHeight="1">
      <c r="F588" s="332"/>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row>
    <row r="589" spans="6:65" ht="14.25" customHeight="1">
      <c r="F589" s="332"/>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24"/>
      <c r="BM589" s="24"/>
    </row>
    <row r="590" spans="6:65" ht="14.25" customHeight="1">
      <c r="F590" s="332"/>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24"/>
      <c r="BM590" s="24"/>
    </row>
    <row r="591" spans="6:65" ht="14.25" customHeight="1">
      <c r="F591" s="332"/>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c r="AT591" s="24"/>
      <c r="AU591" s="24"/>
      <c r="AV591" s="24"/>
      <c r="AW591" s="24"/>
      <c r="AX591" s="24"/>
      <c r="AY591" s="24"/>
      <c r="AZ591" s="24"/>
      <c r="BA591" s="24"/>
      <c r="BB591" s="24"/>
      <c r="BC591" s="24"/>
      <c r="BD591" s="24"/>
      <c r="BE591" s="24"/>
      <c r="BF591" s="24"/>
      <c r="BG591" s="24"/>
      <c r="BH591" s="24"/>
      <c r="BI591" s="24"/>
      <c r="BJ591" s="24"/>
      <c r="BK591" s="24"/>
      <c r="BL591" s="24"/>
      <c r="BM591" s="24"/>
    </row>
    <row r="592" spans="6:65" ht="14.25" customHeight="1">
      <c r="F592" s="332"/>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c r="AT592" s="24"/>
      <c r="AU592" s="24"/>
      <c r="AV592" s="24"/>
      <c r="AW592" s="24"/>
      <c r="AX592" s="24"/>
      <c r="AY592" s="24"/>
      <c r="AZ592" s="24"/>
      <c r="BA592" s="24"/>
      <c r="BB592" s="24"/>
      <c r="BC592" s="24"/>
      <c r="BD592" s="24"/>
      <c r="BE592" s="24"/>
      <c r="BF592" s="24"/>
      <c r="BG592" s="24"/>
      <c r="BH592" s="24"/>
      <c r="BI592" s="24"/>
      <c r="BJ592" s="24"/>
      <c r="BK592" s="24"/>
      <c r="BL592" s="24"/>
      <c r="BM592" s="24"/>
    </row>
    <row r="593" spans="6:65" ht="14.25" customHeight="1">
      <c r="F593" s="332"/>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c r="AT593" s="24"/>
      <c r="AU593" s="24"/>
      <c r="AV593" s="24"/>
      <c r="AW593" s="24"/>
      <c r="AX593" s="24"/>
      <c r="AY593" s="24"/>
      <c r="AZ593" s="24"/>
      <c r="BA593" s="24"/>
      <c r="BB593" s="24"/>
      <c r="BC593" s="24"/>
      <c r="BD593" s="24"/>
      <c r="BE593" s="24"/>
      <c r="BF593" s="24"/>
      <c r="BG593" s="24"/>
      <c r="BH593" s="24"/>
      <c r="BI593" s="24"/>
      <c r="BJ593" s="24"/>
      <c r="BK593" s="24"/>
      <c r="BL593" s="24"/>
      <c r="BM593" s="24"/>
    </row>
    <row r="594" spans="6:65" ht="14.25" customHeight="1">
      <c r="F594" s="332"/>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c r="AT594" s="24"/>
      <c r="AU594" s="24"/>
      <c r="AV594" s="24"/>
      <c r="AW594" s="24"/>
      <c r="AX594" s="24"/>
      <c r="AY594" s="24"/>
      <c r="AZ594" s="24"/>
      <c r="BA594" s="24"/>
      <c r="BB594" s="24"/>
      <c r="BC594" s="24"/>
      <c r="BD594" s="24"/>
      <c r="BE594" s="24"/>
      <c r="BF594" s="24"/>
      <c r="BG594" s="24"/>
      <c r="BH594" s="24"/>
      <c r="BI594" s="24"/>
      <c r="BJ594" s="24"/>
      <c r="BK594" s="24"/>
      <c r="BL594" s="24"/>
      <c r="BM594" s="24"/>
    </row>
    <row r="595" spans="6:65" ht="14.25" customHeight="1">
      <c r="F595" s="332"/>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4"/>
      <c r="AR595" s="24"/>
      <c r="AS595" s="24"/>
      <c r="AT595" s="24"/>
      <c r="AU595" s="24"/>
      <c r="AV595" s="24"/>
      <c r="AW595" s="24"/>
      <c r="AX595" s="24"/>
      <c r="AY595" s="24"/>
      <c r="AZ595" s="24"/>
      <c r="BA595" s="24"/>
      <c r="BB595" s="24"/>
      <c r="BC595" s="24"/>
      <c r="BD595" s="24"/>
      <c r="BE595" s="24"/>
      <c r="BF595" s="24"/>
      <c r="BG595" s="24"/>
      <c r="BH595" s="24"/>
      <c r="BI595" s="24"/>
      <c r="BJ595" s="24"/>
      <c r="BK595" s="24"/>
      <c r="BL595" s="24"/>
      <c r="BM595" s="24"/>
    </row>
    <row r="596" spans="6:65" ht="14.25" customHeight="1">
      <c r="F596" s="332"/>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24"/>
      <c r="AS596" s="24"/>
      <c r="AT596" s="24"/>
      <c r="AU596" s="24"/>
      <c r="AV596" s="24"/>
      <c r="AW596" s="24"/>
      <c r="AX596" s="24"/>
      <c r="AY596" s="24"/>
      <c r="AZ596" s="24"/>
      <c r="BA596" s="24"/>
      <c r="BB596" s="24"/>
      <c r="BC596" s="24"/>
      <c r="BD596" s="24"/>
      <c r="BE596" s="24"/>
      <c r="BF596" s="24"/>
      <c r="BG596" s="24"/>
      <c r="BH596" s="24"/>
      <c r="BI596" s="24"/>
      <c r="BJ596" s="24"/>
      <c r="BK596" s="24"/>
      <c r="BL596" s="24"/>
      <c r="BM596" s="24"/>
    </row>
    <row r="597" spans="6:65" ht="14.25" customHeight="1">
      <c r="F597" s="332"/>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4"/>
      <c r="AR597" s="24"/>
      <c r="AS597" s="24"/>
      <c r="AT597" s="24"/>
      <c r="AU597" s="24"/>
      <c r="AV597" s="24"/>
      <c r="AW597" s="24"/>
      <c r="AX597" s="24"/>
      <c r="AY597" s="24"/>
      <c r="AZ597" s="24"/>
      <c r="BA597" s="24"/>
      <c r="BB597" s="24"/>
      <c r="BC597" s="24"/>
      <c r="BD597" s="24"/>
      <c r="BE597" s="24"/>
      <c r="BF597" s="24"/>
      <c r="BG597" s="24"/>
      <c r="BH597" s="24"/>
      <c r="BI597" s="24"/>
      <c r="BJ597" s="24"/>
      <c r="BK597" s="24"/>
      <c r="BL597" s="24"/>
      <c r="BM597" s="24"/>
    </row>
    <row r="598" spans="6:65" ht="14.25" customHeight="1">
      <c r="F598" s="332"/>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c r="AT598" s="24"/>
      <c r="AU598" s="24"/>
      <c r="AV598" s="24"/>
      <c r="AW598" s="24"/>
      <c r="AX598" s="24"/>
      <c r="AY598" s="24"/>
      <c r="AZ598" s="24"/>
      <c r="BA598" s="24"/>
      <c r="BB598" s="24"/>
      <c r="BC598" s="24"/>
      <c r="BD598" s="24"/>
      <c r="BE598" s="24"/>
      <c r="BF598" s="24"/>
      <c r="BG598" s="24"/>
      <c r="BH598" s="24"/>
      <c r="BI598" s="24"/>
      <c r="BJ598" s="24"/>
      <c r="BK598" s="24"/>
      <c r="BL598" s="24"/>
      <c r="BM598" s="24"/>
    </row>
    <row r="599" spans="6:65" ht="14.25" customHeight="1">
      <c r="F599" s="332"/>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c r="AT599" s="24"/>
      <c r="AU599" s="24"/>
      <c r="AV599" s="24"/>
      <c r="AW599" s="24"/>
      <c r="AX599" s="24"/>
      <c r="AY599" s="24"/>
      <c r="AZ599" s="24"/>
      <c r="BA599" s="24"/>
      <c r="BB599" s="24"/>
      <c r="BC599" s="24"/>
      <c r="BD599" s="24"/>
      <c r="BE599" s="24"/>
      <c r="BF599" s="24"/>
      <c r="BG599" s="24"/>
      <c r="BH599" s="24"/>
      <c r="BI599" s="24"/>
      <c r="BJ599" s="24"/>
      <c r="BK599" s="24"/>
      <c r="BL599" s="24"/>
      <c r="BM599" s="24"/>
    </row>
    <row r="600" spans="6:65" ht="14.25" customHeight="1">
      <c r="F600" s="332"/>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c r="AQ600" s="24"/>
      <c r="AR600" s="24"/>
      <c r="AS600" s="24"/>
      <c r="AT600" s="24"/>
      <c r="AU600" s="24"/>
      <c r="AV600" s="24"/>
      <c r="AW600" s="24"/>
      <c r="AX600" s="24"/>
      <c r="AY600" s="24"/>
      <c r="AZ600" s="24"/>
      <c r="BA600" s="24"/>
      <c r="BB600" s="24"/>
      <c r="BC600" s="24"/>
      <c r="BD600" s="24"/>
      <c r="BE600" s="24"/>
      <c r="BF600" s="24"/>
      <c r="BG600" s="24"/>
      <c r="BH600" s="24"/>
      <c r="BI600" s="24"/>
      <c r="BJ600" s="24"/>
      <c r="BK600" s="24"/>
      <c r="BL600" s="24"/>
      <c r="BM600" s="24"/>
    </row>
    <row r="601" spans="6:65" ht="14.25" customHeight="1">
      <c r="F601" s="332"/>
      <c r="L601" s="24"/>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4"/>
      <c r="AR601" s="24"/>
      <c r="AS601" s="24"/>
      <c r="AT601" s="24"/>
      <c r="AU601" s="24"/>
      <c r="AV601" s="24"/>
      <c r="AW601" s="24"/>
      <c r="AX601" s="24"/>
      <c r="AY601" s="24"/>
      <c r="AZ601" s="24"/>
      <c r="BA601" s="24"/>
      <c r="BB601" s="24"/>
      <c r="BC601" s="24"/>
      <c r="BD601" s="24"/>
      <c r="BE601" s="24"/>
      <c r="BF601" s="24"/>
      <c r="BG601" s="24"/>
      <c r="BH601" s="24"/>
      <c r="BI601" s="24"/>
      <c r="BJ601" s="24"/>
      <c r="BK601" s="24"/>
      <c r="BL601" s="24"/>
      <c r="BM601" s="24"/>
    </row>
    <row r="602" spans="6:65" ht="14.25" customHeight="1">
      <c r="F602" s="332"/>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c r="AQ602" s="24"/>
      <c r="AR602" s="24"/>
      <c r="AS602" s="24"/>
      <c r="AT602" s="24"/>
      <c r="AU602" s="24"/>
      <c r="AV602" s="24"/>
      <c r="AW602" s="24"/>
      <c r="AX602" s="24"/>
      <c r="AY602" s="24"/>
      <c r="AZ602" s="24"/>
      <c r="BA602" s="24"/>
      <c r="BB602" s="24"/>
      <c r="BC602" s="24"/>
      <c r="BD602" s="24"/>
      <c r="BE602" s="24"/>
      <c r="BF602" s="24"/>
      <c r="BG602" s="24"/>
      <c r="BH602" s="24"/>
      <c r="BI602" s="24"/>
      <c r="BJ602" s="24"/>
      <c r="BK602" s="24"/>
      <c r="BL602" s="24"/>
      <c r="BM602" s="24"/>
    </row>
    <row r="603" spans="6:65" ht="14.25" customHeight="1">
      <c r="F603" s="332"/>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4"/>
      <c r="AR603" s="24"/>
      <c r="AS603" s="24"/>
      <c r="AT603" s="24"/>
      <c r="AU603" s="24"/>
      <c r="AV603" s="24"/>
      <c r="AW603" s="24"/>
      <c r="AX603" s="24"/>
      <c r="AY603" s="24"/>
      <c r="AZ603" s="24"/>
      <c r="BA603" s="24"/>
      <c r="BB603" s="24"/>
      <c r="BC603" s="24"/>
      <c r="BD603" s="24"/>
      <c r="BE603" s="24"/>
      <c r="BF603" s="24"/>
      <c r="BG603" s="24"/>
      <c r="BH603" s="24"/>
      <c r="BI603" s="24"/>
      <c r="BJ603" s="24"/>
      <c r="BK603" s="24"/>
      <c r="BL603" s="24"/>
      <c r="BM603" s="24"/>
    </row>
    <row r="604" spans="6:65" ht="14.25" customHeight="1">
      <c r="F604" s="332"/>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4"/>
      <c r="AR604" s="24"/>
      <c r="AS604" s="24"/>
      <c r="AT604" s="24"/>
      <c r="AU604" s="24"/>
      <c r="AV604" s="24"/>
      <c r="AW604" s="24"/>
      <c r="AX604" s="24"/>
      <c r="AY604" s="24"/>
      <c r="AZ604" s="24"/>
      <c r="BA604" s="24"/>
      <c r="BB604" s="24"/>
      <c r="BC604" s="24"/>
      <c r="BD604" s="24"/>
      <c r="BE604" s="24"/>
      <c r="BF604" s="24"/>
      <c r="BG604" s="24"/>
      <c r="BH604" s="24"/>
      <c r="BI604" s="24"/>
      <c r="BJ604" s="24"/>
      <c r="BK604" s="24"/>
      <c r="BL604" s="24"/>
      <c r="BM604" s="24"/>
    </row>
    <row r="605" spans="6:65" ht="14.25" customHeight="1">
      <c r="F605" s="332"/>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4"/>
      <c r="AR605" s="24"/>
      <c r="AS605" s="24"/>
      <c r="AT605" s="24"/>
      <c r="AU605" s="24"/>
      <c r="AV605" s="24"/>
      <c r="AW605" s="24"/>
      <c r="AX605" s="24"/>
      <c r="AY605" s="24"/>
      <c r="AZ605" s="24"/>
      <c r="BA605" s="24"/>
      <c r="BB605" s="24"/>
      <c r="BC605" s="24"/>
      <c r="BD605" s="24"/>
      <c r="BE605" s="24"/>
      <c r="BF605" s="24"/>
      <c r="BG605" s="24"/>
      <c r="BH605" s="24"/>
      <c r="BI605" s="24"/>
      <c r="BJ605" s="24"/>
      <c r="BK605" s="24"/>
      <c r="BL605" s="24"/>
      <c r="BM605" s="24"/>
    </row>
    <row r="606" spans="6:65" ht="14.25" customHeight="1">
      <c r="F606" s="332"/>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c r="AT606" s="24"/>
      <c r="AU606" s="24"/>
      <c r="AV606" s="24"/>
      <c r="AW606" s="24"/>
      <c r="AX606" s="24"/>
      <c r="AY606" s="24"/>
      <c r="AZ606" s="24"/>
      <c r="BA606" s="24"/>
      <c r="BB606" s="24"/>
      <c r="BC606" s="24"/>
      <c r="BD606" s="24"/>
      <c r="BE606" s="24"/>
      <c r="BF606" s="24"/>
      <c r="BG606" s="24"/>
      <c r="BH606" s="24"/>
      <c r="BI606" s="24"/>
      <c r="BJ606" s="24"/>
      <c r="BK606" s="24"/>
      <c r="BL606" s="24"/>
      <c r="BM606" s="24"/>
    </row>
    <row r="607" spans="6:65" ht="14.25" customHeight="1">
      <c r="F607" s="332"/>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4"/>
      <c r="AR607" s="24"/>
      <c r="AS607" s="24"/>
      <c r="AT607" s="24"/>
      <c r="AU607" s="24"/>
      <c r="AV607" s="24"/>
      <c r="AW607" s="24"/>
      <c r="AX607" s="24"/>
      <c r="AY607" s="24"/>
      <c r="AZ607" s="24"/>
      <c r="BA607" s="24"/>
      <c r="BB607" s="24"/>
      <c r="BC607" s="24"/>
      <c r="BD607" s="24"/>
      <c r="BE607" s="24"/>
      <c r="BF607" s="24"/>
      <c r="BG607" s="24"/>
      <c r="BH607" s="24"/>
      <c r="BI607" s="24"/>
      <c r="BJ607" s="24"/>
      <c r="BK607" s="24"/>
      <c r="BL607" s="24"/>
      <c r="BM607" s="24"/>
    </row>
    <row r="608" spans="6:65" ht="14.25" customHeight="1">
      <c r="F608" s="332"/>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c r="AQ608" s="24"/>
      <c r="AR608" s="24"/>
      <c r="AS608" s="24"/>
      <c r="AT608" s="24"/>
      <c r="AU608" s="24"/>
      <c r="AV608" s="24"/>
      <c r="AW608" s="24"/>
      <c r="AX608" s="24"/>
      <c r="AY608" s="24"/>
      <c r="AZ608" s="24"/>
      <c r="BA608" s="24"/>
      <c r="BB608" s="24"/>
      <c r="BC608" s="24"/>
      <c r="BD608" s="24"/>
      <c r="BE608" s="24"/>
      <c r="BF608" s="24"/>
      <c r="BG608" s="24"/>
      <c r="BH608" s="24"/>
      <c r="BI608" s="24"/>
      <c r="BJ608" s="24"/>
      <c r="BK608" s="24"/>
      <c r="BL608" s="24"/>
      <c r="BM608" s="24"/>
    </row>
    <row r="609" spans="6:65" ht="14.25" customHeight="1">
      <c r="F609" s="332"/>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c r="AQ609" s="24"/>
      <c r="AR609" s="24"/>
      <c r="AS609" s="24"/>
      <c r="AT609" s="24"/>
      <c r="AU609" s="24"/>
      <c r="AV609" s="24"/>
      <c r="AW609" s="24"/>
      <c r="AX609" s="24"/>
      <c r="AY609" s="24"/>
      <c r="AZ609" s="24"/>
      <c r="BA609" s="24"/>
      <c r="BB609" s="24"/>
      <c r="BC609" s="24"/>
      <c r="BD609" s="24"/>
      <c r="BE609" s="24"/>
      <c r="BF609" s="24"/>
      <c r="BG609" s="24"/>
      <c r="BH609" s="24"/>
      <c r="BI609" s="24"/>
      <c r="BJ609" s="24"/>
      <c r="BK609" s="24"/>
      <c r="BL609" s="24"/>
      <c r="BM609" s="24"/>
    </row>
    <row r="610" spans="6:65" ht="14.25" customHeight="1">
      <c r="F610" s="332"/>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c r="AQ610" s="24"/>
      <c r="AR610" s="24"/>
      <c r="AS610" s="24"/>
      <c r="AT610" s="24"/>
      <c r="AU610" s="24"/>
      <c r="AV610" s="24"/>
      <c r="AW610" s="24"/>
      <c r="AX610" s="24"/>
      <c r="AY610" s="24"/>
      <c r="AZ610" s="24"/>
      <c r="BA610" s="24"/>
      <c r="BB610" s="24"/>
      <c r="BC610" s="24"/>
      <c r="BD610" s="24"/>
      <c r="BE610" s="24"/>
      <c r="BF610" s="24"/>
      <c r="BG610" s="24"/>
      <c r="BH610" s="24"/>
      <c r="BI610" s="24"/>
      <c r="BJ610" s="24"/>
      <c r="BK610" s="24"/>
      <c r="BL610" s="24"/>
      <c r="BM610" s="24"/>
    </row>
    <row r="611" spans="6:65" ht="14.25" customHeight="1">
      <c r="F611" s="332"/>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c r="AQ611" s="24"/>
      <c r="AR611" s="24"/>
      <c r="AS611" s="24"/>
      <c r="AT611" s="24"/>
      <c r="AU611" s="24"/>
      <c r="AV611" s="24"/>
      <c r="AW611" s="24"/>
      <c r="AX611" s="24"/>
      <c r="AY611" s="24"/>
      <c r="AZ611" s="24"/>
      <c r="BA611" s="24"/>
      <c r="BB611" s="24"/>
      <c r="BC611" s="24"/>
      <c r="BD611" s="24"/>
      <c r="BE611" s="24"/>
      <c r="BF611" s="24"/>
      <c r="BG611" s="24"/>
      <c r="BH611" s="24"/>
      <c r="BI611" s="24"/>
      <c r="BJ611" s="24"/>
      <c r="BK611" s="24"/>
      <c r="BL611" s="24"/>
      <c r="BM611" s="24"/>
    </row>
    <row r="612" spans="6:65" ht="14.25" customHeight="1">
      <c r="F612" s="332"/>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c r="AQ612" s="24"/>
      <c r="AR612" s="24"/>
      <c r="AS612" s="24"/>
      <c r="AT612" s="24"/>
      <c r="AU612" s="24"/>
      <c r="AV612" s="24"/>
      <c r="AW612" s="24"/>
      <c r="AX612" s="24"/>
      <c r="AY612" s="24"/>
      <c r="AZ612" s="24"/>
      <c r="BA612" s="24"/>
      <c r="BB612" s="24"/>
      <c r="BC612" s="24"/>
      <c r="BD612" s="24"/>
      <c r="BE612" s="24"/>
      <c r="BF612" s="24"/>
      <c r="BG612" s="24"/>
      <c r="BH612" s="24"/>
      <c r="BI612" s="24"/>
      <c r="BJ612" s="24"/>
      <c r="BK612" s="24"/>
      <c r="BL612" s="24"/>
      <c r="BM612" s="24"/>
    </row>
    <row r="613" spans="6:65" ht="14.25" customHeight="1">
      <c r="F613" s="332"/>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4"/>
      <c r="AR613" s="24"/>
      <c r="AS613" s="24"/>
      <c r="AT613" s="24"/>
      <c r="AU613" s="24"/>
      <c r="AV613" s="24"/>
      <c r="AW613" s="24"/>
      <c r="AX613" s="24"/>
      <c r="AY613" s="24"/>
      <c r="AZ613" s="24"/>
      <c r="BA613" s="24"/>
      <c r="BB613" s="24"/>
      <c r="BC613" s="24"/>
      <c r="BD613" s="24"/>
      <c r="BE613" s="24"/>
      <c r="BF613" s="24"/>
      <c r="BG613" s="24"/>
      <c r="BH613" s="24"/>
      <c r="BI613" s="24"/>
      <c r="BJ613" s="24"/>
      <c r="BK613" s="24"/>
      <c r="BL613" s="24"/>
      <c r="BM613" s="24"/>
    </row>
    <row r="614" spans="6:65" ht="14.25" customHeight="1">
      <c r="F614" s="332"/>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c r="AT614" s="24"/>
      <c r="AU614" s="24"/>
      <c r="AV614" s="24"/>
      <c r="AW614" s="24"/>
      <c r="AX614" s="24"/>
      <c r="AY614" s="24"/>
      <c r="AZ614" s="24"/>
      <c r="BA614" s="24"/>
      <c r="BB614" s="24"/>
      <c r="BC614" s="24"/>
      <c r="BD614" s="24"/>
      <c r="BE614" s="24"/>
      <c r="BF614" s="24"/>
      <c r="BG614" s="24"/>
      <c r="BH614" s="24"/>
      <c r="BI614" s="24"/>
      <c r="BJ614" s="24"/>
      <c r="BK614" s="24"/>
      <c r="BL614" s="24"/>
      <c r="BM614" s="24"/>
    </row>
    <row r="615" spans="6:65" ht="14.25" customHeight="1">
      <c r="F615" s="332"/>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4"/>
      <c r="AR615" s="24"/>
      <c r="AS615" s="24"/>
      <c r="AT615" s="24"/>
      <c r="AU615" s="24"/>
      <c r="AV615" s="24"/>
      <c r="AW615" s="24"/>
      <c r="AX615" s="24"/>
      <c r="AY615" s="24"/>
      <c r="AZ615" s="24"/>
      <c r="BA615" s="24"/>
      <c r="BB615" s="24"/>
      <c r="BC615" s="24"/>
      <c r="BD615" s="24"/>
      <c r="BE615" s="24"/>
      <c r="BF615" s="24"/>
      <c r="BG615" s="24"/>
      <c r="BH615" s="24"/>
      <c r="BI615" s="24"/>
      <c r="BJ615" s="24"/>
      <c r="BK615" s="24"/>
      <c r="BL615" s="24"/>
      <c r="BM615" s="24"/>
    </row>
    <row r="616" spans="6:65" ht="14.25" customHeight="1">
      <c r="F616" s="332"/>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c r="BH616" s="24"/>
      <c r="BI616" s="24"/>
      <c r="BJ616" s="24"/>
      <c r="BK616" s="24"/>
      <c r="BL616" s="24"/>
      <c r="BM616" s="24"/>
    </row>
    <row r="617" spans="6:65" ht="14.25" customHeight="1">
      <c r="F617" s="332"/>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c r="BH617" s="24"/>
      <c r="BI617" s="24"/>
      <c r="BJ617" s="24"/>
      <c r="BK617" s="24"/>
      <c r="BL617" s="24"/>
      <c r="BM617" s="24"/>
    </row>
    <row r="618" spans="6:65" ht="14.25" customHeight="1">
      <c r="F618" s="332"/>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c r="AT618" s="24"/>
      <c r="AU618" s="24"/>
      <c r="AV618" s="24"/>
      <c r="AW618" s="24"/>
      <c r="AX618" s="24"/>
      <c r="AY618" s="24"/>
      <c r="AZ618" s="24"/>
      <c r="BA618" s="24"/>
      <c r="BB618" s="24"/>
      <c r="BC618" s="24"/>
      <c r="BD618" s="24"/>
      <c r="BE618" s="24"/>
      <c r="BF618" s="24"/>
      <c r="BG618" s="24"/>
      <c r="BH618" s="24"/>
      <c r="BI618" s="24"/>
      <c r="BJ618" s="24"/>
      <c r="BK618" s="24"/>
      <c r="BL618" s="24"/>
      <c r="BM618" s="24"/>
    </row>
    <row r="619" spans="6:65" ht="14.25" customHeight="1">
      <c r="F619" s="332"/>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c r="AT619" s="24"/>
      <c r="AU619" s="24"/>
      <c r="AV619" s="24"/>
      <c r="AW619" s="24"/>
      <c r="AX619" s="24"/>
      <c r="AY619" s="24"/>
      <c r="AZ619" s="24"/>
      <c r="BA619" s="24"/>
      <c r="BB619" s="24"/>
      <c r="BC619" s="24"/>
      <c r="BD619" s="24"/>
      <c r="BE619" s="24"/>
      <c r="BF619" s="24"/>
      <c r="BG619" s="24"/>
      <c r="BH619" s="24"/>
      <c r="BI619" s="24"/>
      <c r="BJ619" s="24"/>
      <c r="BK619" s="24"/>
      <c r="BL619" s="24"/>
      <c r="BM619" s="24"/>
    </row>
    <row r="620" spans="6:65" ht="14.25" customHeight="1">
      <c r="F620" s="332"/>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c r="BF620" s="24"/>
      <c r="BG620" s="24"/>
      <c r="BH620" s="24"/>
      <c r="BI620" s="24"/>
      <c r="BJ620" s="24"/>
      <c r="BK620" s="24"/>
      <c r="BL620" s="24"/>
      <c r="BM620" s="24"/>
    </row>
    <row r="621" spans="6:65" ht="14.25" customHeight="1">
      <c r="F621" s="332"/>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c r="BH621" s="24"/>
      <c r="BI621" s="24"/>
      <c r="BJ621" s="24"/>
      <c r="BK621" s="24"/>
      <c r="BL621" s="24"/>
      <c r="BM621" s="24"/>
    </row>
    <row r="622" spans="6:65" ht="14.25" customHeight="1">
      <c r="F622" s="332"/>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4"/>
      <c r="AR622" s="24"/>
      <c r="AS622" s="24"/>
      <c r="AT622" s="24"/>
      <c r="AU622" s="24"/>
      <c r="AV622" s="24"/>
      <c r="AW622" s="24"/>
      <c r="AX622" s="24"/>
      <c r="AY622" s="24"/>
      <c r="AZ622" s="24"/>
      <c r="BA622" s="24"/>
      <c r="BB622" s="24"/>
      <c r="BC622" s="24"/>
      <c r="BD622" s="24"/>
      <c r="BE622" s="24"/>
      <c r="BF622" s="24"/>
      <c r="BG622" s="24"/>
      <c r="BH622" s="24"/>
      <c r="BI622" s="24"/>
      <c r="BJ622" s="24"/>
      <c r="BK622" s="24"/>
      <c r="BL622" s="24"/>
      <c r="BM622" s="24"/>
    </row>
    <row r="623" spans="6:65" ht="14.25" customHeight="1">
      <c r="F623" s="332"/>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4"/>
      <c r="AR623" s="24"/>
      <c r="AS623" s="24"/>
      <c r="AT623" s="24"/>
      <c r="AU623" s="24"/>
      <c r="AV623" s="24"/>
      <c r="AW623" s="24"/>
      <c r="AX623" s="24"/>
      <c r="AY623" s="24"/>
      <c r="AZ623" s="24"/>
      <c r="BA623" s="24"/>
      <c r="BB623" s="24"/>
      <c r="BC623" s="24"/>
      <c r="BD623" s="24"/>
      <c r="BE623" s="24"/>
      <c r="BF623" s="24"/>
      <c r="BG623" s="24"/>
      <c r="BH623" s="24"/>
      <c r="BI623" s="24"/>
      <c r="BJ623" s="24"/>
      <c r="BK623" s="24"/>
      <c r="BL623" s="24"/>
      <c r="BM623" s="24"/>
    </row>
    <row r="624" spans="6:65" ht="14.25" customHeight="1">
      <c r="F624" s="332"/>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4"/>
      <c r="AR624" s="24"/>
      <c r="AS624" s="24"/>
      <c r="AT624" s="24"/>
      <c r="AU624" s="24"/>
      <c r="AV624" s="24"/>
      <c r="AW624" s="24"/>
      <c r="AX624" s="24"/>
      <c r="AY624" s="24"/>
      <c r="AZ624" s="24"/>
      <c r="BA624" s="24"/>
      <c r="BB624" s="24"/>
      <c r="BC624" s="24"/>
      <c r="BD624" s="24"/>
      <c r="BE624" s="24"/>
      <c r="BF624" s="24"/>
      <c r="BG624" s="24"/>
      <c r="BH624" s="24"/>
      <c r="BI624" s="24"/>
      <c r="BJ624" s="24"/>
      <c r="BK624" s="24"/>
      <c r="BL624" s="24"/>
      <c r="BM624" s="24"/>
    </row>
    <row r="625" spans="6:65" ht="14.25" customHeight="1">
      <c r="F625" s="332"/>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c r="AQ625" s="24"/>
      <c r="AR625" s="24"/>
      <c r="AS625" s="24"/>
      <c r="AT625" s="24"/>
      <c r="AU625" s="24"/>
      <c r="AV625" s="24"/>
      <c r="AW625" s="24"/>
      <c r="AX625" s="24"/>
      <c r="AY625" s="24"/>
      <c r="AZ625" s="24"/>
      <c r="BA625" s="24"/>
      <c r="BB625" s="24"/>
      <c r="BC625" s="24"/>
      <c r="BD625" s="24"/>
      <c r="BE625" s="24"/>
      <c r="BF625" s="24"/>
      <c r="BG625" s="24"/>
      <c r="BH625" s="24"/>
      <c r="BI625" s="24"/>
      <c r="BJ625" s="24"/>
      <c r="BK625" s="24"/>
      <c r="BL625" s="24"/>
      <c r="BM625" s="24"/>
    </row>
    <row r="626" spans="6:65" ht="14.25" customHeight="1">
      <c r="F626" s="332"/>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4"/>
      <c r="AR626" s="24"/>
      <c r="AS626" s="24"/>
      <c r="AT626" s="24"/>
      <c r="AU626" s="24"/>
      <c r="AV626" s="24"/>
      <c r="AW626" s="24"/>
      <c r="AX626" s="24"/>
      <c r="AY626" s="24"/>
      <c r="AZ626" s="24"/>
      <c r="BA626" s="24"/>
      <c r="BB626" s="24"/>
      <c r="BC626" s="24"/>
      <c r="BD626" s="24"/>
      <c r="BE626" s="24"/>
      <c r="BF626" s="24"/>
      <c r="BG626" s="24"/>
      <c r="BH626" s="24"/>
      <c r="BI626" s="24"/>
      <c r="BJ626" s="24"/>
      <c r="BK626" s="24"/>
      <c r="BL626" s="24"/>
      <c r="BM626" s="24"/>
    </row>
    <row r="627" spans="6:65" ht="14.25" customHeight="1">
      <c r="F627" s="332"/>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c r="AQ627" s="24"/>
      <c r="AR627" s="24"/>
      <c r="AS627" s="24"/>
      <c r="AT627" s="24"/>
      <c r="AU627" s="24"/>
      <c r="AV627" s="24"/>
      <c r="AW627" s="24"/>
      <c r="AX627" s="24"/>
      <c r="AY627" s="24"/>
      <c r="AZ627" s="24"/>
      <c r="BA627" s="24"/>
      <c r="BB627" s="24"/>
      <c r="BC627" s="24"/>
      <c r="BD627" s="24"/>
      <c r="BE627" s="24"/>
      <c r="BF627" s="24"/>
      <c r="BG627" s="24"/>
      <c r="BH627" s="24"/>
      <c r="BI627" s="24"/>
      <c r="BJ627" s="24"/>
      <c r="BK627" s="24"/>
      <c r="BL627" s="24"/>
      <c r="BM627" s="24"/>
    </row>
    <row r="628" spans="6:65" ht="14.25" customHeight="1">
      <c r="F628" s="332"/>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c r="AQ628" s="24"/>
      <c r="AR628" s="24"/>
      <c r="AS628" s="24"/>
      <c r="AT628" s="24"/>
      <c r="AU628" s="24"/>
      <c r="AV628" s="24"/>
      <c r="AW628" s="24"/>
      <c r="AX628" s="24"/>
      <c r="AY628" s="24"/>
      <c r="AZ628" s="24"/>
      <c r="BA628" s="24"/>
      <c r="BB628" s="24"/>
      <c r="BC628" s="24"/>
      <c r="BD628" s="24"/>
      <c r="BE628" s="24"/>
      <c r="BF628" s="24"/>
      <c r="BG628" s="24"/>
      <c r="BH628" s="24"/>
      <c r="BI628" s="24"/>
      <c r="BJ628" s="24"/>
      <c r="BK628" s="24"/>
      <c r="BL628" s="24"/>
      <c r="BM628" s="24"/>
    </row>
    <row r="629" spans="6:65" ht="14.25" customHeight="1">
      <c r="F629" s="332"/>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c r="AQ629" s="24"/>
      <c r="AR629" s="24"/>
      <c r="AS629" s="24"/>
      <c r="AT629" s="24"/>
      <c r="AU629" s="24"/>
      <c r="AV629" s="24"/>
      <c r="AW629" s="24"/>
      <c r="AX629" s="24"/>
      <c r="AY629" s="24"/>
      <c r="AZ629" s="24"/>
      <c r="BA629" s="24"/>
      <c r="BB629" s="24"/>
      <c r="BC629" s="24"/>
      <c r="BD629" s="24"/>
      <c r="BE629" s="24"/>
      <c r="BF629" s="24"/>
      <c r="BG629" s="24"/>
      <c r="BH629" s="24"/>
      <c r="BI629" s="24"/>
      <c r="BJ629" s="24"/>
      <c r="BK629" s="24"/>
      <c r="BL629" s="24"/>
      <c r="BM629" s="24"/>
    </row>
  </sheetData>
  <phoneticPr fontId="29" type="noConversion"/>
  <pageMargins left="0.51181102362204722" right="0.51181102362204722" top="0.47244094488188981" bottom="0.47244094488188981" header="0.23622047244094491" footer="0.23622047244094491"/>
  <pageSetup paperSize="9" orientation="portrait" r:id="rId1"/>
  <headerFooter alignWithMargins="0">
    <oddFooter>&amp;C&amp;9&amp;P&amp;L&amp;9Public Library Statistics 2016/17</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5"/>
  <dimension ref="A1:H52"/>
  <sheetViews>
    <sheetView zoomScaleNormal="100" workbookViewId="0">
      <pane ySplit="3" topLeftCell="A4" activePane="bottomLeft" state="frozen"/>
      <selection activeCell="E6" sqref="E6"/>
      <selection pane="bottomLeft" activeCell="C53" sqref="C53"/>
    </sheetView>
  </sheetViews>
  <sheetFormatPr defaultColWidth="8.85546875" defaultRowHeight="14.25" customHeight="1"/>
  <cols>
    <col min="1" max="1" width="20" style="20" customWidth="1"/>
    <col min="2" max="2" width="13.28515625" style="48" customWidth="1"/>
    <col min="3" max="3" width="19.140625" style="48" customWidth="1"/>
    <col min="4" max="4" width="8.28515625" style="48" bestFit="1" customWidth="1"/>
    <col min="5" max="5" width="13.28515625" style="48" customWidth="1"/>
    <col min="6" max="6" width="19.7109375" style="48" customWidth="1"/>
    <col min="7" max="7" width="16.85546875" style="191" customWidth="1"/>
    <col min="8" max="8" width="14.28515625" style="20" customWidth="1"/>
    <col min="9" max="16384" width="8.85546875" style="20"/>
  </cols>
  <sheetData>
    <row r="1" spans="1:7" ht="14.25" customHeight="1">
      <c r="A1" s="37" t="s">
        <v>486</v>
      </c>
    </row>
    <row r="3" spans="1:7" ht="41.25" customHeight="1">
      <c r="A3" s="89"/>
      <c r="B3" s="551" t="s">
        <v>550</v>
      </c>
      <c r="C3" s="551" t="s">
        <v>551</v>
      </c>
      <c r="D3" s="551" t="s">
        <v>416</v>
      </c>
      <c r="E3" s="551" t="s">
        <v>417</v>
      </c>
      <c r="F3" s="551" t="s">
        <v>552</v>
      </c>
      <c r="G3" s="551"/>
    </row>
    <row r="4" spans="1:7" ht="14.25" customHeight="1">
      <c r="A4" s="188" t="s">
        <v>280</v>
      </c>
      <c r="B4" s="633">
        <v>6</v>
      </c>
      <c r="C4" s="17">
        <v>290.5</v>
      </c>
      <c r="D4" s="671"/>
      <c r="E4" s="671"/>
      <c r="F4" s="491">
        <f>SUM(E4+C4)</f>
        <v>290.5</v>
      </c>
      <c r="G4" s="636"/>
    </row>
    <row r="5" spans="1:7" ht="14.25" customHeight="1">
      <c r="A5" s="188" t="s">
        <v>213</v>
      </c>
      <c r="B5" s="633">
        <v>7</v>
      </c>
      <c r="C5" s="17">
        <v>238</v>
      </c>
      <c r="D5" s="671"/>
      <c r="E5" s="671"/>
      <c r="F5" s="491">
        <f t="shared" ref="F5:F46" si="0">SUM(E5+C5)</f>
        <v>238</v>
      </c>
      <c r="G5" s="636"/>
    </row>
    <row r="6" spans="1:7" s="103" customFormat="1" ht="14.25" customHeight="1">
      <c r="A6" s="188" t="s">
        <v>281</v>
      </c>
      <c r="B6" s="633">
        <v>4</v>
      </c>
      <c r="C6" s="17">
        <v>187</v>
      </c>
      <c r="D6" s="671"/>
      <c r="E6" s="671"/>
      <c r="F6" s="491">
        <f t="shared" si="0"/>
        <v>187</v>
      </c>
      <c r="G6" s="636"/>
    </row>
    <row r="7" spans="1:7" ht="14.25" customHeight="1">
      <c r="A7" s="188" t="s">
        <v>438</v>
      </c>
      <c r="B7" s="633">
        <v>8</v>
      </c>
      <c r="C7" s="17">
        <v>264.5</v>
      </c>
      <c r="D7" s="671"/>
      <c r="E7" s="671"/>
      <c r="F7" s="491">
        <f t="shared" si="0"/>
        <v>264.5</v>
      </c>
      <c r="G7" s="636"/>
    </row>
    <row r="8" spans="1:7" ht="14.25" customHeight="1">
      <c r="A8" s="188" t="s">
        <v>106</v>
      </c>
      <c r="B8" s="633">
        <v>3</v>
      </c>
      <c r="C8" s="17">
        <v>109.75</v>
      </c>
      <c r="D8" s="671">
        <v>1</v>
      </c>
      <c r="E8" s="671">
        <v>12.25</v>
      </c>
      <c r="F8" s="491">
        <f t="shared" si="0"/>
        <v>122</v>
      </c>
      <c r="G8" s="636"/>
    </row>
    <row r="9" spans="1:7" ht="14.25" customHeight="1">
      <c r="A9" s="188" t="s">
        <v>282</v>
      </c>
      <c r="B9" s="633">
        <v>1</v>
      </c>
      <c r="C9" s="17">
        <v>59</v>
      </c>
      <c r="D9" s="671"/>
      <c r="E9" s="671"/>
      <c r="F9" s="491">
        <f t="shared" si="0"/>
        <v>59</v>
      </c>
      <c r="G9" s="636"/>
    </row>
    <row r="10" spans="1:7" ht="14.25" customHeight="1">
      <c r="A10" s="188" t="s">
        <v>428</v>
      </c>
      <c r="B10" s="633">
        <v>2</v>
      </c>
      <c r="C10" s="17">
        <v>28</v>
      </c>
      <c r="D10" s="671">
        <v>1</v>
      </c>
      <c r="E10" s="671">
        <v>5.3</v>
      </c>
      <c r="F10" s="491">
        <f t="shared" si="0"/>
        <v>33.299999999999997</v>
      </c>
      <c r="G10" s="636"/>
    </row>
    <row r="11" spans="1:7" ht="14.25" customHeight="1">
      <c r="A11" s="188" t="s">
        <v>366</v>
      </c>
      <c r="B11" s="633">
        <v>2</v>
      </c>
      <c r="C11" s="17">
        <v>74.5</v>
      </c>
      <c r="D11" s="671"/>
      <c r="E11" s="671"/>
      <c r="F11" s="491">
        <f t="shared" si="0"/>
        <v>74.5</v>
      </c>
      <c r="G11" s="636"/>
    </row>
    <row r="12" spans="1:7" ht="14.25" customHeight="1">
      <c r="A12" s="188" t="s">
        <v>283</v>
      </c>
      <c r="B12" s="633">
        <v>12</v>
      </c>
      <c r="C12" s="17">
        <v>450</v>
      </c>
      <c r="D12" s="671">
        <v>1</v>
      </c>
      <c r="E12" s="671">
        <v>22.95</v>
      </c>
      <c r="F12" s="491">
        <f t="shared" si="0"/>
        <v>472.95</v>
      </c>
      <c r="G12" s="636"/>
    </row>
    <row r="13" spans="1:7" s="103" customFormat="1" ht="14.25" customHeight="1">
      <c r="A13" s="188" t="s">
        <v>284</v>
      </c>
      <c r="B13" s="633">
        <v>1</v>
      </c>
      <c r="C13" s="17">
        <v>71</v>
      </c>
      <c r="D13" s="671"/>
      <c r="E13" s="671"/>
      <c r="F13" s="491">
        <f t="shared" si="0"/>
        <v>71</v>
      </c>
      <c r="G13" s="636"/>
    </row>
    <row r="14" spans="1:7" s="103" customFormat="1" ht="14.25" customHeight="1">
      <c r="A14" s="188" t="s">
        <v>214</v>
      </c>
      <c r="B14" s="633">
        <v>4</v>
      </c>
      <c r="C14" s="17">
        <v>136.5</v>
      </c>
      <c r="D14" s="671"/>
      <c r="E14" s="671"/>
      <c r="F14" s="491">
        <f t="shared" si="0"/>
        <v>136.5</v>
      </c>
      <c r="G14" s="636"/>
    </row>
    <row r="15" spans="1:7" s="103" customFormat="1" ht="14.25" customHeight="1">
      <c r="A15" s="188" t="s">
        <v>429</v>
      </c>
      <c r="B15" s="633">
        <v>7</v>
      </c>
      <c r="C15" s="17">
        <v>352</v>
      </c>
      <c r="D15" s="671"/>
      <c r="E15" s="671"/>
      <c r="F15" s="491">
        <f t="shared" si="0"/>
        <v>352</v>
      </c>
      <c r="G15" s="636"/>
    </row>
    <row r="16" spans="1:7" s="103" customFormat="1" ht="14.25" customHeight="1">
      <c r="A16" s="188" t="s">
        <v>345</v>
      </c>
      <c r="B16" s="633">
        <v>1</v>
      </c>
      <c r="C16" s="17">
        <v>44</v>
      </c>
      <c r="D16" s="671"/>
      <c r="E16" s="671"/>
      <c r="F16" s="491">
        <f t="shared" si="0"/>
        <v>44</v>
      </c>
      <c r="G16" s="636"/>
    </row>
    <row r="17" spans="1:7" s="103" customFormat="1" ht="14.25" customHeight="1">
      <c r="A17" s="188" t="s">
        <v>347</v>
      </c>
      <c r="B17" s="633">
        <v>4</v>
      </c>
      <c r="C17" s="17">
        <v>66.5</v>
      </c>
      <c r="D17" s="671"/>
      <c r="E17" s="671"/>
      <c r="F17" s="491">
        <f t="shared" si="0"/>
        <v>66.5</v>
      </c>
      <c r="G17" s="636"/>
    </row>
    <row r="18" spans="1:7" s="103" customFormat="1" ht="14.25" customHeight="1">
      <c r="A18" s="188" t="s">
        <v>436</v>
      </c>
      <c r="B18" s="633">
        <v>6</v>
      </c>
      <c r="C18" s="17">
        <v>298.33</v>
      </c>
      <c r="D18" s="671"/>
      <c r="E18" s="671"/>
      <c r="F18" s="491">
        <f t="shared" si="0"/>
        <v>298.33</v>
      </c>
      <c r="G18" s="636"/>
    </row>
    <row r="19" spans="1:7" s="103" customFormat="1" ht="14.25" customHeight="1">
      <c r="A19" s="188" t="s">
        <v>285</v>
      </c>
      <c r="B19" s="633">
        <v>3</v>
      </c>
      <c r="C19" s="17">
        <v>179</v>
      </c>
      <c r="D19" s="671"/>
      <c r="E19" s="671"/>
      <c r="F19" s="491">
        <f t="shared" si="0"/>
        <v>179</v>
      </c>
      <c r="G19" s="636"/>
    </row>
    <row r="20" spans="1:7" ht="14.25" customHeight="1">
      <c r="A20" s="188" t="s">
        <v>6</v>
      </c>
      <c r="B20" s="633">
        <v>3</v>
      </c>
      <c r="C20" s="17">
        <v>126.5</v>
      </c>
      <c r="D20" s="671">
        <v>1</v>
      </c>
      <c r="E20" s="671">
        <v>8</v>
      </c>
      <c r="F20" s="491">
        <f t="shared" si="0"/>
        <v>134.5</v>
      </c>
      <c r="G20" s="636"/>
    </row>
    <row r="21" spans="1:7" ht="14.25" customHeight="1">
      <c r="A21" s="188" t="s">
        <v>430</v>
      </c>
      <c r="B21" s="633">
        <v>3</v>
      </c>
      <c r="C21" s="17">
        <v>105.5</v>
      </c>
      <c r="D21" s="671"/>
      <c r="E21" s="671"/>
      <c r="F21" s="491">
        <f t="shared" si="0"/>
        <v>105.5</v>
      </c>
      <c r="G21" s="636"/>
    </row>
    <row r="22" spans="1:7" ht="14.25" customHeight="1">
      <c r="A22" s="188" t="s">
        <v>286</v>
      </c>
      <c r="B22" s="633">
        <v>3</v>
      </c>
      <c r="C22" s="17">
        <v>164</v>
      </c>
      <c r="D22" s="671"/>
      <c r="E22" s="671"/>
      <c r="F22" s="491">
        <f t="shared" si="0"/>
        <v>164</v>
      </c>
      <c r="G22" s="636"/>
    </row>
    <row r="23" spans="1:7" ht="14.25" customHeight="1">
      <c r="A23" s="188" t="s">
        <v>215</v>
      </c>
      <c r="B23" s="633">
        <v>11</v>
      </c>
      <c r="C23" s="17">
        <v>472.5</v>
      </c>
      <c r="D23" s="671">
        <v>1</v>
      </c>
      <c r="E23" s="671">
        <v>21.38</v>
      </c>
      <c r="F23" s="491">
        <f t="shared" si="0"/>
        <v>493.88</v>
      </c>
      <c r="G23" s="636"/>
    </row>
    <row r="24" spans="1:7" ht="14.25" customHeight="1">
      <c r="A24" s="188" t="s">
        <v>216</v>
      </c>
      <c r="B24" s="633">
        <v>3</v>
      </c>
      <c r="C24" s="17">
        <v>120</v>
      </c>
      <c r="D24" s="633">
        <v>1</v>
      </c>
      <c r="E24" s="633">
        <v>16.25</v>
      </c>
      <c r="F24" s="491">
        <f t="shared" si="0"/>
        <v>136.25</v>
      </c>
      <c r="G24" s="636"/>
    </row>
    <row r="25" spans="1:7" ht="14.25" customHeight="1">
      <c r="A25" s="188" t="s">
        <v>395</v>
      </c>
      <c r="B25" s="633">
        <v>18</v>
      </c>
      <c r="C25" s="17">
        <v>561</v>
      </c>
      <c r="D25" s="633">
        <v>1</v>
      </c>
      <c r="E25" s="633">
        <v>19.940000000000001</v>
      </c>
      <c r="F25" s="491">
        <f t="shared" si="0"/>
        <v>580.94000000000005</v>
      </c>
      <c r="G25" s="636"/>
    </row>
    <row r="26" spans="1:7" s="103" customFormat="1" ht="14.25" customHeight="1">
      <c r="A26" s="188" t="s">
        <v>287</v>
      </c>
      <c r="B26" s="633">
        <v>5</v>
      </c>
      <c r="C26" s="17">
        <v>257.5</v>
      </c>
      <c r="D26" s="633"/>
      <c r="E26" s="633"/>
      <c r="F26" s="491">
        <f t="shared" si="0"/>
        <v>257.5</v>
      </c>
      <c r="G26" s="636"/>
    </row>
    <row r="27" spans="1:7" s="103" customFormat="1" ht="14.25" customHeight="1">
      <c r="A27" s="188" t="s">
        <v>288</v>
      </c>
      <c r="B27" s="633">
        <v>4</v>
      </c>
      <c r="C27" s="17">
        <v>128</v>
      </c>
      <c r="D27" s="633"/>
      <c r="E27" s="633"/>
      <c r="F27" s="491">
        <f t="shared" si="0"/>
        <v>128</v>
      </c>
      <c r="G27" s="636"/>
    </row>
    <row r="28" spans="1:7" ht="14.25" customHeight="1">
      <c r="A28" s="188" t="s">
        <v>195</v>
      </c>
      <c r="B28" s="633">
        <v>4</v>
      </c>
      <c r="C28" s="17">
        <v>153</v>
      </c>
      <c r="D28" s="633">
        <v>1</v>
      </c>
      <c r="E28" s="633">
        <v>16.5</v>
      </c>
      <c r="F28" s="491">
        <f t="shared" si="0"/>
        <v>169.5</v>
      </c>
      <c r="G28" s="636"/>
    </row>
    <row r="29" spans="1:7" ht="14.25" customHeight="1">
      <c r="A29" s="188" t="s">
        <v>196</v>
      </c>
      <c r="B29" s="633">
        <v>1</v>
      </c>
      <c r="C29" s="17">
        <v>55</v>
      </c>
      <c r="D29" s="633"/>
      <c r="E29" s="633"/>
      <c r="F29" s="491">
        <f t="shared" si="0"/>
        <v>55</v>
      </c>
      <c r="G29" s="636"/>
    </row>
    <row r="30" spans="1:7" ht="14.25" customHeight="1">
      <c r="A30" s="188" t="s">
        <v>431</v>
      </c>
      <c r="B30" s="633">
        <v>2</v>
      </c>
      <c r="C30" s="17">
        <v>54.5</v>
      </c>
      <c r="D30" s="633">
        <v>1</v>
      </c>
      <c r="E30" s="633">
        <v>16</v>
      </c>
      <c r="F30" s="491">
        <f t="shared" si="0"/>
        <v>70.5</v>
      </c>
      <c r="G30" s="636"/>
    </row>
    <row r="31" spans="1:7" ht="14.25" customHeight="1">
      <c r="A31" s="188" t="s">
        <v>289</v>
      </c>
      <c r="B31" s="633">
        <v>2</v>
      </c>
      <c r="C31" s="17">
        <v>107</v>
      </c>
      <c r="D31" s="633"/>
      <c r="E31" s="633"/>
      <c r="F31" s="491">
        <f t="shared" si="0"/>
        <v>107</v>
      </c>
      <c r="G31" s="636"/>
    </row>
    <row r="32" spans="1:7" ht="14.25" customHeight="1">
      <c r="A32" s="188" t="s">
        <v>290</v>
      </c>
      <c r="B32" s="633">
        <v>8</v>
      </c>
      <c r="C32" s="17">
        <v>356</v>
      </c>
      <c r="D32" s="633"/>
      <c r="E32" s="633"/>
      <c r="F32" s="491">
        <f t="shared" si="0"/>
        <v>356</v>
      </c>
      <c r="G32" s="636"/>
    </row>
    <row r="33" spans="1:8" ht="14.25" customHeight="1">
      <c r="A33" s="188" t="s">
        <v>121</v>
      </c>
      <c r="B33" s="633">
        <v>9</v>
      </c>
      <c r="C33" s="17">
        <v>460.5</v>
      </c>
      <c r="D33" s="633"/>
      <c r="E33" s="633"/>
      <c r="F33" s="491">
        <f t="shared" si="0"/>
        <v>460.5</v>
      </c>
      <c r="G33" s="636"/>
    </row>
    <row r="34" spans="1:8" ht="14.25" customHeight="1">
      <c r="A34" s="188" t="s">
        <v>198</v>
      </c>
      <c r="B34" s="633">
        <v>1</v>
      </c>
      <c r="C34" s="17">
        <v>38</v>
      </c>
      <c r="D34" s="633"/>
      <c r="E34" s="633"/>
      <c r="F34" s="491">
        <f t="shared" si="0"/>
        <v>38</v>
      </c>
      <c r="G34" s="636"/>
    </row>
    <row r="35" spans="1:8" ht="14.25" customHeight="1">
      <c r="A35" s="188" t="s">
        <v>388</v>
      </c>
      <c r="B35" s="633">
        <v>2</v>
      </c>
      <c r="C35" s="17">
        <v>66.5</v>
      </c>
      <c r="D35" s="633"/>
      <c r="E35" s="633"/>
      <c r="F35" s="491">
        <f t="shared" si="0"/>
        <v>66.5</v>
      </c>
      <c r="G35" s="636"/>
    </row>
    <row r="36" spans="1:8" ht="14.25" customHeight="1">
      <c r="A36" s="188" t="s">
        <v>387</v>
      </c>
      <c r="B36" s="633">
        <v>5</v>
      </c>
      <c r="C36" s="17">
        <v>100.5</v>
      </c>
      <c r="D36" s="633"/>
      <c r="E36" s="633"/>
      <c r="F36" s="491">
        <f t="shared" si="0"/>
        <v>100.5</v>
      </c>
      <c r="G36" s="636"/>
    </row>
    <row r="37" spans="1:8" ht="14.25" customHeight="1">
      <c r="A37" s="188" t="s">
        <v>101</v>
      </c>
      <c r="B37" s="633">
        <v>2</v>
      </c>
      <c r="C37" s="17">
        <v>48.5</v>
      </c>
      <c r="D37" s="633"/>
      <c r="E37" s="633"/>
      <c r="F37" s="491">
        <f t="shared" si="0"/>
        <v>48.5</v>
      </c>
      <c r="G37" s="636"/>
    </row>
    <row r="38" spans="1:8" ht="14.25" customHeight="1">
      <c r="A38" s="188" t="s">
        <v>292</v>
      </c>
      <c r="B38" s="633">
        <v>1</v>
      </c>
      <c r="C38" s="17">
        <v>67</v>
      </c>
      <c r="D38" s="633"/>
      <c r="E38" s="633"/>
      <c r="F38" s="491">
        <f t="shared" si="0"/>
        <v>67</v>
      </c>
      <c r="G38" s="636"/>
    </row>
    <row r="39" spans="1:8" ht="14.25" customHeight="1">
      <c r="A39" s="188" t="s">
        <v>206</v>
      </c>
      <c r="B39" s="633">
        <v>3</v>
      </c>
      <c r="C39" s="17">
        <v>62</v>
      </c>
      <c r="D39" s="633"/>
      <c r="E39" s="633"/>
      <c r="F39" s="491">
        <f t="shared" si="0"/>
        <v>62</v>
      </c>
      <c r="G39" s="636"/>
    </row>
    <row r="40" spans="1:8" s="103" customFormat="1" ht="14.25" customHeight="1">
      <c r="A40" s="188" t="s">
        <v>218</v>
      </c>
      <c r="B40" s="633">
        <v>5</v>
      </c>
      <c r="C40" s="17">
        <v>198.5</v>
      </c>
      <c r="D40" s="633">
        <v>2</v>
      </c>
      <c r="E40" s="633">
        <v>43.5</v>
      </c>
      <c r="F40" s="491">
        <f t="shared" si="0"/>
        <v>242</v>
      </c>
      <c r="G40" s="636"/>
    </row>
    <row r="41" spans="1:8" ht="14.25" customHeight="1">
      <c r="A41" s="188" t="s">
        <v>293</v>
      </c>
      <c r="B41" s="633">
        <v>6</v>
      </c>
      <c r="C41" s="17">
        <v>145.5</v>
      </c>
      <c r="D41" s="633"/>
      <c r="E41" s="633"/>
      <c r="F41" s="491">
        <f t="shared" si="0"/>
        <v>145.5</v>
      </c>
      <c r="G41" s="636"/>
    </row>
    <row r="42" spans="1:8" s="103" customFormat="1" ht="14.25" customHeight="1">
      <c r="A42" s="188" t="s">
        <v>207</v>
      </c>
      <c r="B42" s="633">
        <v>3</v>
      </c>
      <c r="C42" s="17">
        <v>111.5</v>
      </c>
      <c r="D42" s="633">
        <v>1</v>
      </c>
      <c r="E42" s="633">
        <v>15</v>
      </c>
      <c r="F42" s="491">
        <f t="shared" si="0"/>
        <v>126.5</v>
      </c>
      <c r="G42" s="636"/>
    </row>
    <row r="43" spans="1:8" ht="14.25" customHeight="1">
      <c r="A43" s="188" t="s">
        <v>294</v>
      </c>
      <c r="B43" s="633">
        <v>1</v>
      </c>
      <c r="C43" s="17">
        <v>41.5</v>
      </c>
      <c r="D43" s="633">
        <v>2</v>
      </c>
      <c r="E43" s="633">
        <v>34</v>
      </c>
      <c r="F43" s="491">
        <f t="shared" si="0"/>
        <v>75.5</v>
      </c>
      <c r="G43" s="636"/>
    </row>
    <row r="44" spans="1:8" ht="14.25" customHeight="1">
      <c r="A44" s="188" t="s">
        <v>295</v>
      </c>
      <c r="B44" s="633">
        <v>7</v>
      </c>
      <c r="C44" s="17">
        <v>320</v>
      </c>
      <c r="D44" s="633"/>
      <c r="E44" s="633"/>
      <c r="F44" s="491">
        <f t="shared" si="0"/>
        <v>320</v>
      </c>
      <c r="G44" s="636"/>
    </row>
    <row r="45" spans="1:8" ht="14.25" customHeight="1">
      <c r="A45" s="188" t="s">
        <v>561</v>
      </c>
      <c r="B45" s="633">
        <v>3</v>
      </c>
      <c r="C45" s="17">
        <v>143</v>
      </c>
      <c r="D45" s="633"/>
      <c r="E45" s="633"/>
      <c r="F45" s="491">
        <f t="shared" si="0"/>
        <v>143</v>
      </c>
      <c r="G45" s="636"/>
    </row>
    <row r="46" spans="1:8" ht="14.25" customHeight="1">
      <c r="A46" s="188" t="s">
        <v>365</v>
      </c>
      <c r="B46" s="633">
        <v>1</v>
      </c>
      <c r="C46" s="17">
        <v>44.5</v>
      </c>
      <c r="D46" s="633">
        <v>1</v>
      </c>
      <c r="E46" s="633">
        <v>3</v>
      </c>
      <c r="F46" s="491">
        <f t="shared" si="0"/>
        <v>47.5</v>
      </c>
      <c r="G46" s="636"/>
    </row>
    <row r="47" spans="1:8" ht="12" customHeight="1">
      <c r="A47" s="188"/>
      <c r="B47" s="633"/>
      <c r="C47" s="633"/>
      <c r="D47" s="633"/>
      <c r="E47" s="633"/>
      <c r="F47" s="491"/>
      <c r="G47" s="528"/>
      <c r="H47" s="24"/>
    </row>
    <row r="48" spans="1:8" ht="12.75" customHeight="1">
      <c r="A48" s="106" t="s">
        <v>361</v>
      </c>
    </row>
    <row r="49" spans="1:7" ht="12" customHeight="1">
      <c r="A49" s="24"/>
    </row>
    <row r="50" spans="1:7" ht="14.25" customHeight="1">
      <c r="A50" s="61" t="s">
        <v>249</v>
      </c>
      <c r="B50" s="105">
        <f>MEDIAN(B4:B46,'Service Pts &amp; Hours Open A-L'!B4:B50)</f>
        <v>3</v>
      </c>
      <c r="C50" s="105">
        <f>MEDIAN(C4:C46,'Service Pts &amp; Hours Open A-L'!C4:C50)</f>
        <v>112</v>
      </c>
      <c r="D50" s="105">
        <f>MEDIAN(D4:D46,'Service Pts &amp; Hours Open A-L'!D4:D50)</f>
        <v>1</v>
      </c>
      <c r="E50" s="105">
        <f>MEDIAN(E4:E46,'Service Pts &amp; Hours Open A-L'!E4:E50)</f>
        <v>15</v>
      </c>
      <c r="F50" s="105">
        <f>MEDIAN(F4:F46,'Service Pts &amp; Hours Open A-L'!F4:F50)</f>
        <v>118.5</v>
      </c>
      <c r="G50" s="105"/>
    </row>
    <row r="51" spans="1:7" ht="14.25" customHeight="1">
      <c r="A51" s="61" t="s">
        <v>248</v>
      </c>
      <c r="B51" s="105">
        <f>AVERAGE(B4:B46,'Service Pts &amp; Hours Open A-L'!B4:B50)</f>
        <v>4.0888888888888886</v>
      </c>
      <c r="C51" s="105">
        <f>AVERAGE(C4:C46,'Service Pts &amp; Hours Open A-L'!C4:C50)</f>
        <v>163.20477777777779</v>
      </c>
      <c r="D51" s="105">
        <f>AVERAGE(D4:D46,'Service Pts &amp; Hours Open A-L'!D4:D50)</f>
        <v>1.1052631578947369</v>
      </c>
      <c r="E51" s="105">
        <f>AVERAGE(E4:E46,'Service Pts &amp; Hours Open A-L'!E4:E50)</f>
        <v>15.503684210526316</v>
      </c>
      <c r="F51" s="105">
        <f>AVERAGE(F4:F46,'Service Pts &amp; Hours Open A-L'!F4:F50)</f>
        <v>166.47777777777779</v>
      </c>
      <c r="G51" s="105"/>
    </row>
    <row r="52" spans="1:7" ht="14.25" customHeight="1">
      <c r="A52" s="61" t="s">
        <v>222</v>
      </c>
      <c r="B52" s="105">
        <f>SUM(B4:B46,'Service Pts &amp; Hours Open A-L'!B4:B50)</f>
        <v>368</v>
      </c>
      <c r="C52" s="105">
        <f>SUM(C4:C46,'Service Pts &amp; Hours Open A-L'!C4:C50)</f>
        <v>14688.43</v>
      </c>
      <c r="D52" s="105">
        <f>SUM(D4:D46,'Service Pts &amp; Hours Open A-L'!D4:D50)</f>
        <v>21</v>
      </c>
      <c r="E52" s="105">
        <f>SUM(E4:E46,'Service Pts &amp; Hours Open A-L'!E4:E50)</f>
        <v>294.57</v>
      </c>
      <c r="F52" s="105">
        <f>SUM(F4:F46,'Service Pts &amp; Hours Open A-L'!F4:F50)</f>
        <v>14983</v>
      </c>
      <c r="G52" s="105"/>
    </row>
  </sheetData>
  <phoneticPr fontId="29" type="noConversion"/>
  <pageMargins left="0.51181102362204722" right="0.51181102362204722" top="0.47244094488188981" bottom="0.47244094488188981" header="0.23622047244094491" footer="0.23622047244094491"/>
  <pageSetup paperSize="9" orientation="portrait" r:id="rId1"/>
  <headerFooter alignWithMargins="0">
    <oddFooter>&amp;C&amp;9&amp;P&amp;L&amp;9Public Library Statistics 2016/17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CC626"/>
  <sheetViews>
    <sheetView zoomScaleNormal="100" workbookViewId="0">
      <pane ySplit="3" topLeftCell="A4" activePane="bottomLeft" state="frozen"/>
      <selection activeCell="E6" sqref="E6"/>
      <selection pane="bottomLeft" activeCell="D54" sqref="D54"/>
    </sheetView>
  </sheetViews>
  <sheetFormatPr defaultColWidth="9.140625" defaultRowHeight="14.25" customHeight="1"/>
  <cols>
    <col min="1" max="1" width="16.7109375" style="20" customWidth="1"/>
    <col min="2" max="2" width="13.28515625" style="20" customWidth="1"/>
    <col min="3" max="3" width="15.42578125" style="20" customWidth="1"/>
    <col min="4" max="5" width="8" style="20" customWidth="1"/>
    <col min="6" max="6" width="7.28515625" style="20" customWidth="1"/>
    <col min="7" max="7" width="8.7109375" style="20" customWidth="1"/>
    <col min="8" max="8" width="19.85546875" style="30" customWidth="1"/>
    <col min="9" max="9" width="7.140625" style="20" customWidth="1"/>
    <col min="10" max="10" width="18" customWidth="1"/>
    <col min="11" max="11" width="17.7109375" style="4" customWidth="1"/>
    <col min="12" max="12" width="19.7109375" style="4" customWidth="1"/>
    <col min="13" max="13" width="15" style="4" customWidth="1"/>
    <col min="14" max="14" width="9.42578125" style="4" customWidth="1"/>
    <col min="15" max="15" width="14" style="4" customWidth="1"/>
    <col min="16" max="16" width="10.5703125" style="4" customWidth="1"/>
    <col min="17" max="17" width="17.5703125" style="4" customWidth="1"/>
    <col min="20" max="25" width="9.140625" style="241"/>
    <col min="26" max="16384" width="9.140625" style="20"/>
  </cols>
  <sheetData>
    <row r="1" spans="1:81" ht="17.25" customHeight="1">
      <c r="A1" s="37" t="s">
        <v>487</v>
      </c>
      <c r="J1" s="4"/>
      <c r="T1" s="375"/>
    </row>
    <row r="2" spans="1:81" ht="9" customHeight="1">
      <c r="A2" s="89"/>
      <c r="B2" s="90"/>
      <c r="C2" s="90"/>
      <c r="D2" s="90"/>
      <c r="E2" s="90"/>
      <c r="F2" s="90"/>
      <c r="G2" s="90"/>
      <c r="H2" s="90"/>
      <c r="I2" s="90"/>
      <c r="J2" s="4"/>
      <c r="T2" s="375"/>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row>
    <row r="3" spans="1:81" ht="60">
      <c r="A3" s="89"/>
      <c r="B3" s="551" t="s">
        <v>59</v>
      </c>
      <c r="C3" s="558" t="s">
        <v>60</v>
      </c>
      <c r="D3" s="551" t="s">
        <v>83</v>
      </c>
      <c r="E3" s="551" t="s">
        <v>61</v>
      </c>
      <c r="F3" s="340" t="s">
        <v>73</v>
      </c>
      <c r="G3" s="340" t="s">
        <v>74</v>
      </c>
      <c r="H3" s="551" t="s">
        <v>75</v>
      </c>
      <c r="I3" s="90"/>
      <c r="J3" s="4"/>
      <c r="K3" s="637"/>
      <c r="L3" s="637"/>
      <c r="M3" s="637"/>
      <c r="N3" s="637"/>
      <c r="O3" s="637"/>
      <c r="P3" s="637"/>
      <c r="Q3" s="637"/>
      <c r="T3" s="390"/>
      <c r="U3" s="390"/>
      <c r="V3" s="375"/>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row>
    <row r="4" spans="1:81" ht="13.5" customHeight="1">
      <c r="A4" s="632" t="s">
        <v>546</v>
      </c>
      <c r="B4" s="642"/>
      <c r="C4" s="642"/>
      <c r="D4" s="642"/>
      <c r="E4" s="642"/>
      <c r="F4" s="642"/>
      <c r="G4" s="642"/>
      <c r="H4" s="574"/>
      <c r="I4" s="129"/>
      <c r="J4" s="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row>
    <row r="5" spans="1:81" s="103" customFormat="1" ht="13.5" customHeight="1">
      <c r="A5" s="632" t="s">
        <v>418</v>
      </c>
      <c r="B5" s="642"/>
      <c r="C5" s="642"/>
      <c r="D5" s="642"/>
      <c r="E5" s="642"/>
      <c r="F5" s="642"/>
      <c r="G5" s="642"/>
      <c r="H5" s="574"/>
      <c r="I5" s="187"/>
      <c r="J5" s="4"/>
      <c r="T5" s="241"/>
      <c r="U5" s="241"/>
      <c r="V5" s="241"/>
      <c r="W5" s="241"/>
      <c r="X5" s="241"/>
      <c r="Y5" s="241"/>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row>
    <row r="6" spans="1:81" s="103" customFormat="1" ht="13.5" customHeight="1">
      <c r="A6" s="632" t="s">
        <v>300</v>
      </c>
      <c r="B6" s="642"/>
      <c r="C6" s="642"/>
      <c r="D6" s="642"/>
      <c r="E6" s="642"/>
      <c r="F6" s="642"/>
      <c r="G6" s="642"/>
      <c r="H6" s="574"/>
      <c r="I6" s="129"/>
      <c r="J6" s="4"/>
      <c r="T6" s="241"/>
      <c r="U6" s="241"/>
      <c r="V6" s="241"/>
      <c r="W6" s="241"/>
      <c r="X6" s="241"/>
      <c r="Y6" s="241"/>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row>
    <row r="7" spans="1:81" s="103" customFormat="1" ht="13.5" customHeight="1">
      <c r="A7" s="632" t="s">
        <v>301</v>
      </c>
      <c r="B7" s="642"/>
      <c r="C7" s="642"/>
      <c r="D7" s="642">
        <v>3</v>
      </c>
      <c r="E7" s="642">
        <v>106.5</v>
      </c>
      <c r="F7" s="642"/>
      <c r="G7" s="642"/>
      <c r="H7" s="574">
        <f t="shared" ref="H7:H50" si="0">C7+E7+G7</f>
        <v>106.5</v>
      </c>
      <c r="I7" s="187"/>
      <c r="J7" s="4"/>
      <c r="T7" s="241"/>
      <c r="U7" s="241"/>
      <c r="V7" s="241"/>
      <c r="W7" s="241"/>
      <c r="X7" s="241"/>
      <c r="Y7" s="241"/>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row>
    <row r="8" spans="1:81" ht="13.5" customHeight="1">
      <c r="A8" s="632" t="s">
        <v>437</v>
      </c>
      <c r="B8" s="642"/>
      <c r="C8" s="642"/>
      <c r="D8" s="642"/>
      <c r="E8" s="642"/>
      <c r="F8" s="642"/>
      <c r="G8" s="642"/>
      <c r="H8" s="574"/>
      <c r="I8" s="129"/>
      <c r="J8" s="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row>
    <row r="9" spans="1:81" s="103" customFormat="1" ht="13.5" customHeight="1">
      <c r="A9" s="632" t="s">
        <v>302</v>
      </c>
      <c r="B9" s="642"/>
      <c r="C9" s="642"/>
      <c r="D9" s="642"/>
      <c r="E9" s="642"/>
      <c r="F9" s="642"/>
      <c r="G9" s="642"/>
      <c r="H9" s="574"/>
      <c r="I9" s="187"/>
      <c r="J9" s="4"/>
      <c r="T9" s="241"/>
      <c r="U9" s="241"/>
      <c r="V9" s="241"/>
      <c r="W9" s="241"/>
      <c r="X9" s="241"/>
      <c r="Y9" s="241"/>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row>
    <row r="10" spans="1:81" s="103" customFormat="1" ht="13.5" customHeight="1">
      <c r="A10" s="632" t="s">
        <v>305</v>
      </c>
      <c r="B10" s="642"/>
      <c r="C10" s="642"/>
      <c r="D10" s="642"/>
      <c r="E10" s="642"/>
      <c r="F10" s="642"/>
      <c r="G10" s="642"/>
      <c r="H10" s="574"/>
      <c r="I10" s="187"/>
      <c r="J10" s="4"/>
      <c r="T10" s="241"/>
      <c r="U10" s="241"/>
      <c r="V10" s="241"/>
      <c r="W10" s="241"/>
      <c r="X10" s="241"/>
      <c r="Y10" s="241"/>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row>
    <row r="11" spans="1:81" s="103" customFormat="1" ht="13.5" customHeight="1">
      <c r="A11" s="632" t="s">
        <v>400</v>
      </c>
      <c r="B11" s="642"/>
      <c r="C11" s="642"/>
      <c r="D11" s="642">
        <v>2</v>
      </c>
      <c r="E11" s="642"/>
      <c r="F11" s="642"/>
      <c r="G11" s="642"/>
      <c r="H11" s="574"/>
      <c r="I11" s="187"/>
      <c r="J11" s="4"/>
      <c r="T11" s="241"/>
      <c r="U11" s="241"/>
      <c r="V11" s="241"/>
      <c r="W11" s="241"/>
      <c r="X11" s="241"/>
      <c r="Y11" s="241"/>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row>
    <row r="12" spans="1:81" ht="13.5" customHeight="1">
      <c r="A12" s="632" t="s">
        <v>259</v>
      </c>
      <c r="B12" s="642"/>
      <c r="C12" s="642"/>
      <c r="D12" s="642"/>
      <c r="E12" s="642"/>
      <c r="F12" s="642"/>
      <c r="G12" s="642"/>
      <c r="H12" s="574"/>
      <c r="I12" s="129"/>
      <c r="J12" s="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row>
    <row r="13" spans="1:81" ht="13.5" customHeight="1">
      <c r="A13" s="632" t="s">
        <v>261</v>
      </c>
      <c r="B13" s="642">
        <v>1</v>
      </c>
      <c r="C13" s="642">
        <v>44.5</v>
      </c>
      <c r="D13" s="642"/>
      <c r="E13" s="642"/>
      <c r="F13" s="642">
        <v>1</v>
      </c>
      <c r="G13" s="642">
        <v>6</v>
      </c>
      <c r="H13" s="574">
        <f t="shared" si="0"/>
        <v>50.5</v>
      </c>
      <c r="I13" s="129"/>
      <c r="J13" s="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row>
    <row r="14" spans="1:81" s="103" customFormat="1" ht="13.5" customHeight="1">
      <c r="A14" s="632" t="s">
        <v>308</v>
      </c>
      <c r="B14" s="642"/>
      <c r="C14" s="642"/>
      <c r="D14" s="642"/>
      <c r="E14" s="642"/>
      <c r="F14" s="642"/>
      <c r="G14" s="642"/>
      <c r="H14" s="574"/>
      <c r="I14" s="187"/>
      <c r="J14" s="4"/>
      <c r="T14" s="241"/>
      <c r="U14" s="241"/>
      <c r="V14" s="241"/>
      <c r="W14" s="241"/>
      <c r="X14" s="241"/>
      <c r="Y14" s="241"/>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row>
    <row r="15" spans="1:81" ht="13.5" customHeight="1">
      <c r="A15" s="632" t="s">
        <v>310</v>
      </c>
      <c r="B15" s="642">
        <v>1</v>
      </c>
      <c r="C15" s="642">
        <v>35</v>
      </c>
      <c r="D15" s="642"/>
      <c r="E15" s="642"/>
      <c r="F15" s="642"/>
      <c r="G15" s="642"/>
      <c r="H15" s="574">
        <f t="shared" si="0"/>
        <v>35</v>
      </c>
      <c r="I15" s="129"/>
      <c r="J15" s="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row>
    <row r="16" spans="1:81" ht="13.5" customHeight="1">
      <c r="A16" s="632" t="s">
        <v>263</v>
      </c>
      <c r="B16" s="642"/>
      <c r="C16" s="642"/>
      <c r="D16" s="642"/>
      <c r="E16" s="642"/>
      <c r="F16" s="642"/>
      <c r="G16" s="642"/>
      <c r="H16" s="574"/>
      <c r="I16" s="129"/>
      <c r="J16" s="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row>
    <row r="17" spans="1:79" ht="13.5" customHeight="1">
      <c r="A17" s="632" t="s">
        <v>264</v>
      </c>
      <c r="B17" s="642"/>
      <c r="C17" s="642"/>
      <c r="D17" s="642"/>
      <c r="E17" s="642"/>
      <c r="F17" s="642"/>
      <c r="G17" s="642"/>
      <c r="H17" s="574"/>
      <c r="I17" s="129"/>
      <c r="J17" s="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row>
    <row r="18" spans="1:79" ht="13.5" customHeight="1">
      <c r="A18" s="632" t="s">
        <v>265</v>
      </c>
      <c r="B18" s="642"/>
      <c r="C18" s="642"/>
      <c r="D18" s="642"/>
      <c r="E18" s="642"/>
      <c r="F18" s="642"/>
      <c r="G18" s="642"/>
      <c r="H18" s="574"/>
      <c r="I18" s="129"/>
      <c r="J18" s="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row>
    <row r="19" spans="1:79" ht="13.5" customHeight="1">
      <c r="A19" s="632" t="s">
        <v>130</v>
      </c>
      <c r="B19" s="642">
        <v>1</v>
      </c>
      <c r="C19" s="642">
        <v>65</v>
      </c>
      <c r="D19" s="642"/>
      <c r="E19" s="642"/>
      <c r="F19" s="642"/>
      <c r="G19" s="642"/>
      <c r="H19" s="574">
        <f t="shared" si="0"/>
        <v>65</v>
      </c>
      <c r="I19" s="129"/>
      <c r="J19" s="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row>
    <row r="20" spans="1:79" ht="13.5" customHeight="1">
      <c r="A20" s="632" t="s">
        <v>419</v>
      </c>
      <c r="B20" s="642">
        <v>1</v>
      </c>
      <c r="C20" s="642">
        <v>35</v>
      </c>
      <c r="D20" s="642"/>
      <c r="E20" s="642"/>
      <c r="F20" s="642"/>
      <c r="G20" s="642"/>
      <c r="H20" s="574">
        <f t="shared" si="0"/>
        <v>35</v>
      </c>
      <c r="I20" s="129"/>
      <c r="J20" s="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row>
    <row r="21" spans="1:79" ht="13.5" customHeight="1">
      <c r="A21" s="632" t="s">
        <v>420</v>
      </c>
      <c r="B21" s="642"/>
      <c r="C21" s="642"/>
      <c r="D21" s="642">
        <v>1</v>
      </c>
      <c r="E21" s="642">
        <v>9</v>
      </c>
      <c r="F21" s="642">
        <v>1</v>
      </c>
      <c r="G21" s="642">
        <v>6</v>
      </c>
      <c r="H21" s="574">
        <f t="shared" si="0"/>
        <v>15</v>
      </c>
      <c r="I21" s="129"/>
      <c r="J21" s="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row>
    <row r="22" spans="1:79" ht="13.5" customHeight="1">
      <c r="A22" s="632" t="s">
        <v>212</v>
      </c>
      <c r="B22" s="642"/>
      <c r="C22" s="642"/>
      <c r="D22" s="642"/>
      <c r="E22" s="642"/>
      <c r="F22" s="642"/>
      <c r="G22" s="642"/>
      <c r="H22" s="574"/>
      <c r="I22" s="129"/>
      <c r="J22" s="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row>
    <row r="23" spans="1:79" ht="13.5" customHeight="1">
      <c r="A23" s="632" t="s">
        <v>540</v>
      </c>
      <c r="B23" s="642"/>
      <c r="C23" s="642"/>
      <c r="D23" s="642">
        <v>1</v>
      </c>
      <c r="E23" s="642">
        <v>3.5</v>
      </c>
      <c r="F23" s="642"/>
      <c r="G23" s="642"/>
      <c r="H23" s="574">
        <f t="shared" si="0"/>
        <v>3.5</v>
      </c>
      <c r="I23" s="129"/>
      <c r="J23" s="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row>
    <row r="24" spans="1:79" ht="13.5" customHeight="1">
      <c r="A24" s="632" t="s">
        <v>131</v>
      </c>
      <c r="B24" s="642">
        <v>1</v>
      </c>
      <c r="C24" s="642">
        <v>35</v>
      </c>
      <c r="D24" s="642"/>
      <c r="E24" s="642"/>
      <c r="F24" s="642"/>
      <c r="G24" s="642"/>
      <c r="H24" s="574">
        <f t="shared" si="0"/>
        <v>35</v>
      </c>
      <c r="I24" s="129"/>
      <c r="J24" s="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row>
    <row r="25" spans="1:79" s="103" customFormat="1" ht="13.5" customHeight="1">
      <c r="A25" s="632" t="s">
        <v>267</v>
      </c>
      <c r="B25" s="642"/>
      <c r="C25" s="642"/>
      <c r="D25" s="642"/>
      <c r="E25" s="642"/>
      <c r="F25" s="642"/>
      <c r="G25" s="642"/>
      <c r="H25" s="574"/>
      <c r="I25" s="187"/>
      <c r="J25" s="4"/>
      <c r="T25" s="241"/>
      <c r="U25" s="241"/>
      <c r="V25" s="241"/>
      <c r="W25" s="241"/>
      <c r="X25" s="241"/>
      <c r="Y25" s="241"/>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row>
    <row r="26" spans="1:79" ht="13.5" customHeight="1">
      <c r="A26" s="632" t="s">
        <v>541</v>
      </c>
      <c r="B26" s="642">
        <v>1</v>
      </c>
      <c r="C26" s="642">
        <v>42.5</v>
      </c>
      <c r="D26" s="642"/>
      <c r="E26" s="642"/>
      <c r="F26" s="642"/>
      <c r="G26" s="642"/>
      <c r="H26" s="574">
        <f t="shared" si="0"/>
        <v>42.5</v>
      </c>
      <c r="I26" s="129"/>
      <c r="J26" s="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row>
    <row r="27" spans="1:79" s="103" customFormat="1" ht="13.5" customHeight="1">
      <c r="A27" s="632" t="s">
        <v>316</v>
      </c>
      <c r="B27" s="642"/>
      <c r="C27" s="642"/>
      <c r="D27" s="642"/>
      <c r="E27" s="642"/>
      <c r="F27" s="642">
        <v>2</v>
      </c>
      <c r="G27" s="642">
        <v>10</v>
      </c>
      <c r="H27" s="574">
        <f t="shared" si="0"/>
        <v>10</v>
      </c>
      <c r="I27" s="187"/>
      <c r="J27" s="4"/>
      <c r="T27" s="241"/>
      <c r="U27" s="241"/>
      <c r="V27" s="241"/>
      <c r="W27" s="241"/>
      <c r="X27" s="241"/>
      <c r="Y27" s="241"/>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row>
    <row r="28" spans="1:79" s="103" customFormat="1" ht="13.5" customHeight="1">
      <c r="A28" s="632" t="s">
        <v>317</v>
      </c>
      <c r="B28" s="642"/>
      <c r="C28" s="642"/>
      <c r="D28" s="642"/>
      <c r="E28" s="642"/>
      <c r="F28" s="642"/>
      <c r="G28" s="642"/>
      <c r="H28" s="574"/>
      <c r="I28" s="187"/>
      <c r="J28" s="4"/>
      <c r="T28" s="241"/>
      <c r="U28" s="241"/>
      <c r="V28" s="241"/>
      <c r="W28" s="241"/>
      <c r="X28" s="241"/>
      <c r="Y28" s="241"/>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row>
    <row r="29" spans="1:79" ht="13.5" customHeight="1">
      <c r="A29" s="632" t="s">
        <v>421</v>
      </c>
      <c r="B29" s="642"/>
      <c r="C29" s="642"/>
      <c r="D29" s="642"/>
      <c r="E29" s="642"/>
      <c r="F29" s="642"/>
      <c r="G29" s="642"/>
      <c r="H29" s="574"/>
      <c r="I29" s="129"/>
      <c r="J29" s="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row>
    <row r="30" spans="1:79" s="103" customFormat="1" ht="13.5" customHeight="1">
      <c r="A30" s="632" t="s">
        <v>323</v>
      </c>
      <c r="B30" s="642"/>
      <c r="C30" s="642"/>
      <c r="D30" s="642"/>
      <c r="E30" s="642"/>
      <c r="F30" s="642"/>
      <c r="G30" s="642"/>
      <c r="H30" s="574"/>
      <c r="I30" s="187"/>
      <c r="J30" s="4"/>
      <c r="T30" s="241"/>
      <c r="U30" s="241"/>
      <c r="V30" s="241"/>
      <c r="W30" s="241"/>
      <c r="X30" s="241"/>
      <c r="Y30" s="241"/>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row>
    <row r="31" spans="1:79" ht="13.5" customHeight="1">
      <c r="A31" s="632" t="s">
        <v>268</v>
      </c>
      <c r="B31" s="642">
        <v>1</v>
      </c>
      <c r="C31" s="642">
        <v>40</v>
      </c>
      <c r="D31" s="642"/>
      <c r="E31" s="642"/>
      <c r="F31" s="642"/>
      <c r="G31" s="642"/>
      <c r="H31" s="574">
        <f t="shared" si="0"/>
        <v>40</v>
      </c>
      <c r="I31" s="129"/>
      <c r="J31" s="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row>
    <row r="32" spans="1:79" ht="13.5" customHeight="1">
      <c r="A32" s="632" t="s">
        <v>424</v>
      </c>
      <c r="B32" s="642"/>
      <c r="C32" s="642"/>
      <c r="D32" s="642"/>
      <c r="E32" s="642"/>
      <c r="F32" s="642"/>
      <c r="G32" s="642"/>
      <c r="H32" s="574"/>
      <c r="I32" s="129"/>
      <c r="J32" s="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row>
    <row r="33" spans="1:79" ht="13.5" customHeight="1">
      <c r="A33" s="632" t="s">
        <v>104</v>
      </c>
      <c r="B33" s="642"/>
      <c r="C33" s="642"/>
      <c r="D33" s="642"/>
      <c r="E33" s="642"/>
      <c r="F33" s="642">
        <v>3</v>
      </c>
      <c r="G33" s="642">
        <v>13.5</v>
      </c>
      <c r="H33" s="574">
        <f t="shared" si="0"/>
        <v>13.5</v>
      </c>
      <c r="I33" s="129"/>
      <c r="J33" s="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row>
    <row r="34" spans="1:79" s="103" customFormat="1" ht="13.5" customHeight="1">
      <c r="A34" s="632" t="s">
        <v>108</v>
      </c>
      <c r="B34" s="642"/>
      <c r="C34" s="642"/>
      <c r="D34" s="642"/>
      <c r="E34" s="642"/>
      <c r="F34" s="642"/>
      <c r="G34" s="642"/>
      <c r="H34" s="574"/>
      <c r="I34" s="187"/>
      <c r="J34" s="4"/>
      <c r="T34" s="241"/>
      <c r="U34" s="241"/>
      <c r="V34" s="241"/>
      <c r="W34" s="241"/>
      <c r="X34" s="241"/>
      <c r="Y34" s="241"/>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row>
    <row r="35" spans="1:79" ht="13.5" customHeight="1">
      <c r="A35" s="632" t="s">
        <v>116</v>
      </c>
      <c r="B35" s="642"/>
      <c r="C35" s="642"/>
      <c r="D35" s="642">
        <v>2</v>
      </c>
      <c r="E35" s="642">
        <v>80</v>
      </c>
      <c r="F35" s="642"/>
      <c r="G35" s="642"/>
      <c r="H35" s="574">
        <f t="shared" si="0"/>
        <v>80</v>
      </c>
      <c r="I35" s="129"/>
      <c r="J35" s="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row>
    <row r="36" spans="1:79" ht="13.5" customHeight="1">
      <c r="A36" s="632" t="s">
        <v>327</v>
      </c>
      <c r="B36" s="642"/>
      <c r="C36" s="642"/>
      <c r="D36" s="642"/>
      <c r="E36" s="642"/>
      <c r="F36" s="642">
        <v>1</v>
      </c>
      <c r="G36" s="642">
        <v>2</v>
      </c>
      <c r="H36" s="574">
        <f t="shared" si="0"/>
        <v>2</v>
      </c>
      <c r="I36" s="129"/>
      <c r="J36" s="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row>
    <row r="37" spans="1:79" ht="13.5" customHeight="1">
      <c r="A37" s="632" t="s">
        <v>270</v>
      </c>
      <c r="B37" s="642"/>
      <c r="C37" s="642"/>
      <c r="D37" s="642">
        <v>6</v>
      </c>
      <c r="E37" s="642">
        <v>228.5</v>
      </c>
      <c r="F37" s="642"/>
      <c r="G37" s="642"/>
      <c r="H37" s="574">
        <f t="shared" si="0"/>
        <v>228.5</v>
      </c>
      <c r="I37" s="129"/>
      <c r="J37" s="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row>
    <row r="38" spans="1:79" ht="13.5" customHeight="1">
      <c r="A38" s="632" t="s">
        <v>352</v>
      </c>
      <c r="B38" s="642"/>
      <c r="C38" s="642"/>
      <c r="D38" s="642"/>
      <c r="E38" s="642"/>
      <c r="F38" s="642"/>
      <c r="G38" s="642"/>
      <c r="H38" s="574"/>
      <c r="I38" s="129"/>
      <c r="J38" s="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row>
    <row r="39" spans="1:79" ht="13.5" customHeight="1">
      <c r="A39" s="632" t="s">
        <v>425</v>
      </c>
      <c r="B39" s="642"/>
      <c r="C39" s="642"/>
      <c r="D39" s="642"/>
      <c r="E39" s="642"/>
      <c r="F39" s="642"/>
      <c r="G39" s="642"/>
      <c r="H39" s="574"/>
      <c r="I39" s="129"/>
      <c r="J39" s="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row>
    <row r="40" spans="1:79" ht="13.5" customHeight="1">
      <c r="A40" s="632" t="s">
        <v>272</v>
      </c>
      <c r="B40" s="642"/>
      <c r="C40" s="642"/>
      <c r="D40" s="642"/>
      <c r="E40" s="642"/>
      <c r="F40" s="642"/>
      <c r="G40" s="642"/>
      <c r="H40" s="574"/>
      <c r="I40" s="129"/>
      <c r="J40" s="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row>
    <row r="41" spans="1:79" ht="13.5" customHeight="1">
      <c r="A41" s="632" t="s">
        <v>426</v>
      </c>
      <c r="B41" s="642">
        <v>2</v>
      </c>
      <c r="C41" s="642">
        <v>46.5</v>
      </c>
      <c r="D41" s="642"/>
      <c r="E41" s="642"/>
      <c r="F41" s="642"/>
      <c r="G41" s="642"/>
      <c r="H41" s="574">
        <f t="shared" si="0"/>
        <v>46.5</v>
      </c>
      <c r="I41" s="129"/>
      <c r="J41" s="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row>
    <row r="42" spans="1:79" ht="13.5" customHeight="1">
      <c r="A42" s="632" t="s">
        <v>329</v>
      </c>
      <c r="B42" s="642"/>
      <c r="C42" s="642"/>
      <c r="D42" s="642">
        <v>3</v>
      </c>
      <c r="E42" s="642">
        <v>77</v>
      </c>
      <c r="F42" s="642"/>
      <c r="G42" s="642"/>
      <c r="H42" s="574">
        <f t="shared" si="0"/>
        <v>77</v>
      </c>
      <c r="I42" s="129"/>
      <c r="J42" s="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row>
    <row r="43" spans="1:79" ht="13.5" customHeight="1">
      <c r="A43" s="632" t="s">
        <v>331</v>
      </c>
      <c r="B43" s="642"/>
      <c r="C43" s="642"/>
      <c r="D43" s="642">
        <v>1</v>
      </c>
      <c r="E43" s="642">
        <v>3</v>
      </c>
      <c r="F43" s="642"/>
      <c r="G43" s="642"/>
      <c r="H43" s="574">
        <f t="shared" si="0"/>
        <v>3</v>
      </c>
      <c r="I43" s="129"/>
      <c r="J43" s="4"/>
      <c r="T43" s="305"/>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row>
    <row r="44" spans="1:79" ht="13.5" customHeight="1">
      <c r="A44" s="632" t="s">
        <v>275</v>
      </c>
      <c r="B44" s="642">
        <v>1</v>
      </c>
      <c r="C44" s="642">
        <v>34.5</v>
      </c>
      <c r="D44" s="642"/>
      <c r="E44" s="642"/>
      <c r="F44" s="642"/>
      <c r="G44" s="642"/>
      <c r="H44" s="574">
        <f t="shared" si="0"/>
        <v>34.5</v>
      </c>
      <c r="I44" s="129"/>
      <c r="J44" s="4"/>
      <c r="T44" s="305"/>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row>
    <row r="45" spans="1:79" s="103" customFormat="1" ht="13.5" customHeight="1">
      <c r="A45" s="632" t="s">
        <v>135</v>
      </c>
      <c r="B45" s="642"/>
      <c r="C45" s="642"/>
      <c r="D45" s="642"/>
      <c r="E45" s="642"/>
      <c r="F45" s="642"/>
      <c r="G45" s="642"/>
      <c r="H45" s="574"/>
      <c r="I45" s="187"/>
      <c r="J45" s="4"/>
      <c r="T45" s="305"/>
      <c r="U45" s="241"/>
      <c r="V45" s="241"/>
      <c r="W45" s="241"/>
      <c r="X45" s="241"/>
      <c r="Y45" s="241"/>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row>
    <row r="46" spans="1:79" ht="13.5" customHeight="1">
      <c r="A46" s="632" t="s">
        <v>333</v>
      </c>
      <c r="B46" s="642"/>
      <c r="C46" s="642"/>
      <c r="D46" s="642">
        <v>1</v>
      </c>
      <c r="E46" s="642">
        <v>6</v>
      </c>
      <c r="F46" s="642">
        <v>1</v>
      </c>
      <c r="G46" s="642">
        <v>35</v>
      </c>
      <c r="H46" s="574">
        <f t="shared" si="0"/>
        <v>41</v>
      </c>
      <c r="I46" s="129"/>
      <c r="J46" s="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row>
    <row r="47" spans="1:79" ht="13.5" customHeight="1">
      <c r="A47" s="632" t="s">
        <v>278</v>
      </c>
      <c r="B47" s="642">
        <v>2</v>
      </c>
      <c r="C47" s="642">
        <v>86</v>
      </c>
      <c r="D47" s="642"/>
      <c r="E47" s="642"/>
      <c r="F47" s="642"/>
      <c r="G47" s="642"/>
      <c r="H47" s="574">
        <f t="shared" si="0"/>
        <v>86</v>
      </c>
      <c r="I47" s="129"/>
      <c r="J47" s="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row>
    <row r="48" spans="1:79" ht="13.5" customHeight="1">
      <c r="A48" s="632" t="s">
        <v>279</v>
      </c>
      <c r="B48" s="642"/>
      <c r="C48" s="642"/>
      <c r="D48" s="642"/>
      <c r="E48" s="642"/>
      <c r="F48" s="642"/>
      <c r="G48" s="642"/>
      <c r="H48" s="574"/>
      <c r="I48" s="129"/>
      <c r="J48" s="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row>
    <row r="49" spans="1:79" s="103" customFormat="1" ht="13.5" customHeight="1">
      <c r="A49" s="632" t="s">
        <v>334</v>
      </c>
      <c r="B49" s="642"/>
      <c r="C49" s="642"/>
      <c r="D49" s="642">
        <v>1</v>
      </c>
      <c r="E49" s="642">
        <v>40</v>
      </c>
      <c r="F49" s="642"/>
      <c r="G49" s="642"/>
      <c r="H49" s="574">
        <f t="shared" si="0"/>
        <v>40</v>
      </c>
      <c r="I49" s="187"/>
      <c r="J49" s="4"/>
      <c r="T49" s="241"/>
      <c r="U49" s="241"/>
      <c r="V49" s="241"/>
      <c r="W49" s="241"/>
      <c r="X49" s="241"/>
      <c r="Y49" s="241"/>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row>
    <row r="50" spans="1:79" s="103" customFormat="1" ht="13.5" customHeight="1">
      <c r="A50" s="632" t="s">
        <v>336</v>
      </c>
      <c r="B50" s="642"/>
      <c r="C50" s="642"/>
      <c r="D50" s="642">
        <v>1</v>
      </c>
      <c r="E50" s="642">
        <v>3</v>
      </c>
      <c r="F50" s="642"/>
      <c r="G50" s="642"/>
      <c r="H50" s="574">
        <f t="shared" si="0"/>
        <v>3</v>
      </c>
      <c r="I50" s="187"/>
      <c r="J50" s="4"/>
      <c r="T50" s="241"/>
      <c r="U50" s="241"/>
      <c r="V50" s="241"/>
      <c r="W50" s="241"/>
      <c r="X50" s="241"/>
      <c r="Y50" s="241"/>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row>
    <row r="51" spans="1:79" ht="14.25" customHeight="1">
      <c r="A51" s="24"/>
      <c r="B51" s="573"/>
      <c r="C51" s="574"/>
      <c r="D51" s="573"/>
      <c r="E51" s="574"/>
      <c r="F51" s="573"/>
      <c r="G51" s="574"/>
      <c r="H51" s="574"/>
      <c r="I51" s="129"/>
      <c r="J51" s="188"/>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row>
    <row r="52" spans="1:79" ht="14.25" customHeight="1">
      <c r="A52" s="24"/>
      <c r="B52" s="573"/>
      <c r="C52" s="574"/>
      <c r="D52" s="573"/>
      <c r="E52" s="574"/>
      <c r="F52" s="573"/>
      <c r="G52" s="574"/>
      <c r="H52" s="574"/>
      <c r="J52" s="188"/>
      <c r="W52" s="20"/>
      <c r="X52" s="20"/>
      <c r="Y52" s="20"/>
    </row>
    <row r="53" spans="1:79" ht="14.25" customHeight="1">
      <c r="A53" s="24"/>
      <c r="B53" s="573"/>
      <c r="C53" s="574"/>
      <c r="D53" s="573"/>
      <c r="E53" s="574"/>
      <c r="F53" s="573"/>
      <c r="G53" s="574"/>
      <c r="H53" s="574"/>
      <c r="I53" s="129"/>
      <c r="J53" s="188"/>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row>
    <row r="54" spans="1:79" ht="14.25" customHeight="1">
      <c r="A54" s="24"/>
      <c r="B54" s="573"/>
      <c r="C54" s="574"/>
      <c r="D54" s="573"/>
      <c r="E54" s="574"/>
      <c r="F54" s="573"/>
      <c r="G54" s="574"/>
      <c r="H54" s="574"/>
      <c r="I54" s="129"/>
      <c r="J54" s="188"/>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row>
    <row r="55" spans="1:79" ht="14.25" customHeight="1">
      <c r="A55" s="24"/>
      <c r="B55" s="573"/>
      <c r="C55" s="574"/>
      <c r="D55" s="573"/>
      <c r="E55" s="574"/>
      <c r="F55" s="573"/>
      <c r="G55" s="574"/>
      <c r="H55" s="574"/>
      <c r="I55" s="129"/>
      <c r="J55" s="188"/>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row>
    <row r="56" spans="1:79" ht="14.25" customHeight="1">
      <c r="A56" s="24"/>
      <c r="B56" s="573"/>
      <c r="C56" s="574"/>
      <c r="D56" s="573"/>
      <c r="E56" s="574"/>
      <c r="F56" s="573"/>
      <c r="G56" s="574"/>
      <c r="H56" s="574"/>
      <c r="I56" s="129"/>
      <c r="J56" s="188"/>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row>
    <row r="57" spans="1:79" ht="14.25" customHeight="1">
      <c r="A57" s="24"/>
      <c r="B57" s="573"/>
      <c r="C57" s="574"/>
      <c r="D57" s="573"/>
      <c r="E57" s="574"/>
      <c r="F57" s="573"/>
      <c r="G57" s="574"/>
      <c r="H57" s="574"/>
      <c r="I57" s="129"/>
      <c r="J57" s="188"/>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row>
    <row r="58" spans="1:79" ht="14.25" customHeight="1">
      <c r="A58" s="107"/>
      <c r="B58" s="4"/>
      <c r="C58" s="4"/>
      <c r="D58" s="4"/>
      <c r="E58" s="4"/>
      <c r="F58" s="4"/>
      <c r="G58" s="4"/>
      <c r="H58" s="129"/>
      <c r="I58" s="129"/>
      <c r="J58" s="188"/>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row>
    <row r="59" spans="1:79" ht="14.25" customHeight="1">
      <c r="I59" s="129"/>
      <c r="J59" s="188"/>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row>
    <row r="60" spans="1:79" ht="14.25" customHeight="1">
      <c r="I60" s="129"/>
      <c r="J60" s="188"/>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row>
    <row r="61" spans="1:79" ht="14.25" customHeight="1">
      <c r="I61" s="129"/>
      <c r="J61" s="188"/>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row>
    <row r="62" spans="1:79" ht="14.25" customHeight="1">
      <c r="I62" s="129"/>
      <c r="J62" s="188"/>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row>
    <row r="63" spans="1:79" ht="14.25" customHeight="1">
      <c r="I63" s="129"/>
      <c r="J63" s="188"/>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row>
    <row r="64" spans="1:79" ht="14.25" customHeight="1">
      <c r="I64" s="129"/>
      <c r="J64" s="188"/>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row>
    <row r="65" spans="9:79" ht="14.25" customHeight="1">
      <c r="I65" s="129"/>
      <c r="J65" s="188"/>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row>
    <row r="66" spans="9:79" ht="14.25" customHeight="1">
      <c r="I66" s="129"/>
      <c r="J66" s="188"/>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row>
    <row r="67" spans="9:79" ht="14.25" customHeight="1">
      <c r="I67" s="129"/>
      <c r="J67" s="188"/>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row>
    <row r="68" spans="9:79" ht="14.25" customHeight="1">
      <c r="I68" s="129"/>
      <c r="J68" s="188"/>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row>
    <row r="69" spans="9:79" ht="14.25" customHeight="1">
      <c r="I69" s="129"/>
      <c r="J69" s="188"/>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row>
    <row r="70" spans="9:79" ht="14.25" customHeight="1">
      <c r="I70" s="129"/>
      <c r="J70" s="188"/>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row>
    <row r="71" spans="9:79" ht="14.25" customHeight="1">
      <c r="I71" s="129"/>
      <c r="J71" s="188"/>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row>
    <row r="72" spans="9:79" ht="14.25" customHeight="1">
      <c r="I72" s="129"/>
      <c r="J72" s="188"/>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row>
    <row r="73" spans="9:79" ht="14.25" customHeight="1">
      <c r="I73" s="129"/>
      <c r="J73" s="188"/>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row>
    <row r="74" spans="9:79" ht="14.25" customHeight="1">
      <c r="I74" s="129"/>
      <c r="J74" s="188"/>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row>
    <row r="75" spans="9:79" ht="14.25" customHeight="1">
      <c r="I75" s="129"/>
      <c r="J75" s="188"/>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row>
    <row r="76" spans="9:79" ht="14.25" customHeight="1">
      <c r="I76" s="129"/>
      <c r="J76" s="188"/>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row>
    <row r="77" spans="9:79" ht="14.25" customHeight="1">
      <c r="I77" s="129"/>
      <c r="J77" s="188"/>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row>
    <row r="78" spans="9:79" ht="14.25" customHeight="1">
      <c r="I78" s="129"/>
      <c r="J78" s="188"/>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row>
    <row r="79" spans="9:79" ht="14.25" customHeight="1">
      <c r="I79" s="129"/>
      <c r="J79" s="188"/>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row>
    <row r="80" spans="9:79" ht="14.25" customHeight="1">
      <c r="I80" s="129"/>
      <c r="J80" s="188"/>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row>
    <row r="81" spans="9:79" ht="14.25" customHeight="1">
      <c r="I81" s="129"/>
      <c r="J81" s="188"/>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row>
    <row r="82" spans="9:79" ht="14.25" customHeight="1">
      <c r="I82" s="129"/>
      <c r="J82" s="188"/>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row>
    <row r="83" spans="9:79" ht="14.25" customHeight="1">
      <c r="I83" s="129"/>
      <c r="J83" s="188"/>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row>
    <row r="84" spans="9:79" ht="14.25" customHeight="1">
      <c r="I84" s="129"/>
      <c r="J84" s="188"/>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row>
    <row r="85" spans="9:79" ht="14.25" customHeight="1">
      <c r="I85" s="129"/>
      <c r="J85" s="188"/>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row>
    <row r="86" spans="9:79" ht="14.25" customHeight="1">
      <c r="I86" s="129"/>
      <c r="J86" s="188"/>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row>
    <row r="87" spans="9:79" ht="14.25" customHeight="1">
      <c r="I87" s="129"/>
      <c r="J87" s="188"/>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row>
    <row r="88" spans="9:79" ht="14.25" customHeight="1">
      <c r="I88" s="129"/>
      <c r="J88" s="188"/>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row>
    <row r="89" spans="9:79" ht="14.25" customHeight="1">
      <c r="I89" s="129"/>
      <c r="J89" s="188"/>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row>
    <row r="90" spans="9:79" ht="14.25" customHeight="1">
      <c r="I90" s="129"/>
      <c r="J90" s="188"/>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row>
    <row r="91" spans="9:79" ht="14.25" customHeight="1">
      <c r="I91" s="129"/>
      <c r="J91" s="188"/>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row>
    <row r="92" spans="9:79" ht="14.25" customHeight="1">
      <c r="I92" s="129"/>
      <c r="J92" s="188"/>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row>
    <row r="93" spans="9:79" ht="14.25" customHeight="1">
      <c r="I93" s="129"/>
      <c r="J93" s="188"/>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row>
    <row r="94" spans="9:79" ht="14.25" customHeight="1">
      <c r="I94" s="129"/>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row>
    <row r="95" spans="9:79" ht="14.25" customHeight="1">
      <c r="I95" s="129"/>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row>
    <row r="96" spans="9:79" ht="14.25" customHeight="1">
      <c r="I96" s="129"/>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row>
    <row r="97" spans="1:79" ht="14.25" customHeight="1">
      <c r="I97" s="129"/>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row>
    <row r="98" spans="1:79" ht="14.25" customHeight="1">
      <c r="I98" s="129"/>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row>
    <row r="99" spans="1:79" ht="14.25" customHeight="1">
      <c r="I99" s="81"/>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row>
    <row r="100" spans="1:79" ht="14.25" customHeight="1">
      <c r="I100" s="81"/>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row>
    <row r="101" spans="1:79" ht="14.25" customHeight="1">
      <c r="B101" s="81"/>
      <c r="C101" s="81"/>
      <c r="D101" s="81"/>
      <c r="E101" s="81"/>
      <c r="F101" s="81"/>
      <c r="G101" s="81"/>
      <c r="H101" s="362"/>
      <c r="I101" s="81"/>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row>
    <row r="102" spans="1:79" ht="14.25" customHeight="1">
      <c r="B102" s="140"/>
      <c r="C102" s="140"/>
      <c r="D102" s="108"/>
      <c r="E102" s="108"/>
      <c r="F102" s="108"/>
      <c r="G102" s="108"/>
      <c r="H102" s="140"/>
      <c r="I102" s="108"/>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row>
    <row r="103" spans="1:79" ht="14.25" customHeight="1">
      <c r="B103" s="30"/>
      <c r="C103" s="30"/>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row>
    <row r="104" spans="1:79" ht="14.25" customHeight="1">
      <c r="B104" s="30"/>
      <c r="C104" s="30"/>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row>
    <row r="105" spans="1:79" ht="14.25" customHeight="1">
      <c r="B105" s="30"/>
      <c r="C105" s="30"/>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row>
    <row r="106" spans="1:79" ht="14.25" customHeight="1">
      <c r="A106" s="60"/>
      <c r="B106" s="30"/>
      <c r="C106" s="30"/>
      <c r="D106" s="48"/>
      <c r="E106" s="48"/>
      <c r="F106" s="48"/>
      <c r="G106" s="48"/>
      <c r="H106" s="191"/>
      <c r="I106" s="48"/>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row>
    <row r="107" spans="1:79" ht="14.25" customHeight="1">
      <c r="A107" s="60"/>
      <c r="B107" s="30"/>
      <c r="C107" s="30"/>
      <c r="D107" s="48"/>
      <c r="E107" s="48"/>
      <c r="F107" s="48"/>
      <c r="G107" s="48"/>
      <c r="H107" s="191"/>
      <c r="I107" s="48"/>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row>
    <row r="108" spans="1:79" ht="14.25" customHeight="1">
      <c r="B108" s="30"/>
      <c r="C108" s="30"/>
      <c r="D108" s="48"/>
      <c r="E108" s="48"/>
      <c r="F108" s="48"/>
      <c r="G108" s="48"/>
      <c r="H108" s="191"/>
      <c r="I108" s="48"/>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row>
    <row r="109" spans="1:79" ht="14.25" customHeight="1">
      <c r="B109" s="30"/>
      <c r="C109" s="30"/>
      <c r="D109" s="48"/>
      <c r="E109" s="48"/>
      <c r="F109" s="48"/>
      <c r="G109" s="48"/>
      <c r="H109" s="191"/>
      <c r="I109" s="48"/>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row>
    <row r="110" spans="1:79" ht="14.25" customHeight="1">
      <c r="B110" s="30"/>
      <c r="C110" s="30"/>
      <c r="D110" s="48"/>
      <c r="E110" s="48"/>
      <c r="F110" s="48"/>
      <c r="G110" s="48"/>
      <c r="H110" s="191"/>
      <c r="I110" s="48"/>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row>
    <row r="111" spans="1:79" ht="14.25" customHeight="1">
      <c r="B111" s="30"/>
      <c r="C111" s="30"/>
      <c r="D111" s="48"/>
      <c r="E111" s="48"/>
      <c r="F111" s="48"/>
      <c r="G111" s="48"/>
      <c r="H111" s="191"/>
      <c r="I111" s="48"/>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row>
    <row r="112" spans="1:79" ht="14.25" customHeight="1">
      <c r="B112" s="30"/>
      <c r="C112" s="30"/>
      <c r="D112" s="48"/>
      <c r="E112" s="48"/>
      <c r="F112" s="48"/>
      <c r="G112" s="48"/>
      <c r="H112" s="191"/>
      <c r="I112" s="48"/>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row>
    <row r="113" spans="4:79" ht="14.25" customHeight="1">
      <c r="D113" s="48"/>
      <c r="E113" s="48"/>
      <c r="F113" s="48"/>
      <c r="G113" s="48"/>
      <c r="H113" s="191"/>
      <c r="I113" s="48"/>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row>
    <row r="114" spans="4:79" ht="14.25" customHeight="1">
      <c r="D114" s="48"/>
      <c r="E114" s="48"/>
      <c r="F114" s="48"/>
      <c r="G114" s="48"/>
      <c r="H114" s="191"/>
      <c r="I114" s="48"/>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row>
    <row r="115" spans="4:79" ht="14.25" customHeight="1">
      <c r="D115" s="48"/>
      <c r="E115" s="48"/>
      <c r="F115" s="48"/>
      <c r="G115" s="48"/>
      <c r="H115" s="191"/>
      <c r="I115" s="48"/>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row>
    <row r="116" spans="4:79" ht="14.25" customHeight="1">
      <c r="D116" s="48"/>
      <c r="E116" s="48"/>
      <c r="F116" s="48"/>
      <c r="G116" s="48"/>
      <c r="H116" s="191"/>
      <c r="I116" s="48"/>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row>
    <row r="117" spans="4:79" ht="14.25" customHeight="1">
      <c r="D117" s="48"/>
      <c r="E117" s="48"/>
      <c r="F117" s="48"/>
      <c r="G117" s="48"/>
      <c r="H117" s="191"/>
      <c r="I117" s="48"/>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row>
    <row r="118" spans="4:79" ht="14.25" customHeight="1">
      <c r="D118" s="48"/>
      <c r="E118" s="48"/>
      <c r="F118" s="48"/>
      <c r="G118" s="48"/>
      <c r="H118" s="191"/>
      <c r="I118" s="48"/>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row>
    <row r="119" spans="4:79" ht="14.25" customHeight="1">
      <c r="D119" s="48"/>
      <c r="E119" s="48"/>
      <c r="F119" s="48"/>
      <c r="G119" s="48"/>
      <c r="H119" s="191"/>
      <c r="I119" s="48"/>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row>
    <row r="120" spans="4:79" ht="14.25" customHeight="1">
      <c r="D120" s="48"/>
      <c r="E120" s="48"/>
      <c r="F120" s="48"/>
      <c r="G120" s="48"/>
      <c r="H120" s="191"/>
      <c r="I120" s="48"/>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row>
    <row r="121" spans="4:79" ht="14.25" customHeight="1">
      <c r="D121" s="48"/>
      <c r="E121" s="48"/>
      <c r="F121" s="48"/>
      <c r="G121" s="48"/>
      <c r="H121" s="191"/>
      <c r="I121" s="48"/>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row>
    <row r="122" spans="4:79" ht="14.25" customHeight="1">
      <c r="D122" s="48"/>
      <c r="E122" s="48"/>
      <c r="F122" s="48"/>
      <c r="G122" s="48"/>
      <c r="H122" s="191"/>
      <c r="I122" s="48"/>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row>
    <row r="123" spans="4:79" ht="14.25" customHeight="1">
      <c r="D123" s="48"/>
      <c r="E123" s="48"/>
      <c r="F123" s="48"/>
      <c r="G123" s="48"/>
      <c r="H123" s="191"/>
      <c r="I123" s="48"/>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row>
    <row r="124" spans="4:79" ht="14.25" customHeight="1">
      <c r="D124" s="48"/>
      <c r="E124" s="48"/>
      <c r="F124" s="48"/>
      <c r="G124" s="48"/>
      <c r="H124" s="191"/>
      <c r="I124" s="48"/>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row>
    <row r="125" spans="4:79" ht="14.25" customHeight="1">
      <c r="D125" s="48"/>
      <c r="E125" s="48"/>
      <c r="F125" s="48"/>
      <c r="G125" s="48"/>
      <c r="H125" s="191"/>
      <c r="I125" s="48"/>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row>
    <row r="126" spans="4:79" ht="14.25" customHeight="1">
      <c r="D126" s="48"/>
      <c r="E126" s="48"/>
      <c r="F126" s="48"/>
      <c r="G126" s="48"/>
      <c r="H126" s="191"/>
      <c r="I126" s="48"/>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row>
    <row r="127" spans="4:79" ht="14.25" customHeight="1">
      <c r="D127" s="48"/>
      <c r="E127" s="48"/>
      <c r="F127" s="48"/>
      <c r="G127" s="48"/>
      <c r="H127" s="191"/>
      <c r="I127" s="48"/>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row>
    <row r="128" spans="4:79" ht="14.25" customHeight="1">
      <c r="D128" s="48"/>
      <c r="E128" s="48"/>
      <c r="F128" s="48"/>
      <c r="G128" s="48"/>
      <c r="H128" s="191"/>
      <c r="I128" s="48"/>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row>
    <row r="129" spans="4:79" ht="14.25" customHeight="1">
      <c r="D129" s="48"/>
      <c r="E129" s="48"/>
      <c r="F129" s="48"/>
      <c r="G129" s="48"/>
      <c r="H129" s="191"/>
      <c r="I129" s="48"/>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row>
    <row r="130" spans="4:79" ht="14.25" customHeight="1">
      <c r="D130" s="48"/>
      <c r="E130" s="48"/>
      <c r="F130" s="48"/>
      <c r="G130" s="48"/>
      <c r="H130" s="191"/>
      <c r="I130" s="48"/>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row>
    <row r="131" spans="4:79" ht="14.25" customHeight="1">
      <c r="D131" s="48"/>
      <c r="E131" s="48"/>
      <c r="F131" s="48"/>
      <c r="G131" s="48"/>
      <c r="H131" s="191"/>
      <c r="I131" s="48"/>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row>
    <row r="132" spans="4:79" ht="14.25" customHeight="1">
      <c r="D132" s="48"/>
      <c r="E132" s="48"/>
      <c r="F132" s="48"/>
      <c r="G132" s="48"/>
      <c r="H132" s="191"/>
      <c r="I132" s="48"/>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row>
    <row r="133" spans="4:79" ht="14.25" customHeight="1">
      <c r="D133" s="48"/>
      <c r="E133" s="48"/>
      <c r="F133" s="48"/>
      <c r="G133" s="48"/>
      <c r="H133" s="191"/>
      <c r="I133" s="48"/>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row>
    <row r="134" spans="4:79" ht="14.25" customHeight="1">
      <c r="D134" s="48"/>
      <c r="E134" s="48"/>
      <c r="F134" s="48"/>
      <c r="G134" s="48"/>
      <c r="H134" s="191"/>
      <c r="I134" s="48"/>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row>
    <row r="135" spans="4:79" ht="14.25" customHeight="1">
      <c r="D135" s="48"/>
      <c r="E135" s="48"/>
      <c r="F135" s="48"/>
      <c r="G135" s="48"/>
      <c r="H135" s="191"/>
      <c r="I135" s="48"/>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row>
    <row r="136" spans="4:79" ht="14.25" customHeight="1">
      <c r="D136" s="48"/>
      <c r="E136" s="48"/>
      <c r="F136" s="48"/>
      <c r="G136" s="48"/>
      <c r="H136" s="191"/>
      <c r="I136" s="48"/>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row>
    <row r="137" spans="4:79" ht="14.25" customHeight="1">
      <c r="D137" s="48"/>
      <c r="E137" s="48"/>
      <c r="F137" s="48"/>
      <c r="G137" s="48"/>
      <c r="H137" s="191"/>
      <c r="I137" s="48"/>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row>
    <row r="138" spans="4:79" ht="14.25" customHeight="1">
      <c r="D138" s="48"/>
      <c r="E138" s="48"/>
      <c r="F138" s="48"/>
      <c r="G138" s="48"/>
      <c r="H138" s="191"/>
      <c r="I138" s="48"/>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row>
    <row r="139" spans="4:79" ht="14.25" customHeight="1">
      <c r="D139" s="48"/>
      <c r="E139" s="48"/>
      <c r="F139" s="48"/>
      <c r="G139" s="48"/>
      <c r="H139" s="191"/>
      <c r="I139" s="48"/>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row>
    <row r="140" spans="4:79" ht="14.25" customHeight="1">
      <c r="D140" s="48"/>
      <c r="E140" s="48"/>
      <c r="F140" s="48"/>
      <c r="G140" s="48"/>
      <c r="H140" s="191"/>
      <c r="I140" s="48"/>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row>
    <row r="141" spans="4:79" ht="14.25" customHeight="1">
      <c r="D141" s="48"/>
      <c r="E141" s="48"/>
      <c r="F141" s="48"/>
      <c r="G141" s="48"/>
      <c r="H141" s="191"/>
      <c r="I141" s="48"/>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row>
    <row r="142" spans="4:79" ht="14.25" customHeight="1">
      <c r="D142" s="48"/>
      <c r="E142" s="48"/>
      <c r="F142" s="48"/>
      <c r="G142" s="48"/>
      <c r="H142" s="191"/>
      <c r="I142" s="48"/>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row>
    <row r="143" spans="4:79" ht="14.25" customHeight="1">
      <c r="D143" s="48"/>
      <c r="E143" s="48"/>
      <c r="F143" s="48"/>
      <c r="G143" s="48"/>
      <c r="H143" s="191"/>
      <c r="I143" s="48"/>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row>
    <row r="144" spans="4:79" ht="14.25" customHeight="1">
      <c r="D144" s="48"/>
      <c r="E144" s="48"/>
      <c r="F144" s="48"/>
      <c r="G144" s="48"/>
      <c r="H144" s="191"/>
      <c r="I144" s="48"/>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row>
    <row r="145" spans="4:79" ht="14.25" customHeight="1">
      <c r="D145" s="48"/>
      <c r="E145" s="48"/>
      <c r="F145" s="48"/>
      <c r="G145" s="48"/>
      <c r="H145" s="191"/>
      <c r="I145" s="48"/>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row>
    <row r="146" spans="4:79" ht="14.25" customHeight="1">
      <c r="D146" s="48"/>
      <c r="E146" s="48"/>
      <c r="F146" s="48"/>
      <c r="G146" s="48"/>
      <c r="H146" s="191"/>
      <c r="I146" s="48"/>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row>
    <row r="147" spans="4:79" ht="14.25" customHeight="1">
      <c r="D147" s="48"/>
      <c r="E147" s="48"/>
      <c r="F147" s="48"/>
      <c r="G147" s="48"/>
      <c r="H147" s="191"/>
      <c r="I147" s="48"/>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row>
    <row r="148" spans="4:79" ht="14.25" customHeight="1">
      <c r="D148" s="48"/>
      <c r="E148" s="48"/>
      <c r="F148" s="48"/>
      <c r="G148" s="48"/>
      <c r="H148" s="191"/>
      <c r="I148" s="48"/>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row>
    <row r="149" spans="4:79" ht="14.25" customHeight="1">
      <c r="D149" s="48"/>
      <c r="E149" s="48"/>
      <c r="F149" s="48"/>
      <c r="G149" s="48"/>
      <c r="H149" s="191"/>
      <c r="I149" s="48"/>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row>
    <row r="150" spans="4:79" ht="14.25" customHeight="1">
      <c r="D150" s="48"/>
      <c r="E150" s="48"/>
      <c r="F150" s="48"/>
      <c r="G150" s="48"/>
      <c r="H150" s="191"/>
      <c r="I150" s="48"/>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row>
    <row r="151" spans="4:79" ht="14.25" customHeight="1">
      <c r="D151" s="48"/>
      <c r="E151" s="48"/>
      <c r="F151" s="48"/>
      <c r="G151" s="48"/>
      <c r="H151" s="191"/>
      <c r="I151" s="48"/>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row>
    <row r="152" spans="4:79" ht="14.25" customHeight="1">
      <c r="D152" s="48"/>
      <c r="E152" s="48"/>
      <c r="F152" s="48"/>
      <c r="G152" s="48"/>
      <c r="H152" s="191"/>
      <c r="I152" s="48"/>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row>
    <row r="153" spans="4:79" ht="14.25" customHeight="1">
      <c r="D153" s="48"/>
      <c r="E153" s="48"/>
      <c r="F153" s="48"/>
      <c r="G153" s="48"/>
      <c r="H153" s="191"/>
      <c r="I153" s="48"/>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row>
    <row r="154" spans="4:79" ht="14.25" customHeight="1">
      <c r="D154" s="48"/>
      <c r="E154" s="48"/>
      <c r="F154" s="48"/>
      <c r="G154" s="48"/>
      <c r="H154" s="191"/>
      <c r="I154" s="48"/>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row>
    <row r="155" spans="4:79" ht="14.25" customHeight="1">
      <c r="D155" s="48"/>
      <c r="E155" s="48"/>
      <c r="F155" s="48"/>
      <c r="G155" s="48"/>
      <c r="H155" s="191"/>
      <c r="I155" s="48"/>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row>
    <row r="156" spans="4:79" ht="14.25" customHeight="1">
      <c r="D156" s="48"/>
      <c r="E156" s="48"/>
      <c r="F156" s="48"/>
      <c r="G156" s="48"/>
      <c r="H156" s="191"/>
      <c r="I156" s="48"/>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row>
    <row r="157" spans="4:79" ht="14.25" customHeight="1">
      <c r="D157" s="48"/>
      <c r="E157" s="48"/>
      <c r="F157" s="48"/>
      <c r="G157" s="48"/>
      <c r="H157" s="191"/>
      <c r="I157" s="48"/>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row>
    <row r="158" spans="4:79" ht="14.25" customHeight="1">
      <c r="D158" s="48"/>
      <c r="E158" s="48"/>
      <c r="F158" s="48"/>
      <c r="G158" s="48"/>
      <c r="H158" s="191"/>
      <c r="I158" s="48"/>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row>
    <row r="159" spans="4:79" ht="14.25" customHeight="1">
      <c r="D159" s="48"/>
      <c r="E159" s="48"/>
      <c r="F159" s="48"/>
      <c r="G159" s="48"/>
      <c r="H159" s="191"/>
      <c r="I159" s="48"/>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row>
    <row r="160" spans="4:79" ht="14.25" customHeight="1">
      <c r="D160" s="48"/>
      <c r="E160" s="48"/>
      <c r="F160" s="48"/>
      <c r="G160" s="48"/>
      <c r="H160" s="191"/>
      <c r="I160" s="48"/>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row>
    <row r="161" spans="4:79" ht="14.25" customHeight="1">
      <c r="D161" s="48"/>
      <c r="E161" s="48"/>
      <c r="F161" s="48"/>
      <c r="G161" s="48"/>
      <c r="H161" s="191"/>
      <c r="I161" s="48"/>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row>
    <row r="162" spans="4:79" ht="14.25" customHeight="1">
      <c r="D162" s="48"/>
      <c r="E162" s="48"/>
      <c r="F162" s="48"/>
      <c r="G162" s="48"/>
      <c r="H162" s="191"/>
      <c r="I162" s="48"/>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row>
    <row r="163" spans="4:79" ht="14.25" customHeight="1">
      <c r="D163" s="48"/>
      <c r="E163" s="48"/>
      <c r="F163" s="48"/>
      <c r="G163" s="48"/>
      <c r="H163" s="191"/>
      <c r="I163" s="48"/>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row>
    <row r="164" spans="4:79" ht="14.25" customHeight="1">
      <c r="D164" s="48"/>
      <c r="E164" s="48"/>
      <c r="F164" s="48"/>
      <c r="G164" s="48"/>
      <c r="H164" s="191"/>
      <c r="I164" s="48"/>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row>
    <row r="165" spans="4:79" ht="14.25" customHeight="1">
      <c r="D165" s="48"/>
      <c r="E165" s="48"/>
      <c r="F165" s="48"/>
      <c r="G165" s="48"/>
      <c r="H165" s="191"/>
      <c r="I165" s="48"/>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row>
    <row r="166" spans="4:79" ht="14.25" customHeight="1">
      <c r="D166" s="48"/>
      <c r="E166" s="48"/>
      <c r="F166" s="48"/>
      <c r="G166" s="48"/>
      <c r="H166" s="191"/>
      <c r="I166" s="48"/>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row>
    <row r="167" spans="4:79" ht="14.25" customHeight="1">
      <c r="D167" s="48"/>
      <c r="E167" s="48"/>
      <c r="F167" s="48"/>
      <c r="G167" s="48"/>
      <c r="H167" s="191"/>
      <c r="I167" s="48"/>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row>
    <row r="168" spans="4:79" ht="14.25" customHeight="1">
      <c r="D168" s="48"/>
      <c r="E168" s="48"/>
      <c r="F168" s="48"/>
      <c r="G168" s="48"/>
      <c r="H168" s="191"/>
      <c r="I168" s="48"/>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row>
    <row r="169" spans="4:79" ht="14.25" customHeight="1">
      <c r="D169" s="48"/>
      <c r="E169" s="48"/>
      <c r="F169" s="48"/>
      <c r="G169" s="48"/>
      <c r="H169" s="191"/>
      <c r="I169" s="48"/>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row>
    <row r="170" spans="4:79" ht="14.25" customHeight="1">
      <c r="D170" s="48"/>
      <c r="E170" s="48"/>
      <c r="F170" s="48"/>
      <c r="G170" s="48"/>
      <c r="H170" s="191"/>
      <c r="I170" s="48"/>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row>
    <row r="171" spans="4:79" ht="14.25" customHeight="1">
      <c r="D171" s="48"/>
      <c r="E171" s="48"/>
      <c r="F171" s="48"/>
      <c r="G171" s="48"/>
      <c r="H171" s="191"/>
      <c r="I171" s="48"/>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row>
    <row r="172" spans="4:79" ht="14.25" customHeight="1">
      <c r="D172" s="48"/>
      <c r="E172" s="48"/>
      <c r="F172" s="48"/>
      <c r="G172" s="48"/>
      <c r="H172" s="191"/>
      <c r="I172" s="48"/>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row>
    <row r="173" spans="4:79" ht="14.25" customHeight="1">
      <c r="D173" s="48"/>
      <c r="E173" s="48"/>
      <c r="F173" s="48"/>
      <c r="G173" s="48"/>
      <c r="H173" s="191"/>
      <c r="I173" s="48"/>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row>
    <row r="174" spans="4:79" ht="14.25" customHeight="1">
      <c r="D174" s="48"/>
      <c r="E174" s="48"/>
      <c r="F174" s="48"/>
      <c r="G174" s="48"/>
      <c r="H174" s="191"/>
      <c r="I174" s="48"/>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row>
    <row r="175" spans="4:79" ht="14.25" customHeight="1">
      <c r="D175" s="48"/>
      <c r="E175" s="48"/>
      <c r="F175" s="48"/>
      <c r="G175" s="48"/>
      <c r="H175" s="191"/>
      <c r="I175" s="48"/>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row>
    <row r="176" spans="4:79" ht="14.25" customHeight="1">
      <c r="D176" s="48"/>
      <c r="E176" s="48"/>
      <c r="F176" s="48"/>
      <c r="G176" s="48"/>
      <c r="H176" s="191"/>
      <c r="I176" s="48"/>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row>
    <row r="177" spans="4:79" ht="14.25" customHeight="1">
      <c r="D177" s="48"/>
      <c r="E177" s="48"/>
      <c r="F177" s="48"/>
      <c r="G177" s="48"/>
      <c r="H177" s="191"/>
      <c r="I177" s="48"/>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row>
    <row r="178" spans="4:79" ht="14.25" customHeight="1">
      <c r="D178" s="48"/>
      <c r="E178" s="48"/>
      <c r="F178" s="48"/>
      <c r="G178" s="48"/>
      <c r="H178" s="191"/>
      <c r="I178" s="48"/>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row>
    <row r="179" spans="4:79" ht="14.25" customHeight="1">
      <c r="D179" s="48"/>
      <c r="E179" s="48"/>
      <c r="F179" s="48"/>
      <c r="G179" s="48"/>
      <c r="H179" s="191"/>
      <c r="I179" s="48"/>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row>
    <row r="180" spans="4:79" ht="14.25" customHeight="1">
      <c r="D180" s="48"/>
      <c r="E180" s="48"/>
      <c r="F180" s="48"/>
      <c r="G180" s="48"/>
      <c r="H180" s="191"/>
      <c r="I180" s="48"/>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row>
    <row r="181" spans="4:79" ht="14.25" customHeight="1">
      <c r="D181" s="48"/>
      <c r="E181" s="48"/>
      <c r="F181" s="48"/>
      <c r="G181" s="48"/>
      <c r="H181" s="191"/>
      <c r="I181" s="48"/>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row>
    <row r="182" spans="4:79" ht="14.25" customHeight="1">
      <c r="D182" s="48"/>
      <c r="E182" s="48"/>
      <c r="F182" s="48"/>
      <c r="G182" s="48"/>
      <c r="H182" s="191"/>
      <c r="I182" s="48"/>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row>
    <row r="183" spans="4:79" ht="14.25" customHeight="1">
      <c r="D183" s="48"/>
      <c r="E183" s="48"/>
      <c r="F183" s="48"/>
      <c r="G183" s="48"/>
      <c r="H183" s="191"/>
      <c r="I183" s="48"/>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row>
    <row r="184" spans="4:79" ht="14.25" customHeight="1">
      <c r="D184" s="48"/>
      <c r="E184" s="48"/>
      <c r="F184" s="48"/>
      <c r="G184" s="48"/>
      <c r="H184" s="191"/>
      <c r="I184" s="48"/>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row>
    <row r="185" spans="4:79" ht="14.25" customHeight="1">
      <c r="D185" s="48"/>
      <c r="E185" s="48"/>
      <c r="F185" s="48"/>
      <c r="G185" s="48"/>
      <c r="H185" s="191"/>
      <c r="I185" s="48"/>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row>
    <row r="186" spans="4:79" ht="14.25" customHeight="1">
      <c r="D186" s="48"/>
      <c r="E186" s="48"/>
      <c r="F186" s="48"/>
      <c r="G186" s="48"/>
      <c r="H186" s="191"/>
      <c r="I186" s="48"/>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row>
    <row r="187" spans="4:79" ht="14.25" customHeight="1">
      <c r="D187" s="48"/>
      <c r="E187" s="48"/>
      <c r="F187" s="48"/>
      <c r="G187" s="48"/>
      <c r="H187" s="191"/>
      <c r="I187" s="48"/>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row>
    <row r="188" spans="4:79" ht="14.25" customHeight="1">
      <c r="D188" s="48"/>
      <c r="E188" s="48"/>
      <c r="F188" s="48"/>
      <c r="G188" s="48"/>
      <c r="H188" s="191"/>
      <c r="I188" s="48"/>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row>
    <row r="189" spans="4:79" ht="14.25" customHeight="1">
      <c r="D189" s="48"/>
      <c r="E189" s="48"/>
      <c r="F189" s="48"/>
      <c r="G189" s="48"/>
      <c r="H189" s="191"/>
      <c r="I189" s="48"/>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row>
    <row r="190" spans="4:79" ht="14.25" customHeight="1">
      <c r="D190" s="48"/>
      <c r="E190" s="48"/>
      <c r="F190" s="48"/>
      <c r="G190" s="48"/>
      <c r="H190" s="191"/>
      <c r="I190" s="48"/>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row>
    <row r="191" spans="4:79" ht="14.25" customHeight="1">
      <c r="D191" s="48"/>
      <c r="E191" s="48"/>
      <c r="F191" s="48"/>
      <c r="G191" s="48"/>
      <c r="H191" s="191"/>
      <c r="I191" s="48"/>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row>
    <row r="192" spans="4:79" ht="14.25" customHeight="1">
      <c r="D192" s="48"/>
      <c r="E192" s="48"/>
      <c r="F192" s="48"/>
      <c r="G192" s="48"/>
      <c r="H192" s="191"/>
      <c r="I192" s="48"/>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row>
    <row r="193" spans="4:79" ht="14.25" customHeight="1">
      <c r="D193" s="48"/>
      <c r="E193" s="48"/>
      <c r="F193" s="48"/>
      <c r="G193" s="48"/>
      <c r="H193" s="191"/>
      <c r="I193" s="48"/>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row>
    <row r="194" spans="4:79" ht="14.25" customHeight="1">
      <c r="D194" s="48"/>
      <c r="E194" s="48"/>
      <c r="F194" s="48"/>
      <c r="G194" s="48"/>
      <c r="H194" s="191"/>
      <c r="I194" s="48"/>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row>
    <row r="195" spans="4:79" ht="14.25" customHeight="1">
      <c r="D195" s="48"/>
      <c r="E195" s="48"/>
      <c r="F195" s="48"/>
      <c r="G195" s="48"/>
      <c r="H195" s="191"/>
      <c r="I195" s="48"/>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row>
    <row r="196" spans="4:79" ht="14.25" customHeight="1">
      <c r="D196" s="48"/>
      <c r="E196" s="48"/>
      <c r="F196" s="48"/>
      <c r="G196" s="48"/>
      <c r="H196" s="191"/>
      <c r="I196" s="48"/>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row>
    <row r="197" spans="4:79" ht="14.25" customHeight="1">
      <c r="D197" s="48"/>
      <c r="E197" s="48"/>
      <c r="F197" s="48"/>
      <c r="G197" s="48"/>
      <c r="H197" s="191"/>
      <c r="I197" s="48"/>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row>
    <row r="198" spans="4:79" ht="14.25" customHeight="1">
      <c r="D198" s="48"/>
      <c r="E198" s="48"/>
      <c r="F198" s="48"/>
      <c r="G198" s="48"/>
      <c r="H198" s="191"/>
      <c r="I198" s="48"/>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row>
    <row r="199" spans="4:79" ht="14.25" customHeight="1">
      <c r="D199" s="48"/>
      <c r="E199" s="48"/>
      <c r="F199" s="48"/>
      <c r="G199" s="48"/>
      <c r="H199" s="191"/>
      <c r="I199" s="48"/>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row>
    <row r="200" spans="4:79" ht="14.25" customHeight="1">
      <c r="D200" s="48"/>
      <c r="E200" s="48"/>
      <c r="F200" s="48"/>
      <c r="G200" s="48"/>
      <c r="H200" s="191"/>
      <c r="I200" s="48"/>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row>
    <row r="201" spans="4:79" ht="14.25" customHeight="1">
      <c r="D201" s="48"/>
      <c r="E201" s="48"/>
      <c r="F201" s="48"/>
      <c r="G201" s="48"/>
      <c r="H201" s="191"/>
      <c r="I201" s="48"/>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row>
    <row r="202" spans="4:79" ht="14.25" customHeight="1">
      <c r="D202" s="48"/>
      <c r="E202" s="48"/>
      <c r="F202" s="48"/>
      <c r="G202" s="48"/>
      <c r="H202" s="191"/>
      <c r="I202" s="48"/>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row>
    <row r="203" spans="4:79" ht="14.25" customHeight="1">
      <c r="D203" s="48"/>
      <c r="E203" s="48"/>
      <c r="F203" s="48"/>
      <c r="G203" s="48"/>
      <c r="H203" s="191"/>
      <c r="I203" s="48"/>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row>
    <row r="204" spans="4:79" ht="14.25" customHeight="1">
      <c r="D204" s="48"/>
      <c r="E204" s="48"/>
      <c r="F204" s="48"/>
      <c r="G204" s="48"/>
      <c r="H204" s="191"/>
      <c r="I204" s="48"/>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row>
    <row r="205" spans="4:79" ht="14.25" customHeight="1">
      <c r="D205" s="48"/>
      <c r="E205" s="48"/>
      <c r="F205" s="48"/>
      <c r="G205" s="48"/>
      <c r="H205" s="191"/>
      <c r="I205" s="48"/>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row>
    <row r="206" spans="4:79" ht="14.25" customHeight="1">
      <c r="D206" s="48"/>
      <c r="E206" s="48"/>
      <c r="F206" s="48"/>
      <c r="G206" s="48"/>
      <c r="H206" s="191"/>
      <c r="I206" s="48"/>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row>
    <row r="207" spans="4:79" ht="14.25" customHeight="1">
      <c r="D207" s="48"/>
      <c r="E207" s="48"/>
      <c r="F207" s="48"/>
      <c r="G207" s="48"/>
      <c r="H207" s="191"/>
      <c r="I207" s="48"/>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row>
    <row r="208" spans="4:79" ht="14.25" customHeight="1">
      <c r="D208" s="48"/>
      <c r="E208" s="48"/>
      <c r="F208" s="48"/>
      <c r="G208" s="48"/>
      <c r="H208" s="191"/>
      <c r="I208" s="48"/>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row>
    <row r="209" spans="4:79" ht="14.25" customHeight="1">
      <c r="D209" s="48"/>
      <c r="E209" s="48"/>
      <c r="F209" s="48"/>
      <c r="G209" s="48"/>
      <c r="H209" s="191"/>
      <c r="I209" s="48"/>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row>
    <row r="210" spans="4:79" ht="14.25" customHeight="1">
      <c r="D210" s="48"/>
      <c r="E210" s="48"/>
      <c r="F210" s="48"/>
      <c r="G210" s="48"/>
      <c r="H210" s="191"/>
      <c r="I210" s="48"/>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row>
    <row r="211" spans="4:79" ht="14.25" customHeight="1">
      <c r="D211" s="48"/>
      <c r="E211" s="48"/>
      <c r="F211" s="48"/>
      <c r="G211" s="48"/>
      <c r="H211" s="191"/>
      <c r="I211" s="48"/>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row>
    <row r="212" spans="4:79" ht="14.25" customHeight="1">
      <c r="D212" s="48"/>
      <c r="E212" s="48"/>
      <c r="F212" s="48"/>
      <c r="G212" s="48"/>
      <c r="H212" s="191"/>
      <c r="I212" s="48"/>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row>
    <row r="213" spans="4:79" ht="14.25" customHeight="1">
      <c r="D213" s="48"/>
      <c r="E213" s="48"/>
      <c r="F213" s="48"/>
      <c r="G213" s="48"/>
      <c r="H213" s="191"/>
      <c r="I213" s="48"/>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row>
    <row r="214" spans="4:79" ht="14.25" customHeight="1">
      <c r="D214" s="48"/>
      <c r="E214" s="48"/>
      <c r="F214" s="48"/>
      <c r="G214" s="48"/>
      <c r="H214" s="191"/>
      <c r="I214" s="48"/>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c r="CA214" s="24"/>
    </row>
    <row r="215" spans="4:79" ht="14.25" customHeight="1">
      <c r="D215" s="48"/>
      <c r="E215" s="48"/>
      <c r="F215" s="48"/>
      <c r="G215" s="48"/>
      <c r="H215" s="191"/>
      <c r="I215" s="48"/>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c r="CA215" s="24"/>
    </row>
    <row r="216" spans="4:79" ht="14.25" customHeight="1">
      <c r="D216" s="48"/>
      <c r="E216" s="48"/>
      <c r="F216" s="48"/>
      <c r="G216" s="48"/>
      <c r="H216" s="191"/>
      <c r="I216" s="48"/>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c r="CA216" s="24"/>
    </row>
    <row r="217" spans="4:79" ht="14.25" customHeight="1">
      <c r="D217" s="48"/>
      <c r="E217" s="48"/>
      <c r="F217" s="48"/>
      <c r="G217" s="48"/>
      <c r="H217" s="191"/>
      <c r="I217" s="48"/>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c r="CA217" s="24"/>
    </row>
    <row r="218" spans="4:79" ht="14.25" customHeight="1">
      <c r="D218" s="48"/>
      <c r="E218" s="48"/>
      <c r="F218" s="48"/>
      <c r="G218" s="48"/>
      <c r="H218" s="191"/>
      <c r="I218" s="48"/>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c r="CA218" s="24"/>
    </row>
    <row r="219" spans="4:79" ht="14.25" customHeight="1">
      <c r="D219" s="48"/>
      <c r="E219" s="48"/>
      <c r="F219" s="48"/>
      <c r="G219" s="48"/>
      <c r="H219" s="191"/>
      <c r="I219" s="48"/>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c r="CA219" s="24"/>
    </row>
    <row r="220" spans="4:79" ht="14.25" customHeight="1">
      <c r="D220" s="48"/>
      <c r="E220" s="48"/>
      <c r="F220" s="48"/>
      <c r="G220" s="48"/>
      <c r="H220" s="191"/>
      <c r="I220" s="48"/>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c r="CA220" s="24"/>
    </row>
    <row r="221" spans="4:79" ht="14.25" customHeight="1">
      <c r="D221" s="48"/>
      <c r="E221" s="48"/>
      <c r="F221" s="48"/>
      <c r="G221" s="48"/>
      <c r="H221" s="191"/>
      <c r="I221" s="48"/>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c r="CA221" s="24"/>
    </row>
    <row r="222" spans="4:79" ht="14.25" customHeight="1">
      <c r="D222" s="48"/>
      <c r="E222" s="48"/>
      <c r="F222" s="48"/>
      <c r="G222" s="48"/>
      <c r="H222" s="191"/>
      <c r="I222" s="48"/>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row>
    <row r="223" spans="4:79" ht="14.25" customHeight="1">
      <c r="D223" s="48"/>
      <c r="E223" s="48"/>
      <c r="F223" s="48"/>
      <c r="G223" s="48"/>
      <c r="H223" s="191"/>
      <c r="I223" s="48"/>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row>
    <row r="224" spans="4:79" ht="14.25" customHeight="1">
      <c r="D224" s="48"/>
      <c r="E224" s="48"/>
      <c r="F224" s="48"/>
      <c r="G224" s="48"/>
      <c r="H224" s="191"/>
      <c r="I224" s="48"/>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row>
    <row r="225" spans="4:79" ht="14.25" customHeight="1">
      <c r="D225" s="48"/>
      <c r="E225" s="48"/>
      <c r="F225" s="48"/>
      <c r="G225" s="48"/>
      <c r="H225" s="191"/>
      <c r="I225" s="48"/>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c r="CA225" s="24"/>
    </row>
    <row r="226" spans="4:79" ht="14.25" customHeight="1">
      <c r="D226" s="48"/>
      <c r="E226" s="48"/>
      <c r="F226" s="48"/>
      <c r="G226" s="48"/>
      <c r="H226" s="191"/>
      <c r="I226" s="48"/>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c r="CA226" s="24"/>
    </row>
    <row r="227" spans="4:79" ht="14.25" customHeight="1">
      <c r="D227" s="48"/>
      <c r="E227" s="48"/>
      <c r="F227" s="48"/>
      <c r="G227" s="48"/>
      <c r="H227" s="191"/>
      <c r="I227" s="48"/>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c r="CA227" s="24"/>
    </row>
    <row r="228" spans="4:79" ht="14.25" customHeight="1">
      <c r="D228" s="48"/>
      <c r="E228" s="48"/>
      <c r="F228" s="48"/>
      <c r="G228" s="48"/>
      <c r="H228" s="191"/>
      <c r="I228" s="48"/>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c r="CA228" s="24"/>
    </row>
    <row r="229" spans="4:79" ht="14.25" customHeight="1">
      <c r="D229" s="48"/>
      <c r="E229" s="48"/>
      <c r="F229" s="48"/>
      <c r="G229" s="48"/>
      <c r="H229" s="191"/>
      <c r="I229" s="48"/>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c r="CA229" s="24"/>
    </row>
    <row r="230" spans="4:79" ht="14.25" customHeight="1">
      <c r="D230" s="48"/>
      <c r="E230" s="48"/>
      <c r="F230" s="48"/>
      <c r="G230" s="48"/>
      <c r="H230" s="191"/>
      <c r="I230" s="48"/>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c r="CA230" s="24"/>
    </row>
    <row r="231" spans="4:79" ht="14.25" customHeight="1">
      <c r="D231" s="48"/>
      <c r="E231" s="48"/>
      <c r="F231" s="48"/>
      <c r="G231" s="48"/>
      <c r="H231" s="191"/>
      <c r="I231" s="48"/>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c r="CA231" s="24"/>
    </row>
    <row r="232" spans="4:79" ht="14.25" customHeight="1">
      <c r="D232" s="48"/>
      <c r="E232" s="48"/>
      <c r="F232" s="48"/>
      <c r="G232" s="48"/>
      <c r="H232" s="191"/>
      <c r="I232" s="48"/>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c r="CA232" s="24"/>
    </row>
    <row r="233" spans="4:79" ht="14.25" customHeight="1">
      <c r="D233" s="48"/>
      <c r="E233" s="48"/>
      <c r="F233" s="48"/>
      <c r="G233" s="48"/>
      <c r="H233" s="191"/>
      <c r="I233" s="48"/>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c r="CA233" s="24"/>
    </row>
    <row r="234" spans="4:79" ht="14.25" customHeight="1">
      <c r="D234" s="48"/>
      <c r="E234" s="48"/>
      <c r="F234" s="48"/>
      <c r="G234" s="48"/>
      <c r="H234" s="191"/>
      <c r="I234" s="48"/>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c r="CA234" s="24"/>
    </row>
    <row r="235" spans="4:79" ht="14.25" customHeight="1">
      <c r="D235" s="48"/>
      <c r="E235" s="48"/>
      <c r="F235" s="48"/>
      <c r="G235" s="48"/>
      <c r="H235" s="191"/>
      <c r="I235" s="48"/>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c r="CA235" s="24"/>
    </row>
    <row r="236" spans="4:79" ht="14.25" customHeight="1">
      <c r="D236" s="48"/>
      <c r="E236" s="48"/>
      <c r="F236" s="48"/>
      <c r="G236" s="48"/>
      <c r="H236" s="191"/>
      <c r="I236" s="48"/>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c r="CA236" s="24"/>
    </row>
    <row r="237" spans="4:79" ht="14.25" customHeight="1">
      <c r="D237" s="48"/>
      <c r="E237" s="48"/>
      <c r="F237" s="48"/>
      <c r="G237" s="48"/>
      <c r="H237" s="191"/>
      <c r="I237" s="48"/>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c r="CA237" s="24"/>
    </row>
    <row r="238" spans="4:79" ht="14.25" customHeight="1">
      <c r="D238" s="48"/>
      <c r="E238" s="48"/>
      <c r="F238" s="48"/>
      <c r="G238" s="48"/>
      <c r="H238" s="191"/>
      <c r="I238" s="48"/>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c r="CA238" s="24"/>
    </row>
    <row r="239" spans="4:79" ht="14.25" customHeight="1">
      <c r="D239" s="48"/>
      <c r="E239" s="48"/>
      <c r="F239" s="48"/>
      <c r="G239" s="48"/>
      <c r="H239" s="191"/>
      <c r="I239" s="48"/>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c r="CA239" s="24"/>
    </row>
    <row r="240" spans="4:79" ht="14.25" customHeight="1">
      <c r="D240" s="48"/>
      <c r="E240" s="48"/>
      <c r="F240" s="48"/>
      <c r="G240" s="48"/>
      <c r="H240" s="191"/>
      <c r="I240" s="48"/>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c r="CA240" s="24"/>
    </row>
    <row r="241" spans="4:79" ht="14.25" customHeight="1">
      <c r="D241" s="48"/>
      <c r="E241" s="48"/>
      <c r="F241" s="48"/>
      <c r="G241" s="48"/>
      <c r="H241" s="191"/>
      <c r="I241" s="48"/>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c r="CA241" s="24"/>
    </row>
    <row r="242" spans="4:79" ht="14.25" customHeight="1">
      <c r="D242" s="48"/>
      <c r="E242" s="48"/>
      <c r="F242" s="48"/>
      <c r="G242" s="48"/>
      <c r="H242" s="191"/>
      <c r="I242" s="48"/>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c r="CA242" s="24"/>
    </row>
    <row r="243" spans="4:79" ht="14.25" customHeight="1">
      <c r="D243" s="48"/>
      <c r="E243" s="48"/>
      <c r="F243" s="48"/>
      <c r="G243" s="48"/>
      <c r="H243" s="191"/>
      <c r="I243" s="48"/>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c r="CA243" s="24"/>
    </row>
    <row r="244" spans="4:79" ht="14.25" customHeight="1">
      <c r="D244" s="48"/>
      <c r="E244" s="48"/>
      <c r="F244" s="48"/>
      <c r="G244" s="48"/>
      <c r="H244" s="191"/>
      <c r="I244" s="48"/>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c r="CA244" s="24"/>
    </row>
    <row r="245" spans="4:79" ht="14.25" customHeight="1">
      <c r="D245" s="48"/>
      <c r="E245" s="48"/>
      <c r="F245" s="48"/>
      <c r="G245" s="48"/>
      <c r="H245" s="191"/>
      <c r="I245" s="48"/>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c r="CA245" s="24"/>
    </row>
    <row r="246" spans="4:79" ht="14.25" customHeight="1">
      <c r="D246" s="48"/>
      <c r="E246" s="48"/>
      <c r="F246" s="48"/>
      <c r="G246" s="48"/>
      <c r="H246" s="191"/>
      <c r="I246" s="48"/>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c r="CA246" s="24"/>
    </row>
    <row r="247" spans="4:79" ht="14.25" customHeight="1">
      <c r="D247" s="48"/>
      <c r="E247" s="48"/>
      <c r="F247" s="48"/>
      <c r="G247" s="48"/>
      <c r="H247" s="191"/>
      <c r="I247" s="48"/>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c r="CA247" s="24"/>
    </row>
    <row r="248" spans="4:79" ht="14.25" customHeight="1">
      <c r="D248" s="48"/>
      <c r="E248" s="48"/>
      <c r="F248" s="48"/>
      <c r="G248" s="48"/>
      <c r="H248" s="191"/>
      <c r="I248" s="48"/>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c r="CA248" s="24"/>
    </row>
    <row r="249" spans="4:79" ht="14.25" customHeight="1">
      <c r="D249" s="48"/>
      <c r="E249" s="48"/>
      <c r="F249" s="48"/>
      <c r="G249" s="48"/>
      <c r="H249" s="191"/>
      <c r="I249" s="48"/>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c r="CA249" s="24"/>
    </row>
    <row r="250" spans="4:79" ht="14.25" customHeight="1">
      <c r="D250" s="48"/>
      <c r="E250" s="48"/>
      <c r="F250" s="48"/>
      <c r="G250" s="48"/>
      <c r="H250" s="191"/>
      <c r="I250" s="48"/>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c r="CA250" s="24"/>
    </row>
    <row r="251" spans="4:79" ht="14.25" customHeight="1">
      <c r="D251" s="48"/>
      <c r="E251" s="48"/>
      <c r="F251" s="48"/>
      <c r="G251" s="48"/>
      <c r="H251" s="191"/>
      <c r="I251" s="48"/>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c r="BZ251" s="24"/>
      <c r="CA251" s="24"/>
    </row>
    <row r="252" spans="4:79" ht="14.25" customHeight="1">
      <c r="D252" s="48"/>
      <c r="E252" s="48"/>
      <c r="F252" s="48"/>
      <c r="G252" s="48"/>
      <c r="H252" s="191"/>
      <c r="I252" s="48"/>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c r="CA252" s="24"/>
    </row>
    <row r="253" spans="4:79" ht="14.25" customHeight="1">
      <c r="D253" s="48"/>
      <c r="E253" s="48"/>
      <c r="F253" s="48"/>
      <c r="G253" s="48"/>
      <c r="H253" s="191"/>
      <c r="I253" s="48"/>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c r="CA253" s="24"/>
    </row>
    <row r="254" spans="4:79" ht="14.25" customHeight="1">
      <c r="D254" s="48"/>
      <c r="E254" s="48"/>
      <c r="F254" s="48"/>
      <c r="G254" s="48"/>
      <c r="H254" s="191"/>
      <c r="I254" s="48"/>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c r="BZ254" s="24"/>
      <c r="CA254" s="24"/>
    </row>
    <row r="255" spans="4:79" ht="14.25" customHeight="1">
      <c r="D255" s="48"/>
      <c r="E255" s="48"/>
      <c r="F255" s="48"/>
      <c r="G255" s="48"/>
      <c r="H255" s="191"/>
      <c r="I255" s="48"/>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4"/>
      <c r="BX255" s="24"/>
      <c r="BY255" s="24"/>
      <c r="BZ255" s="24"/>
      <c r="CA255" s="24"/>
    </row>
    <row r="256" spans="4:79" ht="14.25" customHeight="1">
      <c r="D256" s="48"/>
      <c r="E256" s="48"/>
      <c r="F256" s="48"/>
      <c r="G256" s="48"/>
      <c r="H256" s="191"/>
      <c r="I256" s="48"/>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c r="CA256" s="24"/>
    </row>
    <row r="257" spans="4:79" ht="14.25" customHeight="1">
      <c r="D257" s="48"/>
      <c r="E257" s="48"/>
      <c r="F257" s="48"/>
      <c r="G257" s="48"/>
      <c r="H257" s="191"/>
      <c r="I257" s="48"/>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c r="BZ257" s="24"/>
      <c r="CA257" s="24"/>
    </row>
    <row r="258" spans="4:79" ht="14.25" customHeight="1">
      <c r="D258" s="48"/>
      <c r="E258" s="48"/>
      <c r="F258" s="48"/>
      <c r="G258" s="48"/>
      <c r="H258" s="191"/>
      <c r="I258" s="48"/>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c r="BZ258" s="24"/>
      <c r="CA258" s="24"/>
    </row>
    <row r="259" spans="4:79" ht="14.25" customHeight="1">
      <c r="D259" s="48"/>
      <c r="E259" s="48"/>
      <c r="F259" s="48"/>
      <c r="G259" s="48"/>
      <c r="H259" s="191"/>
      <c r="I259" s="48"/>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c r="CA259" s="24"/>
    </row>
    <row r="260" spans="4:79" ht="14.25" customHeight="1">
      <c r="D260" s="48"/>
      <c r="E260" s="48"/>
      <c r="F260" s="48"/>
      <c r="G260" s="48"/>
      <c r="H260" s="191"/>
      <c r="I260" s="48"/>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c r="CA260" s="24"/>
    </row>
    <row r="261" spans="4:79" ht="14.25" customHeight="1">
      <c r="D261" s="48"/>
      <c r="E261" s="48"/>
      <c r="F261" s="48"/>
      <c r="G261" s="48"/>
      <c r="H261" s="191"/>
      <c r="I261" s="48"/>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c r="CA261" s="24"/>
    </row>
    <row r="262" spans="4:79" ht="14.25" customHeight="1">
      <c r="D262" s="48"/>
      <c r="E262" s="48"/>
      <c r="F262" s="48"/>
      <c r="G262" s="48"/>
      <c r="H262" s="191"/>
      <c r="I262" s="48"/>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c r="BZ262" s="24"/>
      <c r="CA262" s="24"/>
    </row>
    <row r="263" spans="4:79" ht="14.25" customHeight="1">
      <c r="D263" s="48"/>
      <c r="E263" s="48"/>
      <c r="F263" s="48"/>
      <c r="G263" s="48"/>
      <c r="H263" s="191"/>
      <c r="I263" s="48"/>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c r="CA263" s="24"/>
    </row>
    <row r="264" spans="4:79" ht="14.25" customHeight="1">
      <c r="D264" s="48"/>
      <c r="E264" s="48"/>
      <c r="F264" s="48"/>
      <c r="G264" s="48"/>
      <c r="H264" s="191"/>
      <c r="I264" s="48"/>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c r="CA264" s="24"/>
    </row>
    <row r="265" spans="4:79" ht="14.25" customHeight="1">
      <c r="D265" s="48"/>
      <c r="E265" s="48"/>
      <c r="F265" s="48"/>
      <c r="G265" s="48"/>
      <c r="H265" s="191"/>
      <c r="I265" s="48"/>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c r="CA265" s="24"/>
    </row>
    <row r="266" spans="4:79" ht="14.25" customHeight="1">
      <c r="D266" s="48"/>
      <c r="E266" s="48"/>
      <c r="F266" s="48"/>
      <c r="G266" s="48"/>
      <c r="H266" s="191"/>
      <c r="I266" s="48"/>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c r="CA266" s="24"/>
    </row>
    <row r="267" spans="4:79" ht="14.25" customHeight="1">
      <c r="D267" s="48"/>
      <c r="E267" s="48"/>
      <c r="F267" s="48"/>
      <c r="G267" s="48"/>
      <c r="H267" s="191"/>
      <c r="I267" s="48"/>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c r="CA267" s="24"/>
    </row>
    <row r="268" spans="4:79" ht="14.25" customHeight="1">
      <c r="D268" s="48"/>
      <c r="E268" s="48"/>
      <c r="F268" s="48"/>
      <c r="G268" s="48"/>
      <c r="H268" s="191"/>
      <c r="I268" s="48"/>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c r="CA268" s="24"/>
    </row>
    <row r="269" spans="4:79" ht="14.25" customHeight="1">
      <c r="D269" s="48"/>
      <c r="E269" s="48"/>
      <c r="F269" s="48"/>
      <c r="G269" s="48"/>
      <c r="H269" s="191"/>
      <c r="I269" s="48"/>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c r="BZ269" s="24"/>
      <c r="CA269" s="24"/>
    </row>
    <row r="270" spans="4:79" ht="14.25" customHeight="1">
      <c r="D270" s="48"/>
      <c r="E270" s="48"/>
      <c r="F270" s="48"/>
      <c r="G270" s="48"/>
      <c r="H270" s="191"/>
      <c r="I270" s="48"/>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c r="BZ270" s="24"/>
      <c r="CA270" s="24"/>
    </row>
    <row r="271" spans="4:79" ht="14.25" customHeight="1">
      <c r="D271" s="48"/>
      <c r="E271" s="48"/>
      <c r="F271" s="48"/>
      <c r="G271" s="48"/>
      <c r="H271" s="191"/>
      <c r="I271" s="48"/>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c r="CA271" s="24"/>
    </row>
    <row r="272" spans="4:79" ht="14.25" customHeight="1">
      <c r="D272" s="48"/>
      <c r="E272" s="48"/>
      <c r="F272" s="48"/>
      <c r="G272" s="48"/>
      <c r="H272" s="191"/>
      <c r="I272" s="48"/>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c r="CA272" s="24"/>
    </row>
    <row r="273" spans="4:79" ht="14.25" customHeight="1">
      <c r="D273" s="48"/>
      <c r="E273" s="48"/>
      <c r="F273" s="48"/>
      <c r="G273" s="48"/>
      <c r="H273" s="191"/>
      <c r="I273" s="48"/>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c r="CA273" s="24"/>
    </row>
    <row r="274" spans="4:79" ht="14.25" customHeight="1">
      <c r="D274" s="48"/>
      <c r="E274" s="48"/>
      <c r="F274" s="48"/>
      <c r="G274" s="48"/>
      <c r="H274" s="191"/>
      <c r="I274" s="48"/>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c r="CA274" s="24"/>
    </row>
    <row r="275" spans="4:79" ht="14.25" customHeight="1">
      <c r="D275" s="48"/>
      <c r="E275" s="48"/>
      <c r="F275" s="48"/>
      <c r="G275" s="48"/>
      <c r="H275" s="191"/>
      <c r="I275" s="48"/>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c r="CA275" s="24"/>
    </row>
    <row r="276" spans="4:79" ht="14.25" customHeight="1">
      <c r="D276" s="48"/>
      <c r="E276" s="48"/>
      <c r="F276" s="48"/>
      <c r="G276" s="48"/>
      <c r="H276" s="191"/>
      <c r="I276" s="48"/>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c r="CA276" s="24"/>
    </row>
    <row r="277" spans="4:79" ht="14.25" customHeight="1">
      <c r="D277" s="48"/>
      <c r="E277" s="48"/>
      <c r="F277" s="48"/>
      <c r="G277" s="48"/>
      <c r="H277" s="191"/>
      <c r="I277" s="48"/>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c r="CA277" s="24"/>
    </row>
    <row r="278" spans="4:79" ht="14.25" customHeight="1">
      <c r="D278" s="48"/>
      <c r="E278" s="48"/>
      <c r="F278" s="48"/>
      <c r="G278" s="48"/>
      <c r="H278" s="191"/>
      <c r="I278" s="48"/>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c r="CA278" s="24"/>
    </row>
    <row r="279" spans="4:79" ht="14.25" customHeight="1">
      <c r="D279" s="48"/>
      <c r="E279" s="48"/>
      <c r="F279" s="48"/>
      <c r="G279" s="48"/>
      <c r="H279" s="191"/>
      <c r="I279" s="48"/>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row>
    <row r="280" spans="4:79" ht="14.25" customHeight="1">
      <c r="D280" s="48"/>
      <c r="E280" s="48"/>
      <c r="F280" s="48"/>
      <c r="G280" s="48"/>
      <c r="H280" s="191"/>
      <c r="I280" s="48"/>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row>
    <row r="281" spans="4:79" ht="14.25" customHeight="1">
      <c r="D281" s="48"/>
      <c r="E281" s="48"/>
      <c r="F281" s="48"/>
      <c r="G281" s="48"/>
      <c r="H281" s="191"/>
      <c r="I281" s="48"/>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row>
    <row r="282" spans="4:79" ht="14.25" customHeight="1">
      <c r="D282" s="48"/>
      <c r="E282" s="48"/>
      <c r="F282" s="48"/>
      <c r="G282" s="48"/>
      <c r="H282" s="191"/>
      <c r="I282" s="48"/>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c r="BZ282" s="24"/>
      <c r="CA282" s="24"/>
    </row>
    <row r="283" spans="4:79" ht="14.25" customHeight="1">
      <c r="D283" s="48"/>
      <c r="E283" s="48"/>
      <c r="F283" s="48"/>
      <c r="G283" s="48"/>
      <c r="H283" s="191"/>
      <c r="I283" s="48"/>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c r="CA283" s="24"/>
    </row>
    <row r="284" spans="4:79" ht="14.25" customHeight="1">
      <c r="D284" s="48"/>
      <c r="E284" s="48"/>
      <c r="F284" s="48"/>
      <c r="G284" s="48"/>
      <c r="H284" s="191"/>
      <c r="I284" s="48"/>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c r="CA284" s="24"/>
    </row>
    <row r="285" spans="4:79" ht="14.25" customHeight="1">
      <c r="D285" s="48"/>
      <c r="E285" s="48"/>
      <c r="F285" s="48"/>
      <c r="G285" s="48"/>
      <c r="H285" s="191"/>
      <c r="I285" s="48"/>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c r="CA285" s="24"/>
    </row>
    <row r="286" spans="4:79" ht="14.25" customHeight="1">
      <c r="D286" s="48"/>
      <c r="E286" s="48"/>
      <c r="F286" s="48"/>
      <c r="G286" s="48"/>
      <c r="H286" s="191"/>
      <c r="I286" s="48"/>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row>
    <row r="287" spans="4:79" ht="14.25" customHeight="1">
      <c r="D287" s="48"/>
      <c r="E287" s="48"/>
      <c r="F287" s="48"/>
      <c r="G287" s="48"/>
      <c r="H287" s="191"/>
      <c r="I287" s="48"/>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row>
    <row r="288" spans="4:79" ht="14.25" customHeight="1">
      <c r="D288" s="48"/>
      <c r="E288" s="48"/>
      <c r="F288" s="48"/>
      <c r="G288" s="48"/>
      <c r="H288" s="191"/>
      <c r="I288" s="48"/>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row>
    <row r="289" spans="4:79" ht="14.25" customHeight="1">
      <c r="D289" s="48"/>
      <c r="E289" s="48"/>
      <c r="F289" s="48"/>
      <c r="G289" s="48"/>
      <c r="H289" s="191"/>
      <c r="I289" s="48"/>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row>
    <row r="290" spans="4:79" ht="14.25" customHeight="1">
      <c r="D290" s="48"/>
      <c r="E290" s="48"/>
      <c r="F290" s="48"/>
      <c r="G290" s="48"/>
      <c r="H290" s="191"/>
      <c r="I290" s="48"/>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row>
    <row r="291" spans="4:79" ht="14.25" customHeight="1">
      <c r="D291" s="48"/>
      <c r="E291" s="48"/>
      <c r="F291" s="48"/>
      <c r="G291" s="48"/>
      <c r="H291" s="191"/>
      <c r="I291" s="48"/>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row>
    <row r="292" spans="4:79" ht="14.25" customHeight="1">
      <c r="D292" s="48"/>
      <c r="E292" s="48"/>
      <c r="F292" s="48"/>
      <c r="G292" s="48"/>
      <c r="H292" s="191"/>
      <c r="I292" s="48"/>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row>
    <row r="293" spans="4:79" ht="14.25" customHeight="1">
      <c r="D293" s="48"/>
      <c r="E293" s="48"/>
      <c r="F293" s="48"/>
      <c r="G293" s="48"/>
      <c r="H293" s="191"/>
      <c r="I293" s="48"/>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row>
    <row r="294" spans="4:79" ht="14.25" customHeight="1">
      <c r="D294" s="48"/>
      <c r="E294" s="48"/>
      <c r="F294" s="48"/>
      <c r="G294" s="48"/>
      <c r="H294" s="191"/>
      <c r="I294" s="48"/>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row>
    <row r="295" spans="4:79" ht="14.25" customHeight="1">
      <c r="D295" s="48"/>
      <c r="E295" s="48"/>
      <c r="F295" s="48"/>
      <c r="G295" s="48"/>
      <c r="H295" s="191"/>
      <c r="I295" s="48"/>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row>
    <row r="296" spans="4:79" ht="14.25" customHeight="1">
      <c r="D296" s="48"/>
      <c r="E296" s="48"/>
      <c r="F296" s="48"/>
      <c r="G296" s="48"/>
      <c r="H296" s="191"/>
      <c r="I296" s="48"/>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row>
    <row r="297" spans="4:79" ht="14.25" customHeight="1">
      <c r="D297" s="48"/>
      <c r="E297" s="48"/>
      <c r="F297" s="48"/>
      <c r="G297" s="48"/>
      <c r="H297" s="191"/>
      <c r="I297" s="48"/>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row>
    <row r="298" spans="4:79" ht="14.25" customHeight="1">
      <c r="D298" s="48"/>
      <c r="E298" s="48"/>
      <c r="F298" s="48"/>
      <c r="G298" s="48"/>
      <c r="H298" s="191"/>
      <c r="I298" s="48"/>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c r="CA298" s="24"/>
    </row>
    <row r="299" spans="4:79" ht="14.25" customHeight="1">
      <c r="D299" s="48"/>
      <c r="E299" s="48"/>
      <c r="F299" s="48"/>
      <c r="G299" s="48"/>
      <c r="H299" s="191"/>
      <c r="I299" s="48"/>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row>
    <row r="300" spans="4:79" ht="14.25" customHeight="1">
      <c r="D300" s="48"/>
      <c r="E300" s="48"/>
      <c r="F300" s="48"/>
      <c r="G300" s="48"/>
      <c r="H300" s="191"/>
      <c r="I300" s="48"/>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row>
    <row r="301" spans="4:79" ht="14.25" customHeight="1">
      <c r="D301" s="48"/>
      <c r="E301" s="48"/>
      <c r="F301" s="48"/>
      <c r="G301" s="48"/>
      <c r="H301" s="191"/>
      <c r="I301" s="48"/>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row>
    <row r="302" spans="4:79" ht="14.25" customHeight="1">
      <c r="D302" s="48"/>
      <c r="E302" s="48"/>
      <c r="F302" s="48"/>
      <c r="G302" s="48"/>
      <c r="H302" s="191"/>
      <c r="I302" s="48"/>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row>
    <row r="303" spans="4:79" ht="14.25" customHeight="1">
      <c r="D303" s="48"/>
      <c r="E303" s="48"/>
      <c r="F303" s="48"/>
      <c r="G303" s="48"/>
      <c r="H303" s="191"/>
      <c r="I303" s="48"/>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row>
    <row r="304" spans="4:79" ht="14.25" customHeight="1">
      <c r="D304" s="48"/>
      <c r="E304" s="48"/>
      <c r="F304" s="48"/>
      <c r="G304" s="48"/>
      <c r="H304" s="191"/>
      <c r="I304" s="48"/>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row>
    <row r="305" spans="4:79" ht="14.25" customHeight="1">
      <c r="D305" s="48"/>
      <c r="E305" s="48"/>
      <c r="F305" s="48"/>
      <c r="G305" s="48"/>
      <c r="H305" s="191"/>
      <c r="I305" s="48"/>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row>
    <row r="306" spans="4:79" ht="14.25" customHeight="1">
      <c r="D306" s="48"/>
      <c r="E306" s="48"/>
      <c r="F306" s="48"/>
      <c r="G306" s="48"/>
      <c r="H306" s="191"/>
      <c r="I306" s="48"/>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row>
    <row r="307" spans="4:79" ht="14.25" customHeight="1">
      <c r="D307" s="48"/>
      <c r="E307" s="48"/>
      <c r="F307" s="48"/>
      <c r="G307" s="48"/>
      <c r="H307" s="191"/>
      <c r="I307" s="48"/>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row>
    <row r="308" spans="4:79" ht="14.25" customHeight="1">
      <c r="D308" s="48"/>
      <c r="E308" s="48"/>
      <c r="F308" s="48"/>
      <c r="G308" s="48"/>
      <c r="H308" s="191"/>
      <c r="I308" s="48"/>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row>
    <row r="309" spans="4:79" ht="14.25" customHeight="1">
      <c r="D309" s="48"/>
      <c r="E309" s="48"/>
      <c r="F309" s="48"/>
      <c r="G309" s="48"/>
      <c r="H309" s="191"/>
      <c r="I309" s="48"/>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row>
    <row r="310" spans="4:79" ht="14.25" customHeight="1">
      <c r="D310" s="48"/>
      <c r="E310" s="48"/>
      <c r="F310" s="48"/>
      <c r="G310" s="48"/>
      <c r="H310" s="191"/>
      <c r="I310" s="48"/>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row>
    <row r="311" spans="4:79" ht="14.25" customHeight="1">
      <c r="D311" s="48"/>
      <c r="E311" s="48"/>
      <c r="F311" s="48"/>
      <c r="G311" s="48"/>
      <c r="H311" s="191"/>
      <c r="I311" s="48"/>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row>
    <row r="312" spans="4:79" ht="14.25" customHeight="1">
      <c r="D312" s="48"/>
      <c r="E312" s="48"/>
      <c r="F312" s="48"/>
      <c r="G312" s="48"/>
      <c r="H312" s="191"/>
      <c r="I312" s="48"/>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row>
    <row r="313" spans="4:79" ht="14.25" customHeight="1">
      <c r="D313" s="48"/>
      <c r="E313" s="48"/>
      <c r="F313" s="48"/>
      <c r="G313" s="48"/>
      <c r="H313" s="191"/>
      <c r="I313" s="48"/>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row>
    <row r="314" spans="4:79" ht="14.25" customHeight="1">
      <c r="D314" s="48"/>
      <c r="E314" s="48"/>
      <c r="F314" s="48"/>
      <c r="G314" s="48"/>
      <c r="H314" s="191"/>
      <c r="I314" s="48"/>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row>
    <row r="315" spans="4:79" ht="14.25" customHeight="1">
      <c r="D315" s="48"/>
      <c r="E315" s="48"/>
      <c r="F315" s="48"/>
      <c r="G315" s="48"/>
      <c r="H315" s="191"/>
      <c r="I315" s="48"/>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row>
    <row r="316" spans="4:79" ht="14.25" customHeight="1">
      <c r="D316" s="48"/>
      <c r="E316" s="48"/>
      <c r="F316" s="48"/>
      <c r="G316" s="48"/>
      <c r="H316" s="191"/>
      <c r="I316" s="48"/>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row>
    <row r="317" spans="4:79" ht="14.25" customHeight="1">
      <c r="D317" s="48"/>
      <c r="E317" s="48"/>
      <c r="F317" s="48"/>
      <c r="G317" s="48"/>
      <c r="H317" s="191"/>
      <c r="I317" s="48"/>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row>
    <row r="318" spans="4:79" ht="14.25" customHeight="1">
      <c r="D318" s="48"/>
      <c r="E318" s="48"/>
      <c r="F318" s="48"/>
      <c r="G318" s="48"/>
      <c r="H318" s="191"/>
      <c r="I318" s="48"/>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row>
    <row r="319" spans="4:79" ht="14.25" customHeight="1">
      <c r="D319" s="48"/>
      <c r="E319" s="48"/>
      <c r="F319" s="48"/>
      <c r="G319" s="48"/>
      <c r="H319" s="191"/>
      <c r="I319" s="48"/>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row>
    <row r="320" spans="4:79" ht="14.25" customHeight="1">
      <c r="D320" s="48"/>
      <c r="E320" s="48"/>
      <c r="F320" s="48"/>
      <c r="G320" s="48"/>
      <c r="H320" s="191"/>
      <c r="I320" s="48"/>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row>
    <row r="321" spans="4:79" ht="14.25" customHeight="1">
      <c r="D321" s="48"/>
      <c r="E321" s="48"/>
      <c r="F321" s="48"/>
      <c r="G321" s="48"/>
      <c r="H321" s="191"/>
      <c r="I321" s="48"/>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row>
    <row r="322" spans="4:79" ht="14.25" customHeight="1">
      <c r="D322" s="48"/>
      <c r="E322" s="48"/>
      <c r="F322" s="48"/>
      <c r="G322" s="48"/>
      <c r="H322" s="191"/>
      <c r="I322" s="48"/>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row>
    <row r="323" spans="4:79" ht="14.25" customHeight="1">
      <c r="D323" s="48"/>
      <c r="E323" s="48"/>
      <c r="F323" s="48"/>
      <c r="G323" s="48"/>
      <c r="H323" s="191"/>
      <c r="I323" s="48"/>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row>
    <row r="324" spans="4:79" ht="14.25" customHeight="1">
      <c r="D324" s="48"/>
      <c r="E324" s="48"/>
      <c r="F324" s="48"/>
      <c r="G324" s="48"/>
      <c r="H324" s="191"/>
      <c r="I324" s="48"/>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row>
    <row r="325" spans="4:79" ht="14.25" customHeight="1">
      <c r="D325" s="48"/>
      <c r="E325" s="48"/>
      <c r="F325" s="48"/>
      <c r="G325" s="48"/>
      <c r="H325" s="191"/>
      <c r="I325" s="48"/>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row>
    <row r="326" spans="4:79" ht="14.25" customHeight="1">
      <c r="D326" s="48"/>
      <c r="E326" s="48"/>
      <c r="F326" s="48"/>
      <c r="G326" s="48"/>
      <c r="H326" s="191"/>
      <c r="I326" s="48"/>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row>
    <row r="327" spans="4:79" ht="14.25" customHeight="1">
      <c r="D327" s="48"/>
      <c r="E327" s="48"/>
      <c r="F327" s="48"/>
      <c r="G327" s="48"/>
      <c r="H327" s="191"/>
      <c r="I327" s="48"/>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row>
    <row r="328" spans="4:79" ht="14.25" customHeight="1">
      <c r="D328" s="48"/>
      <c r="E328" s="48"/>
      <c r="F328" s="48"/>
      <c r="G328" s="48"/>
      <c r="H328" s="191"/>
      <c r="I328" s="48"/>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row>
    <row r="329" spans="4:79" ht="14.25" customHeight="1">
      <c r="D329" s="48"/>
      <c r="E329" s="48"/>
      <c r="F329" s="48"/>
      <c r="G329" s="48"/>
      <c r="H329" s="191"/>
      <c r="I329" s="48"/>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row>
    <row r="330" spans="4:79" ht="14.25" customHeight="1">
      <c r="D330" s="48"/>
      <c r="E330" s="48"/>
      <c r="F330" s="48"/>
      <c r="G330" s="48"/>
      <c r="H330" s="191"/>
      <c r="I330" s="48"/>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row>
    <row r="331" spans="4:79" ht="14.25" customHeight="1">
      <c r="D331" s="48"/>
      <c r="E331" s="48"/>
      <c r="F331" s="48"/>
      <c r="G331" s="48"/>
      <c r="H331" s="191"/>
      <c r="I331" s="48"/>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row>
    <row r="332" spans="4:79" ht="14.25" customHeight="1">
      <c r="D332" s="48"/>
      <c r="E332" s="48"/>
      <c r="F332" s="48"/>
      <c r="G332" s="48"/>
      <c r="H332" s="191"/>
      <c r="I332" s="48"/>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row>
    <row r="333" spans="4:79" ht="14.25" customHeight="1">
      <c r="D333" s="48"/>
      <c r="E333" s="48"/>
      <c r="F333" s="48"/>
      <c r="G333" s="48"/>
      <c r="H333" s="191"/>
      <c r="I333" s="48"/>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row>
    <row r="334" spans="4:79" ht="14.25" customHeight="1">
      <c r="D334" s="48"/>
      <c r="E334" s="48"/>
      <c r="F334" s="48"/>
      <c r="G334" s="48"/>
      <c r="H334" s="191"/>
      <c r="I334" s="48"/>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row>
    <row r="335" spans="4:79" ht="14.25" customHeight="1">
      <c r="D335" s="48"/>
      <c r="E335" s="48"/>
      <c r="F335" s="48"/>
      <c r="G335" s="48"/>
      <c r="H335" s="191"/>
      <c r="I335" s="48"/>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row>
    <row r="336" spans="4:79" ht="14.25" customHeight="1">
      <c r="D336" s="48"/>
      <c r="E336" s="48"/>
      <c r="F336" s="48"/>
      <c r="G336" s="48"/>
      <c r="H336" s="191"/>
      <c r="I336" s="48"/>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row>
    <row r="337" spans="4:79" ht="14.25" customHeight="1">
      <c r="D337" s="48"/>
      <c r="E337" s="48"/>
      <c r="F337" s="48"/>
      <c r="G337" s="48"/>
      <c r="H337" s="191"/>
      <c r="I337" s="48"/>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row>
    <row r="338" spans="4:79" ht="14.25" customHeight="1">
      <c r="D338" s="48"/>
      <c r="E338" s="48"/>
      <c r="F338" s="48"/>
      <c r="G338" s="48"/>
      <c r="H338" s="191"/>
      <c r="I338" s="48"/>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row>
    <row r="339" spans="4:79" ht="14.25" customHeight="1">
      <c r="D339" s="48"/>
      <c r="E339" s="48"/>
      <c r="F339" s="48"/>
      <c r="G339" s="48"/>
      <c r="H339" s="191"/>
      <c r="I339" s="48"/>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row>
    <row r="340" spans="4:79" ht="14.25" customHeight="1">
      <c r="D340" s="48"/>
      <c r="E340" s="48"/>
      <c r="F340" s="48"/>
      <c r="G340" s="48"/>
      <c r="H340" s="191"/>
      <c r="I340" s="48"/>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row>
    <row r="341" spans="4:79" ht="14.25" customHeight="1">
      <c r="D341" s="48"/>
      <c r="E341" s="48"/>
      <c r="F341" s="48"/>
      <c r="G341" s="48"/>
      <c r="H341" s="191"/>
      <c r="I341" s="48"/>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row>
    <row r="342" spans="4:79" ht="14.25" customHeight="1">
      <c r="D342" s="48"/>
      <c r="E342" s="48"/>
      <c r="F342" s="48"/>
      <c r="G342" s="48"/>
      <c r="H342" s="191"/>
      <c r="I342" s="48"/>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row>
    <row r="343" spans="4:79" ht="14.25" customHeight="1">
      <c r="D343" s="48"/>
      <c r="E343" s="48"/>
      <c r="F343" s="48"/>
      <c r="G343" s="48"/>
      <c r="H343" s="191"/>
      <c r="I343" s="48"/>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row>
    <row r="344" spans="4:79" ht="14.25" customHeight="1">
      <c r="D344" s="48"/>
      <c r="E344" s="48"/>
      <c r="F344" s="48"/>
      <c r="G344" s="48"/>
      <c r="H344" s="191"/>
      <c r="I344" s="48"/>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row>
    <row r="345" spans="4:79" ht="14.25" customHeight="1">
      <c r="D345" s="48"/>
      <c r="E345" s="48"/>
      <c r="F345" s="48"/>
      <c r="G345" s="48"/>
      <c r="H345" s="191"/>
      <c r="I345" s="48"/>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row>
    <row r="346" spans="4:79" ht="14.25" customHeight="1">
      <c r="D346" s="48"/>
      <c r="E346" s="48"/>
      <c r="F346" s="48"/>
      <c r="G346" s="48"/>
      <c r="H346" s="191"/>
      <c r="I346" s="48"/>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row>
    <row r="347" spans="4:79" ht="14.25" customHeight="1">
      <c r="D347" s="48"/>
      <c r="E347" s="48"/>
      <c r="F347" s="48"/>
      <c r="G347" s="48"/>
      <c r="H347" s="191"/>
      <c r="I347" s="48"/>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row>
    <row r="348" spans="4:79" ht="14.25" customHeight="1">
      <c r="D348" s="48"/>
      <c r="E348" s="48"/>
      <c r="F348" s="48"/>
      <c r="G348" s="48"/>
      <c r="H348" s="191"/>
      <c r="I348" s="48"/>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row>
    <row r="349" spans="4:79" ht="14.25" customHeight="1">
      <c r="D349" s="48"/>
      <c r="E349" s="48"/>
      <c r="F349" s="48"/>
      <c r="G349" s="48"/>
      <c r="H349" s="191"/>
      <c r="I349" s="48"/>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row>
    <row r="350" spans="4:79" ht="14.25" customHeight="1">
      <c r="D350" s="48"/>
      <c r="E350" s="48"/>
      <c r="F350" s="48"/>
      <c r="G350" s="48"/>
      <c r="H350" s="191"/>
      <c r="I350" s="48"/>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row>
    <row r="351" spans="4:79" ht="14.25" customHeight="1">
      <c r="D351" s="48"/>
      <c r="E351" s="48"/>
      <c r="F351" s="48"/>
      <c r="G351" s="48"/>
      <c r="H351" s="191"/>
      <c r="I351" s="48"/>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row>
    <row r="352" spans="4:79" ht="14.25" customHeight="1">
      <c r="D352" s="48"/>
      <c r="E352" s="48"/>
      <c r="F352" s="48"/>
      <c r="G352" s="48"/>
      <c r="H352" s="191"/>
      <c r="I352" s="48"/>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row>
    <row r="353" spans="4:79" ht="14.25" customHeight="1">
      <c r="D353" s="48"/>
      <c r="E353" s="48"/>
      <c r="F353" s="48"/>
      <c r="G353" s="48"/>
      <c r="H353" s="191"/>
      <c r="I353" s="48"/>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row>
    <row r="354" spans="4:79" ht="14.25" customHeight="1">
      <c r="D354" s="48"/>
      <c r="E354" s="48"/>
      <c r="F354" s="48"/>
      <c r="G354" s="48"/>
      <c r="H354" s="191"/>
      <c r="I354" s="48"/>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row>
    <row r="355" spans="4:79" ht="14.25" customHeight="1">
      <c r="D355" s="48"/>
      <c r="E355" s="48"/>
      <c r="F355" s="48"/>
      <c r="G355" s="48"/>
      <c r="H355" s="191"/>
      <c r="I355" s="48"/>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row>
    <row r="356" spans="4:79" ht="14.25" customHeight="1">
      <c r="D356" s="48"/>
      <c r="E356" s="48"/>
      <c r="F356" s="48"/>
      <c r="G356" s="48"/>
      <c r="H356" s="191"/>
      <c r="I356" s="48"/>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row>
    <row r="357" spans="4:79" ht="14.25" customHeight="1">
      <c r="D357" s="48"/>
      <c r="E357" s="48"/>
      <c r="F357" s="48"/>
      <c r="G357" s="48"/>
      <c r="H357" s="191"/>
      <c r="I357" s="48"/>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row>
    <row r="358" spans="4:79" ht="14.25" customHeight="1">
      <c r="D358" s="48"/>
      <c r="E358" s="48"/>
      <c r="F358" s="48"/>
      <c r="G358" s="48"/>
      <c r="H358" s="191"/>
      <c r="I358" s="48"/>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row>
    <row r="359" spans="4:79" ht="14.25" customHeight="1">
      <c r="D359" s="48"/>
      <c r="E359" s="48"/>
      <c r="F359" s="48"/>
      <c r="G359" s="48"/>
      <c r="H359" s="191"/>
      <c r="I359" s="48"/>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row>
    <row r="360" spans="4:79" ht="14.25" customHeight="1">
      <c r="D360" s="48"/>
      <c r="E360" s="48"/>
      <c r="F360" s="48"/>
      <c r="G360" s="48"/>
      <c r="H360" s="191"/>
      <c r="I360" s="48"/>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row>
    <row r="361" spans="4:79" ht="14.25" customHeight="1">
      <c r="D361" s="48"/>
      <c r="E361" s="48"/>
      <c r="F361" s="48"/>
      <c r="G361" s="48"/>
      <c r="H361" s="191"/>
      <c r="I361" s="48"/>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row>
    <row r="362" spans="4:79" ht="14.25" customHeight="1">
      <c r="D362" s="48"/>
      <c r="E362" s="48"/>
      <c r="F362" s="48"/>
      <c r="G362" s="48"/>
      <c r="H362" s="191"/>
      <c r="I362" s="48"/>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row>
    <row r="363" spans="4:79" ht="14.25" customHeight="1">
      <c r="D363" s="48"/>
      <c r="E363" s="48"/>
      <c r="F363" s="48"/>
      <c r="G363" s="48"/>
      <c r="H363" s="191"/>
      <c r="I363" s="48"/>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row>
    <row r="364" spans="4:79" ht="14.25" customHeight="1">
      <c r="D364" s="48"/>
      <c r="E364" s="48"/>
      <c r="F364" s="48"/>
      <c r="G364" s="48"/>
      <c r="H364" s="191"/>
      <c r="I364" s="48"/>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row>
    <row r="365" spans="4:79" ht="14.25" customHeight="1">
      <c r="D365" s="48"/>
      <c r="E365" s="48"/>
      <c r="F365" s="48"/>
      <c r="G365" s="48"/>
      <c r="H365" s="191"/>
      <c r="I365" s="48"/>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row>
    <row r="366" spans="4:79" ht="14.25" customHeight="1">
      <c r="D366" s="48"/>
      <c r="E366" s="48"/>
      <c r="F366" s="48"/>
      <c r="G366" s="48"/>
      <c r="H366" s="191"/>
      <c r="I366" s="48"/>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row>
    <row r="367" spans="4:79" ht="14.25" customHeight="1">
      <c r="D367" s="48"/>
      <c r="E367" s="48"/>
      <c r="F367" s="48"/>
      <c r="G367" s="48"/>
      <c r="H367" s="191"/>
      <c r="I367" s="48"/>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row>
    <row r="368" spans="4:79" ht="14.25" customHeight="1">
      <c r="D368" s="48"/>
      <c r="E368" s="48"/>
      <c r="F368" s="48"/>
      <c r="G368" s="48"/>
      <c r="H368" s="191"/>
      <c r="I368" s="48"/>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row>
    <row r="369" spans="4:79" ht="14.25" customHeight="1">
      <c r="D369" s="48"/>
      <c r="E369" s="48"/>
      <c r="F369" s="48"/>
      <c r="G369" s="48"/>
      <c r="H369" s="191"/>
      <c r="I369" s="48"/>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row>
    <row r="370" spans="4:79" ht="14.25" customHeight="1">
      <c r="D370" s="48"/>
      <c r="E370" s="48"/>
      <c r="F370" s="48"/>
      <c r="G370" s="48"/>
      <c r="H370" s="191"/>
      <c r="I370" s="48"/>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row>
    <row r="371" spans="4:79" ht="14.25" customHeight="1">
      <c r="D371" s="48"/>
      <c r="E371" s="48"/>
      <c r="F371" s="48"/>
      <c r="G371" s="48"/>
      <c r="H371" s="191"/>
      <c r="I371" s="48"/>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row>
    <row r="372" spans="4:79" ht="14.25" customHeight="1">
      <c r="D372" s="48"/>
      <c r="E372" s="48"/>
      <c r="F372" s="48"/>
      <c r="G372" s="48"/>
      <c r="H372" s="191"/>
      <c r="I372" s="48"/>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row>
    <row r="373" spans="4:79" ht="14.25" customHeight="1">
      <c r="D373" s="48"/>
      <c r="E373" s="48"/>
      <c r="F373" s="48"/>
      <c r="G373" s="48"/>
      <c r="H373" s="191"/>
      <c r="I373" s="48"/>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row>
    <row r="374" spans="4:79" ht="14.25" customHeight="1">
      <c r="D374" s="48"/>
      <c r="E374" s="48"/>
      <c r="F374" s="48"/>
      <c r="G374" s="48"/>
      <c r="H374" s="191"/>
      <c r="I374" s="48"/>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row>
    <row r="375" spans="4:79" ht="14.25" customHeight="1">
      <c r="D375" s="48"/>
      <c r="E375" s="48"/>
      <c r="F375" s="48"/>
      <c r="G375" s="48"/>
      <c r="H375" s="191"/>
      <c r="I375" s="48"/>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row>
    <row r="376" spans="4:79" ht="14.25" customHeight="1">
      <c r="D376" s="48"/>
      <c r="E376" s="48"/>
      <c r="F376" s="48"/>
      <c r="G376" s="48"/>
      <c r="H376" s="191"/>
      <c r="I376" s="48"/>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row>
    <row r="377" spans="4:79" ht="14.25" customHeight="1">
      <c r="D377" s="48"/>
      <c r="E377" s="48"/>
      <c r="F377" s="48"/>
      <c r="G377" s="48"/>
      <c r="H377" s="191"/>
      <c r="I377" s="48"/>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row>
    <row r="378" spans="4:79" ht="14.25" customHeight="1">
      <c r="D378" s="48"/>
      <c r="E378" s="48"/>
      <c r="F378" s="48"/>
      <c r="G378" s="48"/>
      <c r="H378" s="191"/>
      <c r="I378" s="48"/>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row>
    <row r="379" spans="4:79" ht="14.25" customHeight="1">
      <c r="D379" s="48"/>
      <c r="E379" s="48"/>
      <c r="F379" s="48"/>
      <c r="G379" s="48"/>
      <c r="H379" s="191"/>
      <c r="I379" s="48"/>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row>
    <row r="380" spans="4:79" ht="14.25" customHeight="1">
      <c r="D380" s="48"/>
      <c r="E380" s="48"/>
      <c r="F380" s="48"/>
      <c r="G380" s="48"/>
      <c r="H380" s="191"/>
      <c r="I380" s="48"/>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row>
    <row r="381" spans="4:79" ht="14.25" customHeight="1">
      <c r="D381" s="48"/>
      <c r="E381" s="48"/>
      <c r="F381" s="48"/>
      <c r="G381" s="48"/>
      <c r="H381" s="191"/>
      <c r="I381" s="48"/>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row>
    <row r="382" spans="4:79" ht="14.25" customHeight="1">
      <c r="D382" s="48"/>
      <c r="E382" s="48"/>
      <c r="F382" s="48"/>
      <c r="G382" s="48"/>
      <c r="H382" s="191"/>
      <c r="I382" s="48"/>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row>
    <row r="383" spans="4:79" ht="14.25" customHeight="1">
      <c r="D383" s="48"/>
      <c r="E383" s="48"/>
      <c r="F383" s="48"/>
      <c r="G383" s="48"/>
      <c r="H383" s="191"/>
      <c r="I383" s="48"/>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row>
    <row r="384" spans="4:79" ht="14.25" customHeight="1">
      <c r="D384" s="48"/>
      <c r="E384" s="48"/>
      <c r="F384" s="48"/>
      <c r="G384" s="48"/>
      <c r="H384" s="191"/>
      <c r="I384" s="48"/>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row>
    <row r="385" spans="4:79" ht="14.25" customHeight="1">
      <c r="D385" s="48"/>
      <c r="E385" s="48"/>
      <c r="F385" s="48"/>
      <c r="G385" s="48"/>
      <c r="H385" s="191"/>
      <c r="I385" s="48"/>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row>
    <row r="386" spans="4:79" ht="14.25" customHeight="1">
      <c r="D386" s="48"/>
      <c r="E386" s="48"/>
      <c r="F386" s="48"/>
      <c r="G386" s="48"/>
      <c r="H386" s="191"/>
      <c r="I386" s="48"/>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row>
    <row r="387" spans="4:79" ht="14.25" customHeight="1">
      <c r="D387" s="48"/>
      <c r="E387" s="48"/>
      <c r="F387" s="48"/>
      <c r="G387" s="48"/>
      <c r="H387" s="191"/>
      <c r="I387" s="48"/>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row>
    <row r="388" spans="4:79" ht="14.25" customHeight="1">
      <c r="D388" s="48"/>
      <c r="E388" s="48"/>
      <c r="F388" s="48"/>
      <c r="G388" s="48"/>
      <c r="H388" s="191"/>
      <c r="I388" s="48"/>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row>
    <row r="389" spans="4:79" ht="14.25" customHeight="1">
      <c r="D389" s="48"/>
      <c r="E389" s="48"/>
      <c r="F389" s="48"/>
      <c r="G389" s="48"/>
      <c r="H389" s="191"/>
      <c r="I389" s="48"/>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row>
    <row r="390" spans="4:79" ht="14.25" customHeight="1">
      <c r="D390" s="48"/>
      <c r="E390" s="48"/>
      <c r="F390" s="48"/>
      <c r="G390" s="48"/>
      <c r="H390" s="191"/>
      <c r="I390" s="48"/>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row>
    <row r="391" spans="4:79" ht="14.25" customHeight="1">
      <c r="D391" s="48"/>
      <c r="E391" s="48"/>
      <c r="F391" s="48"/>
      <c r="G391" s="48"/>
      <c r="H391" s="191"/>
      <c r="I391" s="48"/>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row>
    <row r="392" spans="4:79" ht="14.25" customHeight="1">
      <c r="D392" s="48"/>
      <c r="E392" s="48"/>
      <c r="F392" s="48"/>
      <c r="G392" s="48"/>
      <c r="H392" s="191"/>
      <c r="I392" s="48"/>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row>
    <row r="393" spans="4:79" ht="14.25" customHeight="1">
      <c r="D393" s="48"/>
      <c r="E393" s="48"/>
      <c r="F393" s="48"/>
      <c r="G393" s="48"/>
      <c r="H393" s="191"/>
      <c r="I393" s="48"/>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row>
    <row r="394" spans="4:79" ht="14.25" customHeight="1">
      <c r="D394" s="48"/>
      <c r="E394" s="48"/>
      <c r="F394" s="48"/>
      <c r="G394" s="48"/>
      <c r="H394" s="191"/>
      <c r="I394" s="48"/>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row>
    <row r="395" spans="4:79" ht="14.25" customHeight="1">
      <c r="D395" s="48"/>
      <c r="E395" s="48"/>
      <c r="F395" s="48"/>
      <c r="G395" s="48"/>
      <c r="H395" s="191"/>
      <c r="I395" s="48"/>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row>
    <row r="396" spans="4:79" ht="14.25" customHeight="1">
      <c r="D396" s="48"/>
      <c r="E396" s="48"/>
      <c r="F396" s="48"/>
      <c r="G396" s="48"/>
      <c r="H396" s="191"/>
      <c r="I396" s="48"/>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row>
    <row r="397" spans="4:79" ht="14.25" customHeight="1">
      <c r="D397" s="48"/>
      <c r="E397" s="48"/>
      <c r="F397" s="48"/>
      <c r="G397" s="48"/>
      <c r="H397" s="191"/>
      <c r="I397" s="48"/>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row>
    <row r="398" spans="4:79" ht="14.25" customHeight="1">
      <c r="D398" s="48"/>
      <c r="E398" s="48"/>
      <c r="F398" s="48"/>
      <c r="G398" s="48"/>
      <c r="H398" s="191"/>
      <c r="I398" s="48"/>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row>
    <row r="399" spans="4:79" ht="14.25" customHeight="1">
      <c r="D399" s="48"/>
      <c r="E399" s="48"/>
      <c r="F399" s="48"/>
      <c r="G399" s="48"/>
      <c r="H399" s="191"/>
      <c r="I399" s="48"/>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row>
    <row r="400" spans="4:79" ht="14.25" customHeight="1">
      <c r="D400" s="48"/>
      <c r="E400" s="48"/>
      <c r="F400" s="48"/>
      <c r="G400" s="48"/>
      <c r="H400" s="191"/>
      <c r="I400" s="48"/>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row>
    <row r="401" spans="4:79" ht="14.25" customHeight="1">
      <c r="D401" s="48"/>
      <c r="E401" s="48"/>
      <c r="F401" s="48"/>
      <c r="G401" s="48"/>
      <c r="H401" s="191"/>
      <c r="I401" s="48"/>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row>
    <row r="402" spans="4:79" ht="14.25" customHeight="1">
      <c r="D402" s="48"/>
      <c r="E402" s="48"/>
      <c r="F402" s="48"/>
      <c r="G402" s="48"/>
      <c r="H402" s="191"/>
      <c r="I402" s="48"/>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row>
    <row r="403" spans="4:79" ht="14.25" customHeight="1">
      <c r="D403" s="48"/>
      <c r="E403" s="48"/>
      <c r="F403" s="48"/>
      <c r="G403" s="48"/>
      <c r="H403" s="191"/>
      <c r="I403" s="48"/>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row>
    <row r="404" spans="4:79" ht="14.25" customHeight="1">
      <c r="D404" s="48"/>
      <c r="E404" s="48"/>
      <c r="F404" s="48"/>
      <c r="G404" s="48"/>
      <c r="H404" s="191"/>
      <c r="I404" s="48"/>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row>
    <row r="405" spans="4:79" ht="14.25" customHeight="1">
      <c r="D405" s="48"/>
      <c r="E405" s="48"/>
      <c r="F405" s="48"/>
      <c r="G405" s="48"/>
      <c r="H405" s="191"/>
      <c r="I405" s="48"/>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row>
    <row r="406" spans="4:79" ht="14.25" customHeight="1">
      <c r="D406" s="48"/>
      <c r="E406" s="48"/>
      <c r="F406" s="48"/>
      <c r="G406" s="48"/>
      <c r="H406" s="191"/>
      <c r="I406" s="48"/>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row>
    <row r="407" spans="4:79" ht="14.25" customHeight="1">
      <c r="D407" s="48"/>
      <c r="E407" s="48"/>
      <c r="F407" s="48"/>
      <c r="G407" s="48"/>
      <c r="H407" s="191"/>
      <c r="I407" s="48"/>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row>
    <row r="408" spans="4:79" ht="14.25" customHeight="1">
      <c r="D408" s="48"/>
      <c r="E408" s="48"/>
      <c r="F408" s="48"/>
      <c r="G408" s="48"/>
      <c r="H408" s="191"/>
      <c r="I408" s="48"/>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row>
    <row r="409" spans="4:79" ht="14.25" customHeight="1">
      <c r="D409" s="48"/>
      <c r="E409" s="48"/>
      <c r="F409" s="48"/>
      <c r="G409" s="48"/>
      <c r="H409" s="191"/>
      <c r="I409" s="48"/>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row>
    <row r="410" spans="4:79" ht="14.25" customHeight="1">
      <c r="D410" s="48"/>
      <c r="E410" s="48"/>
      <c r="F410" s="48"/>
      <c r="G410" s="48"/>
      <c r="H410" s="191"/>
      <c r="I410" s="48"/>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row>
    <row r="411" spans="4:79" ht="14.25" customHeight="1">
      <c r="D411" s="48"/>
      <c r="E411" s="48"/>
      <c r="F411" s="48"/>
      <c r="G411" s="48"/>
      <c r="H411" s="191"/>
      <c r="I411" s="48"/>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row>
    <row r="412" spans="4:79" ht="14.25" customHeight="1">
      <c r="D412" s="48"/>
      <c r="E412" s="48"/>
      <c r="F412" s="48"/>
      <c r="G412" s="48"/>
      <c r="H412" s="191"/>
      <c r="I412" s="48"/>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row>
    <row r="413" spans="4:79" ht="14.25" customHeight="1">
      <c r="D413" s="48"/>
      <c r="E413" s="48"/>
      <c r="F413" s="48"/>
      <c r="G413" s="48"/>
      <c r="H413" s="191"/>
      <c r="I413" s="48"/>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row>
    <row r="414" spans="4:79" ht="14.25" customHeight="1">
      <c r="D414" s="48"/>
      <c r="E414" s="48"/>
      <c r="F414" s="48"/>
      <c r="G414" s="48"/>
      <c r="H414" s="191"/>
      <c r="I414" s="48"/>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row>
    <row r="415" spans="4:79" ht="14.25" customHeight="1">
      <c r="D415" s="48"/>
      <c r="E415" s="48"/>
      <c r="F415" s="48"/>
      <c r="G415" s="48"/>
      <c r="H415" s="191"/>
      <c r="I415" s="48"/>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row>
    <row r="416" spans="4:79" ht="14.25" customHeight="1">
      <c r="D416" s="48"/>
      <c r="E416" s="48"/>
      <c r="F416" s="48"/>
      <c r="G416" s="48"/>
      <c r="H416" s="191"/>
      <c r="I416" s="48"/>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row>
    <row r="417" spans="4:79" ht="14.25" customHeight="1">
      <c r="D417" s="48"/>
      <c r="E417" s="48"/>
      <c r="F417" s="48"/>
      <c r="G417" s="48"/>
      <c r="H417" s="191"/>
      <c r="I417" s="48"/>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c r="CA417" s="24"/>
    </row>
    <row r="418" spans="4:79" ht="14.25" customHeight="1">
      <c r="D418" s="48"/>
      <c r="E418" s="48"/>
      <c r="F418" s="48"/>
      <c r="G418" s="48"/>
      <c r="H418" s="191"/>
      <c r="I418" s="48"/>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c r="CA418" s="24"/>
    </row>
    <row r="419" spans="4:79" ht="14.25" customHeight="1">
      <c r="D419" s="48"/>
      <c r="E419" s="48"/>
      <c r="F419" s="48"/>
      <c r="G419" s="48"/>
      <c r="H419" s="191"/>
      <c r="I419" s="48"/>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c r="CA419" s="24"/>
    </row>
    <row r="420" spans="4:79" ht="14.25" customHeight="1">
      <c r="D420" s="48"/>
      <c r="E420" s="48"/>
      <c r="F420" s="48"/>
      <c r="G420" s="48"/>
      <c r="H420" s="191"/>
      <c r="I420" s="48"/>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row>
    <row r="421" spans="4:79" ht="14.25" customHeight="1">
      <c r="D421" s="48"/>
      <c r="E421" s="48"/>
      <c r="F421" s="48"/>
      <c r="G421" s="48"/>
      <c r="H421" s="191"/>
      <c r="I421" s="48"/>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c r="CA421" s="24"/>
    </row>
    <row r="422" spans="4:79" ht="14.25" customHeight="1">
      <c r="D422" s="48"/>
      <c r="E422" s="48"/>
      <c r="F422" s="48"/>
      <c r="G422" s="48"/>
      <c r="H422" s="191"/>
      <c r="I422" s="48"/>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c r="CA422" s="24"/>
    </row>
    <row r="423" spans="4:79" ht="14.25" customHeight="1">
      <c r="D423" s="48"/>
      <c r="E423" s="48"/>
      <c r="F423" s="48"/>
      <c r="G423" s="48"/>
      <c r="H423" s="191"/>
      <c r="I423" s="48"/>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c r="CA423" s="24"/>
    </row>
    <row r="424" spans="4:79" ht="14.25" customHeight="1">
      <c r="D424" s="48"/>
      <c r="E424" s="48"/>
      <c r="F424" s="48"/>
      <c r="G424" s="48"/>
      <c r="H424" s="191"/>
      <c r="I424" s="48"/>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c r="CA424" s="24"/>
    </row>
    <row r="425" spans="4:79" ht="14.25" customHeight="1">
      <c r="D425" s="48"/>
      <c r="E425" s="48"/>
      <c r="F425" s="48"/>
      <c r="G425" s="48"/>
      <c r="H425" s="191"/>
      <c r="I425" s="48"/>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c r="CA425" s="24"/>
    </row>
    <row r="426" spans="4:79" ht="14.25" customHeight="1">
      <c r="D426" s="48"/>
      <c r="E426" s="48"/>
      <c r="F426" s="48"/>
      <c r="G426" s="48"/>
      <c r="H426" s="191"/>
      <c r="I426" s="48"/>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c r="CA426" s="24"/>
    </row>
    <row r="427" spans="4:79" ht="14.25" customHeight="1">
      <c r="D427" s="48"/>
      <c r="E427" s="48"/>
      <c r="F427" s="48"/>
      <c r="G427" s="48"/>
      <c r="H427" s="191"/>
      <c r="I427" s="48"/>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c r="CA427" s="24"/>
    </row>
    <row r="428" spans="4:79" ht="14.25" customHeight="1">
      <c r="D428" s="48"/>
      <c r="E428" s="48"/>
      <c r="F428" s="48"/>
      <c r="G428" s="48"/>
      <c r="H428" s="191"/>
      <c r="I428" s="48"/>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c r="CA428" s="24"/>
    </row>
    <row r="429" spans="4:79" ht="14.25" customHeight="1">
      <c r="D429" s="48"/>
      <c r="E429" s="48"/>
      <c r="F429" s="48"/>
      <c r="G429" s="48"/>
      <c r="H429" s="191"/>
      <c r="I429" s="48"/>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c r="CA429" s="24"/>
    </row>
    <row r="430" spans="4:79" ht="14.25" customHeight="1">
      <c r="D430" s="48"/>
      <c r="E430" s="48"/>
      <c r="F430" s="48"/>
      <c r="G430" s="48"/>
      <c r="H430" s="191"/>
      <c r="I430" s="48"/>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c r="CA430" s="24"/>
    </row>
    <row r="431" spans="4:79" ht="14.25" customHeight="1">
      <c r="D431" s="48"/>
      <c r="E431" s="48"/>
      <c r="F431" s="48"/>
      <c r="G431" s="48"/>
      <c r="H431" s="191"/>
      <c r="I431" s="48"/>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c r="CA431" s="24"/>
    </row>
    <row r="432" spans="4:79" ht="14.25" customHeight="1">
      <c r="D432" s="48"/>
      <c r="E432" s="48"/>
      <c r="F432" s="48"/>
      <c r="G432" s="48"/>
      <c r="H432" s="191"/>
      <c r="I432" s="48"/>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c r="CA432" s="24"/>
    </row>
    <row r="433" spans="4:79" ht="14.25" customHeight="1">
      <c r="D433" s="48"/>
      <c r="E433" s="48"/>
      <c r="F433" s="48"/>
      <c r="G433" s="48"/>
      <c r="H433" s="191"/>
      <c r="I433" s="48"/>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c r="CA433" s="24"/>
    </row>
    <row r="434" spans="4:79" ht="14.25" customHeight="1">
      <c r="D434" s="48"/>
      <c r="E434" s="48"/>
      <c r="F434" s="48"/>
      <c r="G434" s="48"/>
      <c r="H434" s="191"/>
      <c r="I434" s="48"/>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c r="CA434" s="24"/>
    </row>
    <row r="435" spans="4:79" ht="14.25" customHeight="1">
      <c r="D435" s="48"/>
      <c r="E435" s="48"/>
      <c r="F435" s="48"/>
      <c r="G435" s="48"/>
      <c r="H435" s="191"/>
      <c r="I435" s="48"/>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c r="CA435" s="24"/>
    </row>
    <row r="436" spans="4:79" ht="14.25" customHeight="1">
      <c r="D436" s="48"/>
      <c r="E436" s="48"/>
      <c r="F436" s="48"/>
      <c r="G436" s="48"/>
      <c r="H436" s="191"/>
      <c r="I436" s="48"/>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c r="CA436" s="24"/>
    </row>
    <row r="437" spans="4:79" ht="14.25" customHeight="1">
      <c r="D437" s="48"/>
      <c r="E437" s="48"/>
      <c r="F437" s="48"/>
      <c r="G437" s="48"/>
      <c r="H437" s="191"/>
      <c r="I437" s="48"/>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c r="CA437" s="24"/>
    </row>
    <row r="438" spans="4:79" ht="14.25" customHeight="1">
      <c r="D438" s="48"/>
      <c r="E438" s="48"/>
      <c r="F438" s="48"/>
      <c r="G438" s="48"/>
      <c r="H438" s="191"/>
      <c r="I438" s="48"/>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c r="CA438" s="24"/>
    </row>
    <row r="439" spans="4:79" ht="14.25" customHeight="1">
      <c r="D439" s="48"/>
      <c r="E439" s="48"/>
      <c r="F439" s="48"/>
      <c r="G439" s="48"/>
      <c r="H439" s="191"/>
      <c r="I439" s="48"/>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c r="CA439" s="24"/>
    </row>
    <row r="440" spans="4:79" ht="14.25" customHeight="1">
      <c r="D440" s="48"/>
      <c r="E440" s="48"/>
      <c r="F440" s="48"/>
      <c r="G440" s="48"/>
      <c r="H440" s="191"/>
      <c r="I440" s="48"/>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c r="CA440" s="24"/>
    </row>
    <row r="441" spans="4:79" ht="14.25" customHeight="1">
      <c r="D441" s="48"/>
      <c r="E441" s="48"/>
      <c r="F441" s="48"/>
      <c r="G441" s="48"/>
      <c r="H441" s="191"/>
      <c r="I441" s="48"/>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c r="CA441" s="24"/>
    </row>
    <row r="442" spans="4:79" ht="14.25" customHeight="1">
      <c r="D442" s="48"/>
      <c r="E442" s="48"/>
      <c r="F442" s="48"/>
      <c r="G442" s="48"/>
      <c r="H442" s="191"/>
      <c r="I442" s="48"/>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c r="CA442" s="24"/>
    </row>
    <row r="443" spans="4:79" ht="14.25" customHeight="1">
      <c r="D443" s="48"/>
      <c r="E443" s="48"/>
      <c r="F443" s="48"/>
      <c r="G443" s="48"/>
      <c r="H443" s="191"/>
      <c r="I443" s="48"/>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c r="CA443" s="24"/>
    </row>
    <row r="444" spans="4:79" ht="14.25" customHeight="1">
      <c r="D444" s="48"/>
      <c r="E444" s="48"/>
      <c r="F444" s="48"/>
      <c r="G444" s="48"/>
      <c r="H444" s="191"/>
      <c r="I444" s="48"/>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c r="CA444" s="24"/>
    </row>
    <row r="445" spans="4:79" ht="14.25" customHeight="1">
      <c r="D445" s="48"/>
      <c r="E445" s="48"/>
      <c r="F445" s="48"/>
      <c r="G445" s="48"/>
      <c r="H445" s="191"/>
      <c r="I445" s="48"/>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c r="CA445" s="24"/>
    </row>
    <row r="446" spans="4:79" ht="14.25" customHeight="1">
      <c r="D446" s="48"/>
      <c r="E446" s="48"/>
      <c r="F446" s="48"/>
      <c r="G446" s="48"/>
      <c r="H446" s="191"/>
      <c r="I446" s="48"/>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c r="CA446" s="24"/>
    </row>
    <row r="447" spans="4:79" ht="14.25" customHeight="1">
      <c r="D447" s="48"/>
      <c r="E447" s="48"/>
      <c r="F447" s="48"/>
      <c r="G447" s="48"/>
      <c r="H447" s="191"/>
      <c r="I447" s="48"/>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c r="BU447" s="24"/>
      <c r="BV447" s="24"/>
      <c r="BW447" s="24"/>
      <c r="BX447" s="24"/>
      <c r="BY447" s="24"/>
      <c r="BZ447" s="24"/>
      <c r="CA447" s="24"/>
    </row>
    <row r="448" spans="4:79" ht="14.25" customHeight="1">
      <c r="D448" s="48"/>
      <c r="E448" s="48"/>
      <c r="F448" s="48"/>
      <c r="G448" s="48"/>
      <c r="H448" s="191"/>
      <c r="I448" s="48"/>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c r="BW448" s="24"/>
      <c r="BX448" s="24"/>
      <c r="BY448" s="24"/>
      <c r="BZ448" s="24"/>
      <c r="CA448" s="24"/>
    </row>
    <row r="449" spans="4:79" ht="14.25" customHeight="1">
      <c r="D449" s="48"/>
      <c r="E449" s="48"/>
      <c r="F449" s="48"/>
      <c r="G449" s="48"/>
      <c r="H449" s="191"/>
      <c r="I449" s="48"/>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c r="CA449" s="24"/>
    </row>
    <row r="450" spans="4:79" ht="14.25" customHeight="1">
      <c r="D450" s="48"/>
      <c r="E450" s="48"/>
      <c r="F450" s="48"/>
      <c r="G450" s="48"/>
      <c r="H450" s="191"/>
      <c r="I450" s="48"/>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c r="CA450" s="24"/>
    </row>
    <row r="451" spans="4:79" ht="14.25" customHeight="1">
      <c r="D451" s="48"/>
      <c r="E451" s="48"/>
      <c r="F451" s="48"/>
      <c r="G451" s="48"/>
      <c r="H451" s="191"/>
      <c r="I451" s="48"/>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c r="CA451" s="24"/>
    </row>
    <row r="452" spans="4:79" ht="14.25" customHeight="1">
      <c r="D452" s="48"/>
      <c r="E452" s="48"/>
      <c r="F452" s="48"/>
      <c r="G452" s="48"/>
      <c r="H452" s="191"/>
      <c r="I452" s="48"/>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c r="BW452" s="24"/>
      <c r="BX452" s="24"/>
      <c r="BY452" s="24"/>
      <c r="BZ452" s="24"/>
      <c r="CA452" s="24"/>
    </row>
    <row r="453" spans="4:79" ht="14.25" customHeight="1">
      <c r="D453" s="48"/>
      <c r="E453" s="48"/>
      <c r="F453" s="48"/>
      <c r="G453" s="48"/>
      <c r="H453" s="191"/>
      <c r="I453" s="48"/>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c r="CA453" s="24"/>
    </row>
    <row r="454" spans="4:79" ht="14.25" customHeight="1">
      <c r="D454" s="48"/>
      <c r="E454" s="48"/>
      <c r="F454" s="48"/>
      <c r="G454" s="48"/>
      <c r="H454" s="191"/>
      <c r="I454" s="48"/>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c r="CA454" s="24"/>
    </row>
    <row r="455" spans="4:79" ht="14.25" customHeight="1">
      <c r="D455" s="48"/>
      <c r="E455" s="48"/>
      <c r="F455" s="48"/>
      <c r="G455" s="48"/>
      <c r="H455" s="191"/>
      <c r="I455" s="48"/>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c r="BS455" s="24"/>
      <c r="BT455" s="24"/>
      <c r="BU455" s="24"/>
      <c r="BV455" s="24"/>
      <c r="BW455" s="24"/>
      <c r="BX455" s="24"/>
      <c r="BY455" s="24"/>
      <c r="BZ455" s="24"/>
      <c r="CA455" s="24"/>
    </row>
    <row r="456" spans="4:79" ht="14.25" customHeight="1">
      <c r="D456" s="48"/>
      <c r="E456" s="48"/>
      <c r="F456" s="48"/>
      <c r="G456" s="48"/>
      <c r="H456" s="191"/>
      <c r="I456" s="48"/>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c r="BW456" s="24"/>
      <c r="BX456" s="24"/>
      <c r="BY456" s="24"/>
      <c r="BZ456" s="24"/>
      <c r="CA456" s="24"/>
    </row>
    <row r="457" spans="4:79" ht="14.25" customHeight="1">
      <c r="D457" s="48"/>
      <c r="E457" s="48"/>
      <c r="F457" s="48"/>
      <c r="G457" s="48"/>
      <c r="H457" s="191"/>
      <c r="I457" s="48"/>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c r="BU457" s="24"/>
      <c r="BV457" s="24"/>
      <c r="BW457" s="24"/>
      <c r="BX457" s="24"/>
      <c r="BY457" s="24"/>
      <c r="BZ457" s="24"/>
      <c r="CA457" s="24"/>
    </row>
    <row r="458" spans="4:79" ht="14.25" customHeight="1">
      <c r="D458" s="48"/>
      <c r="E458" s="48"/>
      <c r="F458" s="48"/>
      <c r="G458" s="48"/>
      <c r="H458" s="191"/>
      <c r="I458" s="48"/>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c r="CA458" s="24"/>
    </row>
    <row r="459" spans="4:79" ht="14.25" customHeight="1">
      <c r="D459" s="48"/>
      <c r="E459" s="48"/>
      <c r="F459" s="48"/>
      <c r="G459" s="48"/>
      <c r="H459" s="191"/>
      <c r="I459" s="48"/>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c r="BU459" s="24"/>
      <c r="BV459" s="24"/>
      <c r="BW459" s="24"/>
      <c r="BX459" s="24"/>
      <c r="BY459" s="24"/>
      <c r="BZ459" s="24"/>
      <c r="CA459" s="24"/>
    </row>
    <row r="460" spans="4:79" ht="14.25" customHeight="1">
      <c r="D460" s="48"/>
      <c r="E460" s="48"/>
      <c r="F460" s="48"/>
      <c r="G460" s="48"/>
      <c r="H460" s="191"/>
      <c r="I460" s="48"/>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24"/>
      <c r="BU460" s="24"/>
      <c r="BV460" s="24"/>
      <c r="BW460" s="24"/>
      <c r="BX460" s="24"/>
      <c r="BY460" s="24"/>
      <c r="BZ460" s="24"/>
      <c r="CA460" s="24"/>
    </row>
    <row r="461" spans="4:79" ht="14.25" customHeight="1">
      <c r="D461" s="48"/>
      <c r="E461" s="48"/>
      <c r="F461" s="48"/>
      <c r="G461" s="48"/>
      <c r="H461" s="191"/>
      <c r="I461" s="48"/>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24"/>
      <c r="BT461" s="24"/>
      <c r="BU461" s="24"/>
      <c r="BV461" s="24"/>
      <c r="BW461" s="24"/>
      <c r="BX461" s="24"/>
      <c r="BY461" s="24"/>
      <c r="BZ461" s="24"/>
      <c r="CA461" s="24"/>
    </row>
    <row r="462" spans="4:79" ht="14.25" customHeight="1">
      <c r="D462" s="48"/>
      <c r="E462" s="48"/>
      <c r="F462" s="48"/>
      <c r="G462" s="48"/>
      <c r="H462" s="191"/>
      <c r="I462" s="48"/>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c r="BS462" s="24"/>
      <c r="BT462" s="24"/>
      <c r="BU462" s="24"/>
      <c r="BV462" s="24"/>
      <c r="BW462" s="24"/>
      <c r="BX462" s="24"/>
      <c r="BY462" s="24"/>
      <c r="BZ462" s="24"/>
      <c r="CA462" s="24"/>
    </row>
    <row r="463" spans="4:79" ht="14.25" customHeight="1">
      <c r="D463" s="48"/>
      <c r="E463" s="48"/>
      <c r="F463" s="48"/>
      <c r="G463" s="48"/>
      <c r="H463" s="191"/>
      <c r="I463" s="48"/>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c r="BU463" s="24"/>
      <c r="BV463" s="24"/>
      <c r="BW463" s="24"/>
      <c r="BX463" s="24"/>
      <c r="BY463" s="24"/>
      <c r="BZ463" s="24"/>
      <c r="CA463" s="24"/>
    </row>
    <row r="464" spans="4:79" ht="14.25" customHeight="1">
      <c r="D464" s="48"/>
      <c r="E464" s="48"/>
      <c r="F464" s="48"/>
      <c r="G464" s="48"/>
      <c r="H464" s="191"/>
      <c r="I464" s="48"/>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c r="CA464" s="24"/>
    </row>
    <row r="465" spans="4:79" ht="14.25" customHeight="1">
      <c r="D465" s="48"/>
      <c r="E465" s="48"/>
      <c r="F465" s="48"/>
      <c r="G465" s="48"/>
      <c r="H465" s="191"/>
      <c r="I465" s="48"/>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24"/>
      <c r="BU465" s="24"/>
      <c r="BV465" s="24"/>
      <c r="BW465" s="24"/>
      <c r="BX465" s="24"/>
      <c r="BY465" s="24"/>
      <c r="BZ465" s="24"/>
      <c r="CA465" s="24"/>
    </row>
    <row r="466" spans="4:79" ht="14.25" customHeight="1">
      <c r="D466" s="48"/>
      <c r="E466" s="48"/>
      <c r="F466" s="48"/>
      <c r="G466" s="48"/>
      <c r="H466" s="191"/>
      <c r="I466" s="48"/>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c r="CA466" s="24"/>
    </row>
    <row r="467" spans="4:79" ht="14.25" customHeight="1">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c r="BT467" s="24"/>
      <c r="BU467" s="24"/>
      <c r="BV467" s="24"/>
      <c r="BW467" s="24"/>
      <c r="BX467" s="24"/>
      <c r="BY467" s="24"/>
      <c r="BZ467" s="24"/>
      <c r="CA467" s="24"/>
    </row>
    <row r="468" spans="4:79" ht="14.25" customHeight="1">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c r="CA468" s="24"/>
    </row>
    <row r="469" spans="4:79" ht="14.25" customHeight="1">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24"/>
      <c r="BV469" s="24"/>
      <c r="BW469" s="24"/>
      <c r="BX469" s="24"/>
      <c r="BY469" s="24"/>
      <c r="BZ469" s="24"/>
      <c r="CA469" s="24"/>
    </row>
    <row r="470" spans="4:79" ht="14.25" customHeight="1">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24"/>
      <c r="CA470" s="24"/>
    </row>
    <row r="471" spans="4:79" ht="14.25" customHeight="1">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24"/>
      <c r="BV471" s="24"/>
      <c r="BW471" s="24"/>
      <c r="BX471" s="24"/>
      <c r="BY471" s="24"/>
      <c r="BZ471" s="24"/>
      <c r="CA471" s="24"/>
    </row>
    <row r="472" spans="4:79" ht="14.25" customHeight="1">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c r="CA472" s="24"/>
    </row>
    <row r="473" spans="4:79" ht="14.25" customHeight="1">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c r="CA473" s="24"/>
    </row>
    <row r="474" spans="4:79" ht="14.25" customHeight="1">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c r="CA474" s="24"/>
    </row>
    <row r="475" spans="4:79" ht="14.25" customHeight="1">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c r="CA475" s="24"/>
    </row>
    <row r="476" spans="4:79" ht="14.25" customHeight="1">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c r="CA476" s="24"/>
    </row>
    <row r="477" spans="4:79" ht="14.25" customHeight="1">
      <c r="Z477" s="24"/>
      <c r="AA477" s="24"/>
      <c r="AB477" s="24"/>
      <c r="AC477" s="24"/>
      <c r="AD477" s="24"/>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c r="CA477" s="24"/>
    </row>
    <row r="478" spans="4:79" ht="14.25" customHeight="1">
      <c r="Z478" s="24"/>
      <c r="AA478" s="24"/>
      <c r="AB478" s="24"/>
      <c r="AC478" s="24"/>
      <c r="AD478" s="24"/>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c r="CA478" s="24"/>
    </row>
    <row r="479" spans="4:79" ht="14.25" customHeight="1">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24"/>
      <c r="BU479" s="24"/>
      <c r="BV479" s="24"/>
      <c r="BW479" s="24"/>
      <c r="BX479" s="24"/>
      <c r="BY479" s="24"/>
      <c r="BZ479" s="24"/>
      <c r="CA479" s="24"/>
    </row>
    <row r="480" spans="4:79" ht="14.25" customHeight="1">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c r="BT480" s="24"/>
      <c r="BU480" s="24"/>
      <c r="BV480" s="24"/>
      <c r="BW480" s="24"/>
      <c r="BX480" s="24"/>
      <c r="BY480" s="24"/>
      <c r="BZ480" s="24"/>
      <c r="CA480" s="24"/>
    </row>
    <row r="481" spans="26:79" ht="14.25" customHeight="1">
      <c r="Z481" s="24"/>
      <c r="AA481" s="24"/>
      <c r="AB481" s="24"/>
      <c r="AC481" s="24"/>
      <c r="AD481" s="24"/>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c r="BS481" s="24"/>
      <c r="BT481" s="24"/>
      <c r="BU481" s="24"/>
      <c r="BV481" s="24"/>
      <c r="BW481" s="24"/>
      <c r="BX481" s="24"/>
      <c r="BY481" s="24"/>
      <c r="BZ481" s="24"/>
      <c r="CA481" s="24"/>
    </row>
    <row r="482" spans="26:79" ht="14.25" customHeight="1">
      <c r="Z482" s="24"/>
      <c r="AA482" s="24"/>
      <c r="AB482" s="24"/>
      <c r="AC482" s="24"/>
      <c r="AD482" s="24"/>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c r="BS482" s="24"/>
      <c r="BT482" s="24"/>
      <c r="BU482" s="24"/>
      <c r="BV482" s="24"/>
      <c r="BW482" s="24"/>
      <c r="BX482" s="24"/>
      <c r="BY482" s="24"/>
      <c r="BZ482" s="24"/>
      <c r="CA482" s="24"/>
    </row>
    <row r="483" spans="26:79" ht="14.25" customHeight="1">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c r="BS483" s="24"/>
      <c r="BT483" s="24"/>
      <c r="BU483" s="24"/>
      <c r="BV483" s="24"/>
      <c r="BW483" s="24"/>
      <c r="BX483" s="24"/>
      <c r="BY483" s="24"/>
      <c r="BZ483" s="24"/>
      <c r="CA483" s="24"/>
    </row>
    <row r="484" spans="26:79" ht="14.25" customHeight="1">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c r="BT484" s="24"/>
      <c r="BU484" s="24"/>
      <c r="BV484" s="24"/>
      <c r="BW484" s="24"/>
      <c r="BX484" s="24"/>
      <c r="BY484" s="24"/>
      <c r="BZ484" s="24"/>
      <c r="CA484" s="24"/>
    </row>
    <row r="485" spans="26:79" ht="14.25" customHeight="1">
      <c r="Z485" s="24"/>
      <c r="AA485" s="24"/>
      <c r="AB485" s="24"/>
      <c r="AC485" s="24"/>
      <c r="AD485" s="24"/>
      <c r="AE485" s="24"/>
      <c r="AF485" s="24"/>
      <c r="AG485" s="24"/>
      <c r="AH485" s="24"/>
      <c r="AI485" s="24"/>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c r="BF485" s="24"/>
      <c r="BG485" s="24"/>
      <c r="BH485" s="24"/>
      <c r="BI485" s="24"/>
      <c r="BJ485" s="24"/>
      <c r="BK485" s="24"/>
      <c r="BL485" s="24"/>
      <c r="BM485" s="24"/>
      <c r="BN485" s="24"/>
      <c r="BO485" s="24"/>
      <c r="BP485" s="24"/>
      <c r="BQ485" s="24"/>
      <c r="BR485" s="24"/>
      <c r="BS485" s="24"/>
      <c r="BT485" s="24"/>
      <c r="BU485" s="24"/>
      <c r="BV485" s="24"/>
      <c r="BW485" s="24"/>
      <c r="BX485" s="24"/>
      <c r="BY485" s="24"/>
      <c r="BZ485" s="24"/>
      <c r="CA485" s="24"/>
    </row>
    <row r="486" spans="26:79" ht="14.25" customHeight="1">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c r="BS486" s="24"/>
      <c r="BT486" s="24"/>
      <c r="BU486" s="24"/>
      <c r="BV486" s="24"/>
      <c r="BW486" s="24"/>
      <c r="BX486" s="24"/>
      <c r="BY486" s="24"/>
      <c r="BZ486" s="24"/>
      <c r="CA486" s="24"/>
    </row>
    <row r="487" spans="26:79" ht="14.25" customHeight="1">
      <c r="Z487" s="24"/>
      <c r="AA487" s="24"/>
      <c r="AB487" s="24"/>
      <c r="AC487" s="24"/>
      <c r="AD487" s="24"/>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c r="BS487" s="24"/>
      <c r="BT487" s="24"/>
      <c r="BU487" s="24"/>
      <c r="BV487" s="24"/>
      <c r="BW487" s="24"/>
      <c r="BX487" s="24"/>
      <c r="BY487" s="24"/>
      <c r="BZ487" s="24"/>
      <c r="CA487" s="24"/>
    </row>
    <row r="488" spans="26:79" ht="14.25" customHeight="1">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c r="BS488" s="24"/>
      <c r="BT488" s="24"/>
      <c r="BU488" s="24"/>
      <c r="BV488" s="24"/>
      <c r="BW488" s="24"/>
      <c r="BX488" s="24"/>
      <c r="BY488" s="24"/>
      <c r="BZ488" s="24"/>
      <c r="CA488" s="24"/>
    </row>
    <row r="489" spans="26:79" ht="14.25" customHeight="1">
      <c r="Z489" s="24"/>
      <c r="AA489" s="24"/>
      <c r="AB489" s="24"/>
      <c r="AC489" s="24"/>
      <c r="AD489" s="24"/>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c r="BS489" s="24"/>
      <c r="BT489" s="24"/>
      <c r="BU489" s="24"/>
      <c r="BV489" s="24"/>
      <c r="BW489" s="24"/>
      <c r="BX489" s="24"/>
      <c r="BY489" s="24"/>
      <c r="BZ489" s="24"/>
      <c r="CA489" s="24"/>
    </row>
    <row r="490" spans="26:79" ht="14.25" customHeight="1">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c r="BF490" s="24"/>
      <c r="BG490" s="24"/>
      <c r="BH490" s="24"/>
      <c r="BI490" s="24"/>
      <c r="BJ490" s="24"/>
      <c r="BK490" s="24"/>
      <c r="BL490" s="24"/>
      <c r="BM490" s="24"/>
      <c r="BN490" s="24"/>
      <c r="BO490" s="24"/>
      <c r="BP490" s="24"/>
      <c r="BQ490" s="24"/>
      <c r="BR490" s="24"/>
      <c r="BS490" s="24"/>
      <c r="BT490" s="24"/>
      <c r="BU490" s="24"/>
      <c r="BV490" s="24"/>
      <c r="BW490" s="24"/>
      <c r="BX490" s="24"/>
      <c r="BY490" s="24"/>
      <c r="BZ490" s="24"/>
      <c r="CA490" s="24"/>
    </row>
    <row r="491" spans="26:79" ht="14.25" customHeight="1">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c r="BN491" s="24"/>
      <c r="BO491" s="24"/>
      <c r="BP491" s="24"/>
      <c r="BQ491" s="24"/>
      <c r="BR491" s="24"/>
      <c r="BS491" s="24"/>
      <c r="BT491" s="24"/>
      <c r="BU491" s="24"/>
      <c r="BV491" s="24"/>
      <c r="BW491" s="24"/>
      <c r="BX491" s="24"/>
      <c r="BY491" s="24"/>
      <c r="BZ491" s="24"/>
      <c r="CA491" s="24"/>
    </row>
    <row r="492" spans="26:79" ht="14.25" customHeight="1">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c r="BN492" s="24"/>
      <c r="BO492" s="24"/>
      <c r="BP492" s="24"/>
      <c r="BQ492" s="24"/>
      <c r="BR492" s="24"/>
      <c r="BS492" s="24"/>
      <c r="BT492" s="24"/>
      <c r="BU492" s="24"/>
      <c r="BV492" s="24"/>
      <c r="BW492" s="24"/>
      <c r="BX492" s="24"/>
      <c r="BY492" s="24"/>
      <c r="BZ492" s="24"/>
      <c r="CA492" s="24"/>
    </row>
    <row r="493" spans="26:79" ht="14.25" customHeight="1">
      <c r="Z493" s="24"/>
      <c r="AA493" s="24"/>
      <c r="AB493" s="24"/>
      <c r="AC493" s="24"/>
      <c r="AD493" s="24"/>
      <c r="AE493" s="24"/>
      <c r="AF493" s="24"/>
      <c r="AG493" s="24"/>
      <c r="AH493" s="24"/>
      <c r="AI493" s="24"/>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c r="BF493" s="24"/>
      <c r="BG493" s="24"/>
      <c r="BH493" s="24"/>
      <c r="BI493" s="24"/>
      <c r="BJ493" s="24"/>
      <c r="BK493" s="24"/>
      <c r="BL493" s="24"/>
      <c r="BM493" s="24"/>
      <c r="BN493" s="24"/>
      <c r="BO493" s="24"/>
      <c r="BP493" s="24"/>
      <c r="BQ493" s="24"/>
      <c r="BR493" s="24"/>
      <c r="BS493" s="24"/>
      <c r="BT493" s="24"/>
      <c r="BU493" s="24"/>
      <c r="BV493" s="24"/>
      <c r="BW493" s="24"/>
      <c r="BX493" s="24"/>
      <c r="BY493" s="24"/>
      <c r="BZ493" s="24"/>
      <c r="CA493" s="24"/>
    </row>
    <row r="494" spans="26:79" ht="14.25" customHeight="1">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c r="BT494" s="24"/>
      <c r="BU494" s="24"/>
      <c r="BV494" s="24"/>
      <c r="BW494" s="24"/>
      <c r="BX494" s="24"/>
      <c r="BY494" s="24"/>
      <c r="BZ494" s="24"/>
      <c r="CA494" s="24"/>
    </row>
    <row r="495" spans="26:79" ht="14.25" customHeight="1">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c r="BT495" s="24"/>
      <c r="BU495" s="24"/>
      <c r="BV495" s="24"/>
      <c r="BW495" s="24"/>
      <c r="BX495" s="24"/>
      <c r="BY495" s="24"/>
      <c r="BZ495" s="24"/>
      <c r="CA495" s="24"/>
    </row>
    <row r="496" spans="26:79" ht="14.25" customHeight="1">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c r="BS496" s="24"/>
      <c r="BT496" s="24"/>
      <c r="BU496" s="24"/>
      <c r="BV496" s="24"/>
      <c r="BW496" s="24"/>
      <c r="BX496" s="24"/>
      <c r="BY496" s="24"/>
      <c r="BZ496" s="24"/>
      <c r="CA496" s="24"/>
    </row>
    <row r="497" spans="26:79" ht="14.25" customHeight="1">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c r="BF497" s="24"/>
      <c r="BG497" s="24"/>
      <c r="BH497" s="24"/>
      <c r="BI497" s="24"/>
      <c r="BJ497" s="24"/>
      <c r="BK497" s="24"/>
      <c r="BL497" s="24"/>
      <c r="BM497" s="24"/>
      <c r="BN497" s="24"/>
      <c r="BO497" s="24"/>
      <c r="BP497" s="24"/>
      <c r="BQ497" s="24"/>
      <c r="BR497" s="24"/>
      <c r="BS497" s="24"/>
      <c r="BT497" s="24"/>
      <c r="BU497" s="24"/>
      <c r="BV497" s="24"/>
      <c r="BW497" s="24"/>
      <c r="BX497" s="24"/>
      <c r="BY497" s="24"/>
      <c r="BZ497" s="24"/>
      <c r="CA497" s="24"/>
    </row>
    <row r="498" spans="26:79" ht="14.25" customHeight="1">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c r="BF498" s="24"/>
      <c r="BG498" s="24"/>
      <c r="BH498" s="24"/>
      <c r="BI498" s="24"/>
      <c r="BJ498" s="24"/>
      <c r="BK498" s="24"/>
      <c r="BL498" s="24"/>
      <c r="BM498" s="24"/>
      <c r="BN498" s="24"/>
      <c r="BO498" s="24"/>
      <c r="BP498" s="24"/>
      <c r="BQ498" s="24"/>
      <c r="BR498" s="24"/>
      <c r="BS498" s="24"/>
      <c r="BT498" s="24"/>
      <c r="BU498" s="24"/>
      <c r="BV498" s="24"/>
      <c r="BW498" s="24"/>
      <c r="BX498" s="24"/>
      <c r="BY498" s="24"/>
      <c r="BZ498" s="24"/>
      <c r="CA498" s="24"/>
    </row>
    <row r="499" spans="26:79" ht="14.25" customHeight="1">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c r="BT499" s="24"/>
      <c r="BU499" s="24"/>
      <c r="BV499" s="24"/>
      <c r="BW499" s="24"/>
      <c r="BX499" s="24"/>
      <c r="BY499" s="24"/>
      <c r="BZ499" s="24"/>
      <c r="CA499" s="24"/>
    </row>
    <row r="500" spans="26:79" ht="14.25" customHeight="1">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c r="BS500" s="24"/>
      <c r="BT500" s="24"/>
      <c r="BU500" s="24"/>
      <c r="BV500" s="24"/>
      <c r="BW500" s="24"/>
      <c r="BX500" s="24"/>
      <c r="BY500" s="24"/>
      <c r="BZ500" s="24"/>
      <c r="CA500" s="24"/>
    </row>
    <row r="501" spans="26:79" ht="14.25" customHeight="1">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c r="BN501" s="24"/>
      <c r="BO501" s="24"/>
      <c r="BP501" s="24"/>
      <c r="BQ501" s="24"/>
      <c r="BR501" s="24"/>
      <c r="BS501" s="24"/>
      <c r="BT501" s="24"/>
      <c r="BU501" s="24"/>
      <c r="BV501" s="24"/>
      <c r="BW501" s="24"/>
      <c r="BX501" s="24"/>
      <c r="BY501" s="24"/>
      <c r="BZ501" s="24"/>
      <c r="CA501" s="24"/>
    </row>
    <row r="502" spans="26:79" ht="14.25" customHeight="1">
      <c r="Z502" s="24"/>
      <c r="AA502" s="24"/>
      <c r="AB502" s="24"/>
      <c r="AC502" s="24"/>
      <c r="AD502" s="24"/>
      <c r="AE502" s="24"/>
      <c r="AF502" s="24"/>
      <c r="AG502" s="24"/>
      <c r="AH502" s="24"/>
      <c r="AI502" s="24"/>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c r="BF502" s="24"/>
      <c r="BG502" s="24"/>
      <c r="BH502" s="24"/>
      <c r="BI502" s="24"/>
      <c r="BJ502" s="24"/>
      <c r="BK502" s="24"/>
      <c r="BL502" s="24"/>
      <c r="BM502" s="24"/>
      <c r="BN502" s="24"/>
      <c r="BO502" s="24"/>
      <c r="BP502" s="24"/>
      <c r="BQ502" s="24"/>
      <c r="BR502" s="24"/>
      <c r="BS502" s="24"/>
      <c r="BT502" s="24"/>
      <c r="BU502" s="24"/>
      <c r="BV502" s="24"/>
      <c r="BW502" s="24"/>
      <c r="BX502" s="24"/>
      <c r="BY502" s="24"/>
      <c r="BZ502" s="24"/>
      <c r="CA502" s="24"/>
    </row>
    <row r="503" spans="26:79" ht="14.25" customHeight="1">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c r="BN503" s="24"/>
      <c r="BO503" s="24"/>
      <c r="BP503" s="24"/>
      <c r="BQ503" s="24"/>
      <c r="BR503" s="24"/>
      <c r="BS503" s="24"/>
      <c r="BT503" s="24"/>
      <c r="BU503" s="24"/>
      <c r="BV503" s="24"/>
      <c r="BW503" s="24"/>
      <c r="BX503" s="24"/>
      <c r="BY503" s="24"/>
      <c r="BZ503" s="24"/>
      <c r="CA503" s="24"/>
    </row>
    <row r="504" spans="26:79" ht="14.25" customHeight="1">
      <c r="Z504" s="24"/>
      <c r="AA504" s="24"/>
      <c r="AB504" s="24"/>
      <c r="AC504" s="24"/>
      <c r="AD504" s="24"/>
      <c r="AE504" s="24"/>
      <c r="AF504" s="24"/>
      <c r="AG504" s="24"/>
      <c r="AH504" s="24"/>
      <c r="AI504" s="24"/>
      <c r="AJ504" s="24"/>
      <c r="AK504" s="24"/>
      <c r="AL504" s="24"/>
      <c r="AM504" s="24"/>
      <c r="AN504" s="24"/>
      <c r="AO504" s="24"/>
      <c r="AP504" s="24"/>
      <c r="AQ504" s="24"/>
      <c r="AR504" s="24"/>
      <c r="AS504" s="24"/>
      <c r="AT504" s="24"/>
      <c r="AU504" s="24"/>
      <c r="AV504" s="24"/>
      <c r="AW504" s="24"/>
      <c r="AX504" s="24"/>
      <c r="AY504" s="24"/>
      <c r="AZ504" s="24"/>
      <c r="BA504" s="24"/>
      <c r="BB504" s="24"/>
      <c r="BC504" s="24"/>
      <c r="BD504" s="24"/>
      <c r="BE504" s="24"/>
      <c r="BF504" s="24"/>
      <c r="BG504" s="24"/>
      <c r="BH504" s="24"/>
      <c r="BI504" s="24"/>
      <c r="BJ504" s="24"/>
      <c r="BK504" s="24"/>
      <c r="BL504" s="24"/>
      <c r="BM504" s="24"/>
      <c r="BN504" s="24"/>
      <c r="BO504" s="24"/>
      <c r="BP504" s="24"/>
      <c r="BQ504" s="24"/>
      <c r="BR504" s="24"/>
      <c r="BS504" s="24"/>
      <c r="BT504" s="24"/>
      <c r="BU504" s="24"/>
      <c r="BV504" s="24"/>
      <c r="BW504" s="24"/>
      <c r="BX504" s="24"/>
      <c r="BY504" s="24"/>
      <c r="BZ504" s="24"/>
      <c r="CA504" s="24"/>
    </row>
    <row r="505" spans="26:79" ht="14.25" customHeight="1">
      <c r="Z505" s="24"/>
      <c r="AA505" s="24"/>
      <c r="AB505" s="24"/>
      <c r="AC505" s="24"/>
      <c r="AD505" s="24"/>
      <c r="AE505" s="24"/>
      <c r="AF505" s="24"/>
      <c r="AG505" s="24"/>
      <c r="AH505" s="24"/>
      <c r="AI505" s="24"/>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24"/>
      <c r="BP505" s="24"/>
      <c r="BQ505" s="24"/>
      <c r="BR505" s="24"/>
      <c r="BS505" s="24"/>
      <c r="BT505" s="24"/>
      <c r="BU505" s="24"/>
      <c r="BV505" s="24"/>
      <c r="BW505" s="24"/>
      <c r="BX505" s="24"/>
      <c r="BY505" s="24"/>
      <c r="BZ505" s="24"/>
      <c r="CA505" s="24"/>
    </row>
    <row r="506" spans="26:79" ht="14.25" customHeight="1">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24"/>
      <c r="BU506" s="24"/>
      <c r="BV506" s="24"/>
      <c r="BW506" s="24"/>
      <c r="BX506" s="24"/>
      <c r="BY506" s="24"/>
      <c r="BZ506" s="24"/>
      <c r="CA506" s="24"/>
    </row>
    <row r="507" spans="26:79" ht="14.25" customHeight="1">
      <c r="Z507" s="24"/>
      <c r="AA507" s="24"/>
      <c r="AB507" s="24"/>
      <c r="AC507" s="24"/>
      <c r="AD507" s="24"/>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c r="BS507" s="24"/>
      <c r="BT507" s="24"/>
      <c r="BU507" s="24"/>
      <c r="BV507" s="24"/>
      <c r="BW507" s="24"/>
      <c r="BX507" s="24"/>
      <c r="BY507" s="24"/>
      <c r="BZ507" s="24"/>
      <c r="CA507" s="24"/>
    </row>
    <row r="508" spans="26:79" ht="14.25" customHeight="1">
      <c r="Z508" s="24"/>
      <c r="AA508" s="24"/>
      <c r="AB508" s="24"/>
      <c r="AC508" s="24"/>
      <c r="AD508" s="24"/>
      <c r="AE508" s="24"/>
      <c r="AF508" s="24"/>
      <c r="AG508" s="24"/>
      <c r="AH508" s="24"/>
      <c r="AI508" s="24"/>
      <c r="AJ508" s="24"/>
      <c r="AK508" s="24"/>
      <c r="AL508" s="24"/>
      <c r="AM508" s="24"/>
      <c r="AN508" s="24"/>
      <c r="AO508" s="24"/>
      <c r="AP508" s="24"/>
      <c r="AQ508" s="24"/>
      <c r="AR508" s="24"/>
      <c r="AS508" s="24"/>
      <c r="AT508" s="24"/>
      <c r="AU508" s="24"/>
      <c r="AV508" s="24"/>
      <c r="AW508" s="24"/>
      <c r="AX508" s="24"/>
      <c r="AY508" s="24"/>
      <c r="AZ508" s="24"/>
      <c r="BA508" s="24"/>
      <c r="BB508" s="24"/>
      <c r="BC508" s="24"/>
      <c r="BD508" s="24"/>
      <c r="BE508" s="24"/>
      <c r="BF508" s="24"/>
      <c r="BG508" s="24"/>
      <c r="BH508" s="24"/>
      <c r="BI508" s="24"/>
      <c r="BJ508" s="24"/>
      <c r="BK508" s="24"/>
      <c r="BL508" s="24"/>
      <c r="BM508" s="24"/>
      <c r="BN508" s="24"/>
      <c r="BO508" s="24"/>
      <c r="BP508" s="24"/>
      <c r="BQ508" s="24"/>
      <c r="BR508" s="24"/>
      <c r="BS508" s="24"/>
      <c r="BT508" s="24"/>
      <c r="BU508" s="24"/>
      <c r="BV508" s="24"/>
      <c r="BW508" s="24"/>
      <c r="BX508" s="24"/>
      <c r="BY508" s="24"/>
      <c r="BZ508" s="24"/>
      <c r="CA508" s="24"/>
    </row>
    <row r="509" spans="26:79" ht="14.25" customHeight="1">
      <c r="Z509" s="24"/>
      <c r="AA509" s="24"/>
      <c r="AB509" s="24"/>
      <c r="AC509" s="24"/>
      <c r="AD509" s="24"/>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24"/>
      <c r="BP509" s="24"/>
      <c r="BQ509" s="24"/>
      <c r="BR509" s="24"/>
      <c r="BS509" s="24"/>
      <c r="BT509" s="24"/>
      <c r="BU509" s="24"/>
      <c r="BV509" s="24"/>
      <c r="BW509" s="24"/>
      <c r="BX509" s="24"/>
      <c r="BY509" s="24"/>
      <c r="BZ509" s="24"/>
      <c r="CA509" s="24"/>
    </row>
    <row r="510" spans="26:79" ht="14.25" customHeight="1">
      <c r="Z510" s="24"/>
      <c r="AA510" s="24"/>
      <c r="AB510" s="24"/>
      <c r="AC510" s="24"/>
      <c r="AD510" s="24"/>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24"/>
      <c r="BP510" s="24"/>
      <c r="BQ510" s="24"/>
      <c r="BR510" s="24"/>
      <c r="BS510" s="24"/>
      <c r="BT510" s="24"/>
      <c r="BU510" s="24"/>
      <c r="BV510" s="24"/>
      <c r="BW510" s="24"/>
      <c r="BX510" s="24"/>
      <c r="BY510" s="24"/>
      <c r="BZ510" s="24"/>
      <c r="CA510" s="24"/>
    </row>
    <row r="511" spans="26:79" ht="14.25" customHeight="1">
      <c r="Z511" s="24"/>
      <c r="AA511" s="24"/>
      <c r="AB511" s="24"/>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c r="BS511" s="24"/>
      <c r="BT511" s="24"/>
      <c r="BU511" s="24"/>
      <c r="BV511" s="24"/>
      <c r="BW511" s="24"/>
      <c r="BX511" s="24"/>
      <c r="BY511" s="24"/>
      <c r="BZ511" s="24"/>
      <c r="CA511" s="24"/>
    </row>
    <row r="512" spans="26:79" ht="14.25" customHeight="1">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24"/>
      <c r="BV512" s="24"/>
      <c r="BW512" s="24"/>
      <c r="BX512" s="24"/>
      <c r="BY512" s="24"/>
      <c r="BZ512" s="24"/>
      <c r="CA512" s="24"/>
    </row>
    <row r="513" spans="26:79" ht="14.25" customHeight="1">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c r="BS513" s="24"/>
      <c r="BT513" s="24"/>
      <c r="BU513" s="24"/>
      <c r="BV513" s="24"/>
      <c r="BW513" s="24"/>
      <c r="BX513" s="24"/>
      <c r="BY513" s="24"/>
      <c r="BZ513" s="24"/>
      <c r="CA513" s="24"/>
    </row>
    <row r="514" spans="26:79" ht="14.25" customHeight="1">
      <c r="Z514" s="24"/>
      <c r="AA514" s="24"/>
      <c r="AB514" s="24"/>
      <c r="AC514" s="24"/>
      <c r="AD514" s="24"/>
      <c r="AE514" s="24"/>
      <c r="AF514" s="24"/>
      <c r="AG514" s="24"/>
      <c r="AH514" s="24"/>
      <c r="AI514" s="24"/>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c r="BF514" s="24"/>
      <c r="BG514" s="24"/>
      <c r="BH514" s="24"/>
      <c r="BI514" s="24"/>
      <c r="BJ514" s="24"/>
      <c r="BK514" s="24"/>
      <c r="BL514" s="24"/>
      <c r="BM514" s="24"/>
      <c r="BN514" s="24"/>
      <c r="BO514" s="24"/>
      <c r="BP514" s="24"/>
      <c r="BQ514" s="24"/>
      <c r="BR514" s="24"/>
      <c r="BS514" s="24"/>
      <c r="BT514" s="24"/>
      <c r="BU514" s="24"/>
      <c r="BV514" s="24"/>
      <c r="BW514" s="24"/>
      <c r="BX514" s="24"/>
      <c r="BY514" s="24"/>
      <c r="BZ514" s="24"/>
      <c r="CA514" s="24"/>
    </row>
    <row r="515" spans="26:79" ht="14.25" customHeight="1">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M515" s="24"/>
      <c r="BN515" s="24"/>
      <c r="BO515" s="24"/>
      <c r="BP515" s="24"/>
      <c r="BQ515" s="24"/>
      <c r="BR515" s="24"/>
      <c r="BS515" s="24"/>
      <c r="BT515" s="24"/>
      <c r="BU515" s="24"/>
      <c r="BV515" s="24"/>
      <c r="BW515" s="24"/>
      <c r="BX515" s="24"/>
      <c r="BY515" s="24"/>
      <c r="BZ515" s="24"/>
      <c r="CA515" s="24"/>
    </row>
    <row r="516" spans="26:79" ht="14.25" customHeight="1">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c r="BU516" s="24"/>
      <c r="BV516" s="24"/>
      <c r="BW516" s="24"/>
      <c r="BX516" s="24"/>
      <c r="BY516" s="24"/>
      <c r="BZ516" s="24"/>
      <c r="CA516" s="24"/>
    </row>
    <row r="517" spans="26:79" ht="14.25" customHeight="1">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24"/>
      <c r="BU517" s="24"/>
      <c r="BV517" s="24"/>
      <c r="BW517" s="24"/>
      <c r="BX517" s="24"/>
      <c r="BY517" s="24"/>
      <c r="BZ517" s="24"/>
      <c r="CA517" s="24"/>
    </row>
    <row r="518" spans="26:79" ht="14.25" customHeight="1">
      <c r="Z518" s="24"/>
      <c r="AA518" s="24"/>
      <c r="AB518" s="24"/>
      <c r="AC518" s="24"/>
      <c r="AD518" s="24"/>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c r="BS518" s="24"/>
      <c r="BT518" s="24"/>
      <c r="BU518" s="24"/>
      <c r="BV518" s="24"/>
      <c r="BW518" s="24"/>
      <c r="BX518" s="24"/>
      <c r="BY518" s="24"/>
      <c r="BZ518" s="24"/>
      <c r="CA518" s="24"/>
    </row>
    <row r="519" spans="26:79" ht="14.25" customHeight="1">
      <c r="Z519" s="24"/>
      <c r="AA519" s="24"/>
      <c r="AB519" s="24"/>
      <c r="AC519" s="24"/>
      <c r="AD519" s="24"/>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c r="BH519" s="24"/>
      <c r="BI519" s="24"/>
      <c r="BJ519" s="24"/>
      <c r="BK519" s="24"/>
      <c r="BL519" s="24"/>
      <c r="BM519" s="24"/>
      <c r="BN519" s="24"/>
      <c r="BO519" s="24"/>
      <c r="BP519" s="24"/>
      <c r="BQ519" s="24"/>
      <c r="BR519" s="24"/>
      <c r="BS519" s="24"/>
      <c r="BT519" s="24"/>
      <c r="BU519" s="24"/>
      <c r="BV519" s="24"/>
      <c r="BW519" s="24"/>
      <c r="BX519" s="24"/>
      <c r="BY519" s="24"/>
      <c r="BZ519" s="24"/>
      <c r="CA519" s="24"/>
    </row>
    <row r="520" spans="26:79" ht="14.25" customHeight="1">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c r="BS520" s="24"/>
      <c r="BT520" s="24"/>
      <c r="BU520" s="24"/>
      <c r="BV520" s="24"/>
      <c r="BW520" s="24"/>
      <c r="BX520" s="24"/>
      <c r="BY520" s="24"/>
      <c r="BZ520" s="24"/>
      <c r="CA520" s="24"/>
    </row>
    <row r="521" spans="26:79" ht="14.25" customHeight="1">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24"/>
      <c r="BU521" s="24"/>
      <c r="BV521" s="24"/>
      <c r="BW521" s="24"/>
      <c r="BX521" s="24"/>
      <c r="BY521" s="24"/>
      <c r="BZ521" s="24"/>
      <c r="CA521" s="24"/>
    </row>
    <row r="522" spans="26:79" ht="14.25" customHeight="1">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c r="BN522" s="24"/>
      <c r="BO522" s="24"/>
      <c r="BP522" s="24"/>
      <c r="BQ522" s="24"/>
      <c r="BR522" s="24"/>
      <c r="BS522" s="24"/>
      <c r="BT522" s="24"/>
      <c r="BU522" s="24"/>
      <c r="BV522" s="24"/>
      <c r="BW522" s="24"/>
      <c r="BX522" s="24"/>
      <c r="BY522" s="24"/>
      <c r="BZ522" s="24"/>
      <c r="CA522" s="24"/>
    </row>
    <row r="523" spans="26:79" ht="14.25" customHeight="1">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c r="BS523" s="24"/>
      <c r="BT523" s="24"/>
      <c r="BU523" s="24"/>
      <c r="BV523" s="24"/>
      <c r="BW523" s="24"/>
      <c r="BX523" s="24"/>
      <c r="BY523" s="24"/>
      <c r="BZ523" s="24"/>
      <c r="CA523" s="24"/>
    </row>
    <row r="524" spans="26:79" ht="14.25" customHeight="1">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c r="BS524" s="24"/>
      <c r="BT524" s="24"/>
      <c r="BU524" s="24"/>
      <c r="BV524" s="24"/>
      <c r="BW524" s="24"/>
      <c r="BX524" s="24"/>
      <c r="BY524" s="24"/>
      <c r="BZ524" s="24"/>
      <c r="CA524" s="24"/>
    </row>
    <row r="525" spans="26:79" ht="14.25" customHeight="1">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c r="BS525" s="24"/>
      <c r="BT525" s="24"/>
      <c r="BU525" s="24"/>
      <c r="BV525" s="24"/>
      <c r="BW525" s="24"/>
      <c r="BX525" s="24"/>
      <c r="BY525" s="24"/>
      <c r="BZ525" s="24"/>
      <c r="CA525" s="24"/>
    </row>
    <row r="526" spans="26:79" ht="14.25" customHeight="1">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c r="BU526" s="24"/>
      <c r="BV526" s="24"/>
      <c r="BW526" s="24"/>
      <c r="BX526" s="24"/>
      <c r="BY526" s="24"/>
      <c r="BZ526" s="24"/>
      <c r="CA526" s="24"/>
    </row>
    <row r="527" spans="26:79" ht="14.25" customHeight="1">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24"/>
      <c r="BU527" s="24"/>
      <c r="BV527" s="24"/>
      <c r="BW527" s="24"/>
      <c r="BX527" s="24"/>
      <c r="BY527" s="24"/>
      <c r="BZ527" s="24"/>
      <c r="CA527" s="24"/>
    </row>
    <row r="528" spans="26:79" ht="14.25" customHeight="1">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c r="BH528" s="24"/>
      <c r="BI528" s="24"/>
      <c r="BJ528" s="24"/>
      <c r="BK528" s="24"/>
      <c r="BL528" s="24"/>
      <c r="BM528" s="24"/>
      <c r="BN528" s="24"/>
      <c r="BO528" s="24"/>
      <c r="BP528" s="24"/>
      <c r="BQ528" s="24"/>
      <c r="BR528" s="24"/>
      <c r="BS528" s="24"/>
      <c r="BT528" s="24"/>
      <c r="BU528" s="24"/>
      <c r="BV528" s="24"/>
      <c r="BW528" s="24"/>
      <c r="BX528" s="24"/>
      <c r="BY528" s="24"/>
      <c r="BZ528" s="24"/>
      <c r="CA528" s="24"/>
    </row>
    <row r="529" spans="26:79" ht="14.25" customHeight="1">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c r="BS529" s="24"/>
      <c r="BT529" s="24"/>
      <c r="BU529" s="24"/>
      <c r="BV529" s="24"/>
      <c r="BW529" s="24"/>
      <c r="BX529" s="24"/>
      <c r="BY529" s="24"/>
      <c r="BZ529" s="24"/>
      <c r="CA529" s="24"/>
    </row>
    <row r="530" spans="26:79" ht="14.25" customHeight="1">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24"/>
      <c r="BU530" s="24"/>
      <c r="BV530" s="24"/>
      <c r="BW530" s="24"/>
      <c r="BX530" s="24"/>
      <c r="BY530" s="24"/>
      <c r="BZ530" s="24"/>
      <c r="CA530" s="24"/>
    </row>
    <row r="531" spans="26:79" ht="14.25" customHeight="1">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c r="BU531" s="24"/>
      <c r="BV531" s="24"/>
      <c r="BW531" s="24"/>
      <c r="BX531" s="24"/>
      <c r="BY531" s="24"/>
      <c r="BZ531" s="24"/>
      <c r="CA531" s="24"/>
    </row>
    <row r="532" spans="26:79" ht="14.25" customHeight="1">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c r="BU532" s="24"/>
      <c r="BV532" s="24"/>
      <c r="BW532" s="24"/>
      <c r="BX532" s="24"/>
      <c r="BY532" s="24"/>
      <c r="BZ532" s="24"/>
      <c r="CA532" s="24"/>
    </row>
    <row r="533" spans="26:79" ht="14.25" customHeight="1">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c r="BS533" s="24"/>
      <c r="BT533" s="24"/>
      <c r="BU533" s="24"/>
      <c r="BV533" s="24"/>
      <c r="BW533" s="24"/>
      <c r="BX533" s="24"/>
      <c r="BY533" s="24"/>
      <c r="BZ533" s="24"/>
      <c r="CA533" s="24"/>
    </row>
    <row r="534" spans="26:79" ht="14.25" customHeight="1">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c r="BN534" s="24"/>
      <c r="BO534" s="24"/>
      <c r="BP534" s="24"/>
      <c r="BQ534" s="24"/>
      <c r="BR534" s="24"/>
      <c r="BS534" s="24"/>
      <c r="BT534" s="24"/>
      <c r="BU534" s="24"/>
      <c r="BV534" s="24"/>
      <c r="BW534" s="24"/>
      <c r="BX534" s="24"/>
      <c r="BY534" s="24"/>
      <c r="BZ534" s="24"/>
      <c r="CA534" s="24"/>
    </row>
    <row r="535" spans="26:79" ht="14.25" customHeight="1">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c r="BS535" s="24"/>
      <c r="BT535" s="24"/>
      <c r="BU535" s="24"/>
      <c r="BV535" s="24"/>
      <c r="BW535" s="24"/>
      <c r="BX535" s="24"/>
      <c r="BY535" s="24"/>
      <c r="BZ535" s="24"/>
      <c r="CA535" s="24"/>
    </row>
    <row r="536" spans="26:79" ht="14.25" customHeight="1">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24"/>
      <c r="CA536" s="24"/>
    </row>
    <row r="537" spans="26:79" ht="14.25" customHeight="1">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c r="BS537" s="24"/>
      <c r="BT537" s="24"/>
      <c r="BU537" s="24"/>
      <c r="BV537" s="24"/>
      <c r="BW537" s="24"/>
      <c r="BX537" s="24"/>
      <c r="BY537" s="24"/>
      <c r="BZ537" s="24"/>
      <c r="CA537" s="24"/>
    </row>
    <row r="538" spans="26:79" ht="14.25" customHeight="1">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c r="BS538" s="24"/>
      <c r="BT538" s="24"/>
      <c r="BU538" s="24"/>
      <c r="BV538" s="24"/>
      <c r="BW538" s="24"/>
      <c r="BX538" s="24"/>
      <c r="BY538" s="24"/>
      <c r="BZ538" s="24"/>
      <c r="CA538" s="24"/>
    </row>
    <row r="539" spans="26:79" ht="14.25" customHeight="1">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c r="BH539" s="24"/>
      <c r="BI539" s="24"/>
      <c r="BJ539" s="24"/>
      <c r="BK539" s="24"/>
      <c r="BL539" s="24"/>
      <c r="BM539" s="24"/>
      <c r="BN539" s="24"/>
      <c r="BO539" s="24"/>
      <c r="BP539" s="24"/>
      <c r="BQ539" s="24"/>
      <c r="BR539" s="24"/>
      <c r="BS539" s="24"/>
      <c r="BT539" s="24"/>
      <c r="BU539" s="24"/>
      <c r="BV539" s="24"/>
      <c r="BW539" s="24"/>
      <c r="BX539" s="24"/>
      <c r="BY539" s="24"/>
      <c r="BZ539" s="24"/>
      <c r="CA539" s="24"/>
    </row>
    <row r="540" spans="26:79" ht="14.25" customHeight="1">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c r="BS540" s="24"/>
      <c r="BT540" s="24"/>
      <c r="BU540" s="24"/>
      <c r="BV540" s="24"/>
      <c r="BW540" s="24"/>
      <c r="BX540" s="24"/>
      <c r="BY540" s="24"/>
      <c r="BZ540" s="24"/>
      <c r="CA540" s="24"/>
    </row>
    <row r="541" spans="26:79" ht="14.25" customHeight="1">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c r="BU541" s="24"/>
      <c r="BV541" s="24"/>
      <c r="BW541" s="24"/>
      <c r="BX541" s="24"/>
      <c r="BY541" s="24"/>
      <c r="BZ541" s="24"/>
      <c r="CA541" s="24"/>
    </row>
    <row r="542" spans="26:79" ht="14.25" customHeight="1">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24"/>
      <c r="BU542" s="24"/>
      <c r="BV542" s="24"/>
      <c r="BW542" s="24"/>
      <c r="BX542" s="24"/>
      <c r="BY542" s="24"/>
      <c r="BZ542" s="24"/>
      <c r="CA542" s="24"/>
    </row>
    <row r="543" spans="26:79" ht="14.25" customHeight="1">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24"/>
      <c r="BU543" s="24"/>
      <c r="BV543" s="24"/>
      <c r="BW543" s="24"/>
      <c r="BX543" s="24"/>
      <c r="BY543" s="24"/>
      <c r="BZ543" s="24"/>
      <c r="CA543" s="24"/>
    </row>
    <row r="544" spans="26:79" ht="14.25" customHeight="1">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c r="BT544" s="24"/>
      <c r="BU544" s="24"/>
      <c r="BV544" s="24"/>
      <c r="BW544" s="24"/>
      <c r="BX544" s="24"/>
      <c r="BY544" s="24"/>
      <c r="BZ544" s="24"/>
      <c r="CA544" s="24"/>
    </row>
    <row r="545" spans="26:79" ht="14.25" customHeight="1">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c r="BT545" s="24"/>
      <c r="BU545" s="24"/>
      <c r="BV545" s="24"/>
      <c r="BW545" s="24"/>
      <c r="BX545" s="24"/>
      <c r="BY545" s="24"/>
      <c r="BZ545" s="24"/>
      <c r="CA545" s="24"/>
    </row>
    <row r="546" spans="26:79" ht="14.25" customHeight="1">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c r="CA546" s="24"/>
    </row>
    <row r="547" spans="26:79" ht="14.25" customHeight="1">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c r="CA547" s="24"/>
    </row>
    <row r="548" spans="26:79" ht="14.25" customHeight="1">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c r="CA548" s="24"/>
    </row>
    <row r="549" spans="26:79" ht="14.25" customHeight="1">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c r="BU549" s="24"/>
      <c r="BV549" s="24"/>
      <c r="BW549" s="24"/>
      <c r="BX549" s="24"/>
      <c r="BY549" s="24"/>
      <c r="BZ549" s="24"/>
      <c r="CA549" s="24"/>
    </row>
    <row r="550" spans="26:79" ht="14.25" customHeight="1">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24"/>
      <c r="BM550" s="24"/>
      <c r="BN550" s="24"/>
      <c r="BO550" s="24"/>
      <c r="BP550" s="24"/>
      <c r="BQ550" s="24"/>
      <c r="BR550" s="24"/>
      <c r="BS550" s="24"/>
      <c r="BT550" s="24"/>
      <c r="BU550" s="24"/>
      <c r="BV550" s="24"/>
      <c r="BW550" s="24"/>
      <c r="BX550" s="24"/>
      <c r="BY550" s="24"/>
      <c r="BZ550" s="24"/>
      <c r="CA550" s="24"/>
    </row>
    <row r="551" spans="26:79" ht="14.25" customHeight="1">
      <c r="Z551" s="24"/>
      <c r="AA551" s="24"/>
      <c r="AB551" s="24"/>
      <c r="AC551" s="24"/>
      <c r="AD551" s="24"/>
      <c r="AE551" s="24"/>
      <c r="AF551" s="24"/>
      <c r="AG551" s="24"/>
      <c r="AH551" s="24"/>
      <c r="AI551" s="24"/>
      <c r="AJ551" s="24"/>
      <c r="AK551" s="24"/>
      <c r="AL551" s="24"/>
      <c r="AM551" s="24"/>
      <c r="AN551" s="24"/>
      <c r="AO551" s="24"/>
      <c r="AP551" s="24"/>
      <c r="AQ551" s="24"/>
      <c r="AR551" s="24"/>
      <c r="AS551" s="24"/>
      <c r="AT551" s="24"/>
      <c r="AU551" s="24"/>
      <c r="AV551" s="24"/>
      <c r="AW551" s="24"/>
      <c r="AX551" s="24"/>
      <c r="AY551" s="24"/>
      <c r="AZ551" s="24"/>
      <c r="BA551" s="24"/>
      <c r="BB551" s="24"/>
      <c r="BC551" s="24"/>
      <c r="BD551" s="24"/>
      <c r="BE551" s="24"/>
      <c r="BF551" s="24"/>
      <c r="BG551" s="24"/>
      <c r="BH551" s="24"/>
      <c r="BI551" s="24"/>
      <c r="BJ551" s="24"/>
      <c r="BK551" s="24"/>
      <c r="BL551" s="24"/>
      <c r="BM551" s="24"/>
      <c r="BN551" s="24"/>
      <c r="BO551" s="24"/>
      <c r="BP551" s="24"/>
      <c r="BQ551" s="24"/>
      <c r="BR551" s="24"/>
      <c r="BS551" s="24"/>
      <c r="BT551" s="24"/>
      <c r="BU551" s="24"/>
      <c r="BV551" s="24"/>
      <c r="BW551" s="24"/>
      <c r="BX551" s="24"/>
      <c r="BY551" s="24"/>
      <c r="BZ551" s="24"/>
      <c r="CA551" s="24"/>
    </row>
    <row r="552" spans="26:79" ht="14.25" customHeight="1">
      <c r="Z552" s="24"/>
      <c r="AA552" s="24"/>
      <c r="AB552" s="24"/>
      <c r="AC552" s="24"/>
      <c r="AD552" s="24"/>
      <c r="AE552" s="24"/>
      <c r="AF552" s="24"/>
      <c r="AG552" s="24"/>
      <c r="AH552" s="24"/>
      <c r="AI552" s="24"/>
      <c r="AJ552" s="24"/>
      <c r="AK552" s="24"/>
      <c r="AL552" s="24"/>
      <c r="AM552" s="24"/>
      <c r="AN552" s="24"/>
      <c r="AO552" s="24"/>
      <c r="AP552" s="24"/>
      <c r="AQ552" s="24"/>
      <c r="AR552" s="24"/>
      <c r="AS552" s="24"/>
      <c r="AT552" s="24"/>
      <c r="AU552" s="24"/>
      <c r="AV552" s="24"/>
      <c r="AW552" s="24"/>
      <c r="AX552" s="24"/>
      <c r="AY552" s="24"/>
      <c r="AZ552" s="24"/>
      <c r="BA552" s="24"/>
      <c r="BB552" s="24"/>
      <c r="BC552" s="24"/>
      <c r="BD552" s="24"/>
      <c r="BE552" s="24"/>
      <c r="BF552" s="24"/>
      <c r="BG552" s="24"/>
      <c r="BH552" s="24"/>
      <c r="BI552" s="24"/>
      <c r="BJ552" s="24"/>
      <c r="BK552" s="24"/>
      <c r="BL552" s="24"/>
      <c r="BM552" s="24"/>
      <c r="BN552" s="24"/>
      <c r="BO552" s="24"/>
      <c r="BP552" s="24"/>
      <c r="BQ552" s="24"/>
      <c r="BR552" s="24"/>
      <c r="BS552" s="24"/>
      <c r="BT552" s="24"/>
      <c r="BU552" s="24"/>
      <c r="BV552" s="24"/>
      <c r="BW552" s="24"/>
      <c r="BX552" s="24"/>
      <c r="BY552" s="24"/>
      <c r="BZ552" s="24"/>
      <c r="CA552" s="24"/>
    </row>
    <row r="553" spans="26:79" ht="14.25" customHeight="1">
      <c r="Z553" s="24"/>
      <c r="AA553" s="24"/>
      <c r="AB553" s="24"/>
      <c r="AC553" s="24"/>
      <c r="AD553" s="24"/>
      <c r="AE553" s="24"/>
      <c r="AF553" s="24"/>
      <c r="AG553" s="24"/>
      <c r="AH553" s="24"/>
      <c r="AI553" s="24"/>
      <c r="AJ553" s="24"/>
      <c r="AK553" s="24"/>
      <c r="AL553" s="24"/>
      <c r="AM553" s="24"/>
      <c r="AN553" s="24"/>
      <c r="AO553" s="24"/>
      <c r="AP553" s="24"/>
      <c r="AQ553" s="24"/>
      <c r="AR553" s="24"/>
      <c r="AS553" s="24"/>
      <c r="AT553" s="24"/>
      <c r="AU553" s="24"/>
      <c r="AV553" s="24"/>
      <c r="AW553" s="24"/>
      <c r="AX553" s="24"/>
      <c r="AY553" s="24"/>
      <c r="AZ553" s="24"/>
      <c r="BA553" s="24"/>
      <c r="BB553" s="24"/>
      <c r="BC553" s="24"/>
      <c r="BD553" s="24"/>
      <c r="BE553" s="24"/>
      <c r="BF553" s="24"/>
      <c r="BG553" s="24"/>
      <c r="BH553" s="24"/>
      <c r="BI553" s="24"/>
      <c r="BJ553" s="24"/>
      <c r="BK553" s="24"/>
      <c r="BL553" s="24"/>
      <c r="BM553" s="24"/>
      <c r="BN553" s="24"/>
      <c r="BO553" s="24"/>
      <c r="BP553" s="24"/>
      <c r="BQ553" s="24"/>
      <c r="BR553" s="24"/>
      <c r="BS553" s="24"/>
      <c r="BT553" s="24"/>
      <c r="BU553" s="24"/>
      <c r="BV553" s="24"/>
      <c r="BW553" s="24"/>
      <c r="BX553" s="24"/>
      <c r="BY553" s="24"/>
      <c r="BZ553" s="24"/>
      <c r="CA553" s="24"/>
    </row>
    <row r="554" spans="26:79" ht="14.25" customHeight="1">
      <c r="Z554" s="24"/>
      <c r="AA554" s="24"/>
      <c r="AB554" s="24"/>
      <c r="AC554" s="24"/>
      <c r="AD554" s="24"/>
      <c r="AE554" s="24"/>
      <c r="AF554" s="24"/>
      <c r="AG554" s="24"/>
      <c r="AH554" s="24"/>
      <c r="AI554" s="24"/>
      <c r="AJ554" s="24"/>
      <c r="AK554" s="24"/>
      <c r="AL554" s="24"/>
      <c r="AM554" s="24"/>
      <c r="AN554" s="24"/>
      <c r="AO554" s="24"/>
      <c r="AP554" s="24"/>
      <c r="AQ554" s="24"/>
      <c r="AR554" s="24"/>
      <c r="AS554" s="24"/>
      <c r="AT554" s="24"/>
      <c r="AU554" s="24"/>
      <c r="AV554" s="24"/>
      <c r="AW554" s="24"/>
      <c r="AX554" s="24"/>
      <c r="AY554" s="24"/>
      <c r="AZ554" s="24"/>
      <c r="BA554" s="24"/>
      <c r="BB554" s="24"/>
      <c r="BC554" s="24"/>
      <c r="BD554" s="24"/>
      <c r="BE554" s="24"/>
      <c r="BF554" s="24"/>
      <c r="BG554" s="24"/>
      <c r="BH554" s="24"/>
      <c r="BI554" s="24"/>
      <c r="BJ554" s="24"/>
      <c r="BK554" s="24"/>
      <c r="BL554" s="24"/>
      <c r="BM554" s="24"/>
      <c r="BN554" s="24"/>
      <c r="BO554" s="24"/>
      <c r="BP554" s="24"/>
      <c r="BQ554" s="24"/>
      <c r="BR554" s="24"/>
      <c r="BS554" s="24"/>
      <c r="BT554" s="24"/>
      <c r="BU554" s="24"/>
      <c r="BV554" s="24"/>
      <c r="BW554" s="24"/>
      <c r="BX554" s="24"/>
      <c r="BY554" s="24"/>
      <c r="BZ554" s="24"/>
      <c r="CA554" s="24"/>
    </row>
    <row r="555" spans="26:79" ht="14.25" customHeight="1">
      <c r="Z555" s="24"/>
      <c r="AA555" s="24"/>
      <c r="AB555" s="24"/>
      <c r="AC555" s="24"/>
      <c r="AD555" s="24"/>
      <c r="AE555" s="24"/>
      <c r="AF555" s="24"/>
      <c r="AG555" s="24"/>
      <c r="AH555" s="24"/>
      <c r="AI555" s="24"/>
      <c r="AJ555" s="24"/>
      <c r="AK555" s="24"/>
      <c r="AL555" s="24"/>
      <c r="AM555" s="24"/>
      <c r="AN555" s="24"/>
      <c r="AO555" s="24"/>
      <c r="AP555" s="24"/>
      <c r="AQ555" s="24"/>
      <c r="AR555" s="24"/>
      <c r="AS555" s="24"/>
      <c r="AT555" s="24"/>
      <c r="AU555" s="24"/>
      <c r="AV555" s="24"/>
      <c r="AW555" s="24"/>
      <c r="AX555" s="24"/>
      <c r="AY555" s="24"/>
      <c r="AZ555" s="24"/>
      <c r="BA555" s="24"/>
      <c r="BB555" s="24"/>
      <c r="BC555" s="24"/>
      <c r="BD555" s="24"/>
      <c r="BE555" s="24"/>
      <c r="BF555" s="24"/>
      <c r="BG555" s="24"/>
      <c r="BH555" s="24"/>
      <c r="BI555" s="24"/>
      <c r="BJ555" s="24"/>
      <c r="BK555" s="24"/>
      <c r="BL555" s="24"/>
      <c r="BM555" s="24"/>
      <c r="BN555" s="24"/>
      <c r="BO555" s="24"/>
      <c r="BP555" s="24"/>
      <c r="BQ555" s="24"/>
      <c r="BR555" s="24"/>
      <c r="BS555" s="24"/>
      <c r="BT555" s="24"/>
      <c r="BU555" s="24"/>
      <c r="BV555" s="24"/>
      <c r="BW555" s="24"/>
      <c r="BX555" s="24"/>
      <c r="BY555" s="24"/>
      <c r="BZ555" s="24"/>
      <c r="CA555" s="24"/>
    </row>
    <row r="556" spans="26:79" ht="14.25" customHeight="1">
      <c r="Z556" s="24"/>
      <c r="AA556" s="24"/>
      <c r="AB556" s="24"/>
      <c r="AC556" s="24"/>
      <c r="AD556" s="24"/>
      <c r="AE556" s="24"/>
      <c r="AF556" s="24"/>
      <c r="AG556" s="24"/>
      <c r="AH556" s="24"/>
      <c r="AI556" s="24"/>
      <c r="AJ556" s="24"/>
      <c r="AK556" s="24"/>
      <c r="AL556" s="24"/>
      <c r="AM556" s="24"/>
      <c r="AN556" s="24"/>
      <c r="AO556" s="24"/>
      <c r="AP556" s="24"/>
      <c r="AQ556" s="24"/>
      <c r="AR556" s="24"/>
      <c r="AS556" s="24"/>
      <c r="AT556" s="24"/>
      <c r="AU556" s="24"/>
      <c r="AV556" s="24"/>
      <c r="AW556" s="24"/>
      <c r="AX556" s="24"/>
      <c r="AY556" s="24"/>
      <c r="AZ556" s="24"/>
      <c r="BA556" s="24"/>
      <c r="BB556" s="24"/>
      <c r="BC556" s="24"/>
      <c r="BD556" s="24"/>
      <c r="BE556" s="24"/>
      <c r="BF556" s="24"/>
      <c r="BG556" s="24"/>
      <c r="BH556" s="24"/>
      <c r="BI556" s="24"/>
      <c r="BJ556" s="24"/>
      <c r="BK556" s="24"/>
      <c r="BL556" s="24"/>
      <c r="BM556" s="24"/>
      <c r="BN556" s="24"/>
      <c r="BO556" s="24"/>
      <c r="BP556" s="24"/>
      <c r="BQ556" s="24"/>
      <c r="BR556" s="24"/>
      <c r="BS556" s="24"/>
      <c r="BT556" s="24"/>
      <c r="BU556" s="24"/>
      <c r="BV556" s="24"/>
      <c r="BW556" s="24"/>
      <c r="BX556" s="24"/>
      <c r="BY556" s="24"/>
      <c r="BZ556" s="24"/>
      <c r="CA556" s="24"/>
    </row>
    <row r="557" spans="26:79" ht="14.25" customHeight="1">
      <c r="Z557" s="24"/>
      <c r="AA557" s="24"/>
      <c r="AB557" s="24"/>
      <c r="AC557" s="24"/>
      <c r="AD557" s="24"/>
      <c r="AE557" s="24"/>
      <c r="AF557" s="24"/>
      <c r="AG557" s="24"/>
      <c r="AH557" s="24"/>
      <c r="AI557" s="24"/>
      <c r="AJ557" s="24"/>
      <c r="AK557" s="24"/>
      <c r="AL557" s="24"/>
      <c r="AM557" s="24"/>
      <c r="AN557" s="24"/>
      <c r="AO557" s="24"/>
      <c r="AP557" s="24"/>
      <c r="AQ557" s="24"/>
      <c r="AR557" s="24"/>
      <c r="AS557" s="24"/>
      <c r="AT557" s="24"/>
      <c r="AU557" s="24"/>
      <c r="AV557" s="24"/>
      <c r="AW557" s="24"/>
      <c r="AX557" s="24"/>
      <c r="AY557" s="24"/>
      <c r="AZ557" s="24"/>
      <c r="BA557" s="24"/>
      <c r="BB557" s="24"/>
      <c r="BC557" s="24"/>
      <c r="BD557" s="24"/>
      <c r="BE557" s="24"/>
      <c r="BF557" s="24"/>
      <c r="BG557" s="24"/>
      <c r="BH557" s="24"/>
      <c r="BI557" s="24"/>
      <c r="BJ557" s="24"/>
      <c r="BK557" s="24"/>
      <c r="BL557" s="24"/>
      <c r="BM557" s="24"/>
      <c r="BN557" s="24"/>
      <c r="BO557" s="24"/>
      <c r="BP557" s="24"/>
      <c r="BQ557" s="24"/>
      <c r="BR557" s="24"/>
      <c r="BS557" s="24"/>
      <c r="BT557" s="24"/>
      <c r="BU557" s="24"/>
      <c r="BV557" s="24"/>
      <c r="BW557" s="24"/>
      <c r="BX557" s="24"/>
      <c r="BY557" s="24"/>
      <c r="BZ557" s="24"/>
      <c r="CA557" s="24"/>
    </row>
    <row r="558" spans="26:79" ht="14.25" customHeight="1">
      <c r="Z558" s="24"/>
      <c r="AA558" s="24"/>
      <c r="AB558" s="24"/>
      <c r="AC558" s="24"/>
      <c r="AD558" s="24"/>
      <c r="AE558" s="24"/>
      <c r="AF558" s="24"/>
      <c r="AG558" s="24"/>
      <c r="AH558" s="24"/>
      <c r="AI558" s="24"/>
      <c r="AJ558" s="24"/>
      <c r="AK558" s="24"/>
      <c r="AL558" s="24"/>
      <c r="AM558" s="24"/>
      <c r="AN558" s="24"/>
      <c r="AO558" s="24"/>
      <c r="AP558" s="24"/>
      <c r="AQ558" s="24"/>
      <c r="AR558" s="24"/>
      <c r="AS558" s="24"/>
      <c r="AT558" s="24"/>
      <c r="AU558" s="24"/>
      <c r="AV558" s="24"/>
      <c r="AW558" s="24"/>
      <c r="AX558" s="24"/>
      <c r="AY558" s="24"/>
      <c r="AZ558" s="24"/>
      <c r="BA558" s="24"/>
      <c r="BB558" s="24"/>
      <c r="BC558" s="24"/>
      <c r="BD558" s="24"/>
      <c r="BE558" s="24"/>
      <c r="BF558" s="24"/>
      <c r="BG558" s="24"/>
      <c r="BH558" s="24"/>
      <c r="BI558" s="24"/>
      <c r="BJ558" s="24"/>
      <c r="BK558" s="24"/>
      <c r="BL558" s="24"/>
      <c r="BM558" s="24"/>
      <c r="BN558" s="24"/>
      <c r="BO558" s="24"/>
      <c r="BP558" s="24"/>
      <c r="BQ558" s="24"/>
      <c r="BR558" s="24"/>
      <c r="BS558" s="24"/>
      <c r="BT558" s="24"/>
      <c r="BU558" s="24"/>
      <c r="BV558" s="24"/>
      <c r="BW558" s="24"/>
      <c r="BX558" s="24"/>
      <c r="BY558" s="24"/>
      <c r="BZ558" s="24"/>
      <c r="CA558" s="24"/>
    </row>
    <row r="559" spans="26:79" ht="14.25" customHeight="1">
      <c r="Z559" s="24"/>
      <c r="AA559" s="24"/>
      <c r="AB559" s="24"/>
      <c r="AC559" s="24"/>
      <c r="AD559" s="24"/>
      <c r="AE559" s="24"/>
      <c r="AF559" s="24"/>
      <c r="AG559" s="24"/>
      <c r="AH559" s="24"/>
      <c r="AI559" s="24"/>
      <c r="AJ559" s="24"/>
      <c r="AK559" s="24"/>
      <c r="AL559" s="24"/>
      <c r="AM559" s="24"/>
      <c r="AN559" s="24"/>
      <c r="AO559" s="24"/>
      <c r="AP559" s="24"/>
      <c r="AQ559" s="24"/>
      <c r="AR559" s="24"/>
      <c r="AS559" s="24"/>
      <c r="AT559" s="24"/>
      <c r="AU559" s="24"/>
      <c r="AV559" s="24"/>
      <c r="AW559" s="24"/>
      <c r="AX559" s="24"/>
      <c r="AY559" s="24"/>
      <c r="AZ559" s="24"/>
      <c r="BA559" s="24"/>
      <c r="BB559" s="24"/>
      <c r="BC559" s="24"/>
      <c r="BD559" s="24"/>
      <c r="BE559" s="24"/>
      <c r="BF559" s="24"/>
      <c r="BG559" s="24"/>
      <c r="BH559" s="24"/>
      <c r="BI559" s="24"/>
      <c r="BJ559" s="24"/>
      <c r="BK559" s="24"/>
      <c r="BL559" s="24"/>
      <c r="BM559" s="24"/>
      <c r="BN559" s="24"/>
      <c r="BO559" s="24"/>
      <c r="BP559" s="24"/>
      <c r="BQ559" s="24"/>
      <c r="BR559" s="24"/>
      <c r="BS559" s="24"/>
      <c r="BT559" s="24"/>
      <c r="BU559" s="24"/>
      <c r="BV559" s="24"/>
      <c r="BW559" s="24"/>
      <c r="BX559" s="24"/>
      <c r="BY559" s="24"/>
      <c r="BZ559" s="24"/>
      <c r="CA559" s="24"/>
    </row>
    <row r="560" spans="26:79" ht="14.25" customHeight="1">
      <c r="Z560" s="24"/>
      <c r="AA560" s="24"/>
      <c r="AB560" s="24"/>
      <c r="AC560" s="24"/>
      <c r="AD560" s="24"/>
      <c r="AE560" s="24"/>
      <c r="AF560" s="24"/>
      <c r="AG560" s="24"/>
      <c r="AH560" s="24"/>
      <c r="AI560" s="24"/>
      <c r="AJ560" s="24"/>
      <c r="AK560" s="24"/>
      <c r="AL560" s="24"/>
      <c r="AM560" s="24"/>
      <c r="AN560" s="24"/>
      <c r="AO560" s="24"/>
      <c r="AP560" s="24"/>
      <c r="AQ560" s="24"/>
      <c r="AR560" s="24"/>
      <c r="AS560" s="24"/>
      <c r="AT560" s="24"/>
      <c r="AU560" s="24"/>
      <c r="AV560" s="24"/>
      <c r="AW560" s="24"/>
      <c r="AX560" s="24"/>
      <c r="AY560" s="24"/>
      <c r="AZ560" s="24"/>
      <c r="BA560" s="24"/>
      <c r="BB560" s="24"/>
      <c r="BC560" s="24"/>
      <c r="BD560" s="24"/>
      <c r="BE560" s="24"/>
      <c r="BF560" s="24"/>
      <c r="BG560" s="24"/>
      <c r="BH560" s="24"/>
      <c r="BI560" s="24"/>
      <c r="BJ560" s="24"/>
      <c r="BK560" s="24"/>
      <c r="BL560" s="24"/>
      <c r="BM560" s="24"/>
      <c r="BN560" s="24"/>
      <c r="BO560" s="24"/>
      <c r="BP560" s="24"/>
      <c r="BQ560" s="24"/>
      <c r="BR560" s="24"/>
      <c r="BS560" s="24"/>
      <c r="BT560" s="24"/>
      <c r="BU560" s="24"/>
      <c r="BV560" s="24"/>
      <c r="BW560" s="24"/>
      <c r="BX560" s="24"/>
      <c r="BY560" s="24"/>
      <c r="BZ560" s="24"/>
      <c r="CA560" s="24"/>
    </row>
    <row r="561" spans="26:79" ht="14.25" customHeight="1">
      <c r="Z561" s="24"/>
      <c r="AA561" s="24"/>
      <c r="AB561" s="24"/>
      <c r="AC561" s="24"/>
      <c r="AD561" s="24"/>
      <c r="AE561" s="24"/>
      <c r="AF561" s="24"/>
      <c r="AG561" s="24"/>
      <c r="AH561" s="24"/>
      <c r="AI561" s="24"/>
      <c r="AJ561" s="24"/>
      <c r="AK561" s="24"/>
      <c r="AL561" s="24"/>
      <c r="AM561" s="24"/>
      <c r="AN561" s="24"/>
      <c r="AO561" s="24"/>
      <c r="AP561" s="24"/>
      <c r="AQ561" s="24"/>
      <c r="AR561" s="24"/>
      <c r="AS561" s="24"/>
      <c r="AT561" s="24"/>
      <c r="AU561" s="24"/>
      <c r="AV561" s="24"/>
      <c r="AW561" s="24"/>
      <c r="AX561" s="24"/>
      <c r="AY561" s="24"/>
      <c r="AZ561" s="24"/>
      <c r="BA561" s="24"/>
      <c r="BB561" s="24"/>
      <c r="BC561" s="24"/>
      <c r="BD561" s="24"/>
      <c r="BE561" s="24"/>
      <c r="BF561" s="24"/>
      <c r="BG561" s="24"/>
      <c r="BH561" s="24"/>
      <c r="BI561" s="24"/>
      <c r="BJ561" s="24"/>
      <c r="BK561" s="24"/>
      <c r="BL561" s="24"/>
      <c r="BM561" s="24"/>
      <c r="BN561" s="24"/>
      <c r="BO561" s="24"/>
      <c r="BP561" s="24"/>
      <c r="BQ561" s="24"/>
      <c r="BR561" s="24"/>
      <c r="BS561" s="24"/>
      <c r="BT561" s="24"/>
      <c r="BU561" s="24"/>
      <c r="BV561" s="24"/>
      <c r="BW561" s="24"/>
      <c r="BX561" s="24"/>
      <c r="BY561" s="24"/>
      <c r="BZ561" s="24"/>
      <c r="CA561" s="24"/>
    </row>
    <row r="562" spans="26:79" ht="14.25" customHeight="1">
      <c r="Z562" s="24"/>
      <c r="AA562" s="24"/>
      <c r="AB562" s="24"/>
      <c r="AC562" s="24"/>
      <c r="AD562" s="24"/>
      <c r="AE562" s="24"/>
      <c r="AF562" s="24"/>
      <c r="AG562" s="24"/>
      <c r="AH562" s="24"/>
      <c r="AI562" s="24"/>
      <c r="AJ562" s="24"/>
      <c r="AK562" s="24"/>
      <c r="AL562" s="24"/>
      <c r="AM562" s="24"/>
      <c r="AN562" s="24"/>
      <c r="AO562" s="24"/>
      <c r="AP562" s="24"/>
      <c r="AQ562" s="24"/>
      <c r="AR562" s="24"/>
      <c r="AS562" s="24"/>
      <c r="AT562" s="24"/>
      <c r="AU562" s="24"/>
      <c r="AV562" s="24"/>
      <c r="AW562" s="24"/>
      <c r="AX562" s="24"/>
      <c r="AY562" s="24"/>
      <c r="AZ562" s="24"/>
      <c r="BA562" s="24"/>
      <c r="BB562" s="24"/>
      <c r="BC562" s="24"/>
      <c r="BD562" s="24"/>
      <c r="BE562" s="24"/>
      <c r="BF562" s="24"/>
      <c r="BG562" s="24"/>
      <c r="BH562" s="24"/>
      <c r="BI562" s="24"/>
      <c r="BJ562" s="24"/>
      <c r="BK562" s="24"/>
      <c r="BL562" s="24"/>
      <c r="BM562" s="24"/>
      <c r="BN562" s="24"/>
      <c r="BO562" s="24"/>
      <c r="BP562" s="24"/>
      <c r="BQ562" s="24"/>
      <c r="BR562" s="24"/>
      <c r="BS562" s="24"/>
      <c r="BT562" s="24"/>
      <c r="BU562" s="24"/>
      <c r="BV562" s="24"/>
      <c r="BW562" s="24"/>
      <c r="BX562" s="24"/>
      <c r="BY562" s="24"/>
      <c r="BZ562" s="24"/>
      <c r="CA562" s="24"/>
    </row>
    <row r="563" spans="26:79" ht="14.25" customHeight="1">
      <c r="Z563" s="24"/>
      <c r="AA563" s="24"/>
      <c r="AB563" s="24"/>
      <c r="AC563" s="24"/>
      <c r="AD563" s="24"/>
      <c r="AE563" s="24"/>
      <c r="AF563" s="24"/>
      <c r="AG563" s="24"/>
      <c r="AH563" s="24"/>
      <c r="AI563" s="24"/>
      <c r="AJ563" s="24"/>
      <c r="AK563" s="24"/>
      <c r="AL563" s="24"/>
      <c r="AM563" s="24"/>
      <c r="AN563" s="24"/>
      <c r="AO563" s="24"/>
      <c r="AP563" s="24"/>
      <c r="AQ563" s="24"/>
      <c r="AR563" s="24"/>
      <c r="AS563" s="24"/>
      <c r="AT563" s="24"/>
      <c r="AU563" s="24"/>
      <c r="AV563" s="24"/>
      <c r="AW563" s="24"/>
      <c r="AX563" s="24"/>
      <c r="AY563" s="24"/>
      <c r="AZ563" s="24"/>
      <c r="BA563" s="24"/>
      <c r="BB563" s="24"/>
      <c r="BC563" s="24"/>
      <c r="BD563" s="24"/>
      <c r="BE563" s="24"/>
      <c r="BF563" s="24"/>
      <c r="BG563" s="24"/>
      <c r="BH563" s="24"/>
      <c r="BI563" s="24"/>
      <c r="BJ563" s="24"/>
      <c r="BK563" s="24"/>
      <c r="BL563" s="24"/>
      <c r="BM563" s="24"/>
      <c r="BN563" s="24"/>
      <c r="BO563" s="24"/>
      <c r="BP563" s="24"/>
      <c r="BQ563" s="24"/>
      <c r="BR563" s="24"/>
      <c r="BS563" s="24"/>
      <c r="BT563" s="24"/>
      <c r="BU563" s="24"/>
      <c r="BV563" s="24"/>
      <c r="BW563" s="24"/>
      <c r="BX563" s="24"/>
      <c r="BY563" s="24"/>
      <c r="BZ563" s="24"/>
      <c r="CA563" s="24"/>
    </row>
    <row r="564" spans="26:79" ht="14.25" customHeight="1">
      <c r="Z564" s="24"/>
      <c r="AA564" s="24"/>
      <c r="AB564" s="24"/>
      <c r="AC564" s="24"/>
      <c r="AD564" s="24"/>
      <c r="AE564" s="24"/>
      <c r="AF564" s="24"/>
      <c r="AG564" s="24"/>
      <c r="AH564" s="24"/>
      <c r="AI564" s="24"/>
      <c r="AJ564" s="24"/>
      <c r="AK564" s="24"/>
      <c r="AL564" s="24"/>
      <c r="AM564" s="24"/>
      <c r="AN564" s="24"/>
      <c r="AO564" s="24"/>
      <c r="AP564" s="24"/>
      <c r="AQ564" s="24"/>
      <c r="AR564" s="24"/>
      <c r="AS564" s="24"/>
      <c r="AT564" s="24"/>
      <c r="AU564" s="24"/>
      <c r="AV564" s="24"/>
      <c r="AW564" s="24"/>
      <c r="AX564" s="24"/>
      <c r="AY564" s="24"/>
      <c r="AZ564" s="24"/>
      <c r="BA564" s="24"/>
      <c r="BB564" s="24"/>
      <c r="BC564" s="24"/>
      <c r="BD564" s="24"/>
      <c r="BE564" s="24"/>
      <c r="BF564" s="24"/>
      <c r="BG564" s="24"/>
      <c r="BH564" s="24"/>
      <c r="BI564" s="24"/>
      <c r="BJ564" s="24"/>
      <c r="BK564" s="24"/>
      <c r="BL564" s="24"/>
      <c r="BM564" s="24"/>
      <c r="BN564" s="24"/>
      <c r="BO564" s="24"/>
      <c r="BP564" s="24"/>
      <c r="BQ564" s="24"/>
      <c r="BR564" s="24"/>
      <c r="BS564" s="24"/>
      <c r="BT564" s="24"/>
      <c r="BU564" s="24"/>
      <c r="BV564" s="24"/>
      <c r="BW564" s="24"/>
      <c r="BX564" s="24"/>
      <c r="BY564" s="24"/>
      <c r="BZ564" s="24"/>
      <c r="CA564" s="24"/>
    </row>
    <row r="565" spans="26:79" ht="14.25" customHeight="1">
      <c r="Z565" s="24"/>
      <c r="AA565" s="24"/>
      <c r="AB565" s="24"/>
      <c r="AC565" s="24"/>
      <c r="AD565" s="24"/>
      <c r="AE565" s="24"/>
      <c r="AF565" s="24"/>
      <c r="AG565" s="24"/>
      <c r="AH565" s="24"/>
      <c r="AI565" s="24"/>
      <c r="AJ565" s="24"/>
      <c r="AK565" s="24"/>
      <c r="AL565" s="24"/>
      <c r="AM565" s="24"/>
      <c r="AN565" s="24"/>
      <c r="AO565" s="24"/>
      <c r="AP565" s="24"/>
      <c r="AQ565" s="24"/>
      <c r="AR565" s="24"/>
      <c r="AS565" s="24"/>
      <c r="AT565" s="24"/>
      <c r="AU565" s="24"/>
      <c r="AV565" s="24"/>
      <c r="AW565" s="24"/>
      <c r="AX565" s="24"/>
      <c r="AY565" s="24"/>
      <c r="AZ565" s="24"/>
      <c r="BA565" s="24"/>
      <c r="BB565" s="24"/>
      <c r="BC565" s="24"/>
      <c r="BD565" s="24"/>
      <c r="BE565" s="24"/>
      <c r="BF565" s="24"/>
      <c r="BG565" s="24"/>
      <c r="BH565" s="24"/>
      <c r="BI565" s="24"/>
      <c r="BJ565" s="24"/>
      <c r="BK565" s="24"/>
      <c r="BL565" s="24"/>
      <c r="BM565" s="24"/>
      <c r="BN565" s="24"/>
      <c r="BO565" s="24"/>
      <c r="BP565" s="24"/>
      <c r="BQ565" s="24"/>
      <c r="BR565" s="24"/>
      <c r="BS565" s="24"/>
      <c r="BT565" s="24"/>
      <c r="BU565" s="24"/>
      <c r="BV565" s="24"/>
      <c r="BW565" s="24"/>
      <c r="BX565" s="24"/>
      <c r="BY565" s="24"/>
      <c r="BZ565" s="24"/>
      <c r="CA565" s="24"/>
    </row>
    <row r="566" spans="26:79" ht="14.25" customHeight="1">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c r="AY566" s="24"/>
      <c r="AZ566" s="24"/>
      <c r="BA566" s="24"/>
      <c r="BB566" s="24"/>
      <c r="BC566" s="24"/>
      <c r="BD566" s="24"/>
      <c r="BE566" s="24"/>
      <c r="BF566" s="24"/>
      <c r="BG566" s="24"/>
      <c r="BH566" s="24"/>
      <c r="BI566" s="24"/>
      <c r="BJ566" s="24"/>
      <c r="BK566" s="24"/>
      <c r="BL566" s="24"/>
      <c r="BM566" s="24"/>
      <c r="BN566" s="24"/>
      <c r="BO566" s="24"/>
      <c r="BP566" s="24"/>
      <c r="BQ566" s="24"/>
      <c r="BR566" s="24"/>
      <c r="BS566" s="24"/>
      <c r="BT566" s="24"/>
      <c r="BU566" s="24"/>
      <c r="BV566" s="24"/>
      <c r="BW566" s="24"/>
      <c r="BX566" s="24"/>
      <c r="BY566" s="24"/>
      <c r="BZ566" s="24"/>
      <c r="CA566" s="24"/>
    </row>
    <row r="567" spans="26:79" ht="14.25" customHeight="1">
      <c r="Z567" s="24"/>
      <c r="AA567" s="24"/>
      <c r="AB567" s="24"/>
      <c r="AC567" s="24"/>
      <c r="AD567" s="24"/>
      <c r="AE567" s="24"/>
      <c r="AF567" s="24"/>
      <c r="AG567" s="24"/>
      <c r="AH567" s="24"/>
      <c r="AI567" s="24"/>
      <c r="AJ567" s="24"/>
      <c r="AK567" s="24"/>
      <c r="AL567" s="24"/>
      <c r="AM567" s="24"/>
      <c r="AN567" s="24"/>
      <c r="AO567" s="24"/>
      <c r="AP567" s="24"/>
      <c r="AQ567" s="24"/>
      <c r="AR567" s="24"/>
      <c r="AS567" s="24"/>
      <c r="AT567" s="24"/>
      <c r="AU567" s="24"/>
      <c r="AV567" s="24"/>
      <c r="AW567" s="24"/>
      <c r="AX567" s="24"/>
      <c r="AY567" s="24"/>
      <c r="AZ567" s="24"/>
      <c r="BA567" s="24"/>
      <c r="BB567" s="24"/>
      <c r="BC567" s="24"/>
      <c r="BD567" s="24"/>
      <c r="BE567" s="24"/>
      <c r="BF567" s="24"/>
      <c r="BG567" s="24"/>
      <c r="BH567" s="24"/>
      <c r="BI567" s="24"/>
      <c r="BJ567" s="24"/>
      <c r="BK567" s="24"/>
      <c r="BL567" s="24"/>
      <c r="BM567" s="24"/>
      <c r="BN567" s="24"/>
      <c r="BO567" s="24"/>
      <c r="BP567" s="24"/>
      <c r="BQ567" s="24"/>
      <c r="BR567" s="24"/>
      <c r="BS567" s="24"/>
      <c r="BT567" s="24"/>
      <c r="BU567" s="24"/>
      <c r="BV567" s="24"/>
      <c r="BW567" s="24"/>
      <c r="BX567" s="24"/>
      <c r="BY567" s="24"/>
      <c r="BZ567" s="24"/>
      <c r="CA567" s="24"/>
    </row>
    <row r="568" spans="26:79" ht="14.25" customHeight="1">
      <c r="Z568" s="24"/>
      <c r="AA568" s="24"/>
      <c r="AB568" s="24"/>
      <c r="AC568" s="24"/>
      <c r="AD568" s="24"/>
      <c r="AE568" s="24"/>
      <c r="AF568" s="24"/>
      <c r="AG568" s="24"/>
      <c r="AH568" s="24"/>
      <c r="AI568" s="24"/>
      <c r="AJ568" s="24"/>
      <c r="AK568" s="24"/>
      <c r="AL568" s="24"/>
      <c r="AM568" s="24"/>
      <c r="AN568" s="24"/>
      <c r="AO568" s="24"/>
      <c r="AP568" s="24"/>
      <c r="AQ568" s="24"/>
      <c r="AR568" s="24"/>
      <c r="AS568" s="24"/>
      <c r="AT568" s="24"/>
      <c r="AU568" s="24"/>
      <c r="AV568" s="24"/>
      <c r="AW568" s="24"/>
      <c r="AX568" s="24"/>
      <c r="AY568" s="24"/>
      <c r="AZ568" s="24"/>
      <c r="BA568" s="24"/>
      <c r="BB568" s="24"/>
      <c r="BC568" s="24"/>
      <c r="BD568" s="24"/>
      <c r="BE568" s="24"/>
      <c r="BF568" s="24"/>
      <c r="BG568" s="24"/>
      <c r="BH568" s="24"/>
      <c r="BI568" s="24"/>
      <c r="BJ568" s="24"/>
      <c r="BK568" s="24"/>
      <c r="BL568" s="24"/>
      <c r="BM568" s="24"/>
      <c r="BN568" s="24"/>
      <c r="BO568" s="24"/>
      <c r="BP568" s="24"/>
      <c r="BQ568" s="24"/>
      <c r="BR568" s="24"/>
      <c r="BS568" s="24"/>
      <c r="BT568" s="24"/>
      <c r="BU568" s="24"/>
      <c r="BV568" s="24"/>
      <c r="BW568" s="24"/>
      <c r="BX568" s="24"/>
      <c r="BY568" s="24"/>
      <c r="BZ568" s="24"/>
      <c r="CA568" s="24"/>
    </row>
    <row r="569" spans="26:79" ht="14.25" customHeight="1">
      <c r="Z569" s="24"/>
      <c r="AA569" s="24"/>
      <c r="AB569" s="24"/>
      <c r="AC569" s="24"/>
      <c r="AD569" s="24"/>
      <c r="AE569" s="24"/>
      <c r="AF569" s="24"/>
      <c r="AG569" s="24"/>
      <c r="AH569" s="24"/>
      <c r="AI569" s="24"/>
      <c r="AJ569" s="24"/>
      <c r="AK569" s="24"/>
      <c r="AL569" s="24"/>
      <c r="AM569" s="24"/>
      <c r="AN569" s="24"/>
      <c r="AO569" s="24"/>
      <c r="AP569" s="24"/>
      <c r="AQ569" s="24"/>
      <c r="AR569" s="24"/>
      <c r="AS569" s="24"/>
      <c r="AT569" s="24"/>
      <c r="AU569" s="24"/>
      <c r="AV569" s="24"/>
      <c r="AW569" s="24"/>
      <c r="AX569" s="24"/>
      <c r="AY569" s="24"/>
      <c r="AZ569" s="24"/>
      <c r="BA569" s="24"/>
      <c r="BB569" s="24"/>
      <c r="BC569" s="24"/>
      <c r="BD569" s="24"/>
      <c r="BE569" s="24"/>
      <c r="BF569" s="24"/>
      <c r="BG569" s="24"/>
      <c r="BH569" s="24"/>
      <c r="BI569" s="24"/>
      <c r="BJ569" s="24"/>
      <c r="BK569" s="24"/>
      <c r="BL569" s="24"/>
      <c r="BM569" s="24"/>
      <c r="BN569" s="24"/>
      <c r="BO569" s="24"/>
      <c r="BP569" s="24"/>
      <c r="BQ569" s="24"/>
      <c r="BR569" s="24"/>
      <c r="BS569" s="24"/>
      <c r="BT569" s="24"/>
      <c r="BU569" s="24"/>
      <c r="BV569" s="24"/>
      <c r="BW569" s="24"/>
      <c r="BX569" s="24"/>
      <c r="BY569" s="24"/>
      <c r="BZ569" s="24"/>
      <c r="CA569" s="24"/>
    </row>
    <row r="570" spans="26:79" ht="14.25" customHeight="1">
      <c r="Z570" s="24"/>
      <c r="AA570" s="24"/>
      <c r="AB570" s="24"/>
      <c r="AC570" s="24"/>
      <c r="AD570" s="24"/>
      <c r="AE570" s="24"/>
      <c r="AF570" s="24"/>
      <c r="AG570" s="24"/>
      <c r="AH570" s="24"/>
      <c r="AI570" s="24"/>
      <c r="AJ570" s="24"/>
      <c r="AK570" s="24"/>
      <c r="AL570" s="24"/>
      <c r="AM570" s="24"/>
      <c r="AN570" s="24"/>
      <c r="AO570" s="24"/>
      <c r="AP570" s="24"/>
      <c r="AQ570" s="24"/>
      <c r="AR570" s="24"/>
      <c r="AS570" s="24"/>
      <c r="AT570" s="24"/>
      <c r="AU570" s="24"/>
      <c r="AV570" s="24"/>
      <c r="AW570" s="24"/>
      <c r="AX570" s="24"/>
      <c r="AY570" s="24"/>
      <c r="AZ570" s="24"/>
      <c r="BA570" s="24"/>
      <c r="BB570" s="24"/>
      <c r="BC570" s="24"/>
      <c r="BD570" s="24"/>
      <c r="BE570" s="24"/>
      <c r="BF570" s="24"/>
      <c r="BG570" s="24"/>
      <c r="BH570" s="24"/>
      <c r="BI570" s="24"/>
      <c r="BJ570" s="24"/>
      <c r="BK570" s="24"/>
      <c r="BL570" s="24"/>
      <c r="BM570" s="24"/>
      <c r="BN570" s="24"/>
      <c r="BO570" s="24"/>
      <c r="BP570" s="24"/>
      <c r="BQ570" s="24"/>
      <c r="BR570" s="24"/>
      <c r="BS570" s="24"/>
      <c r="BT570" s="24"/>
      <c r="BU570" s="24"/>
      <c r="BV570" s="24"/>
      <c r="BW570" s="24"/>
      <c r="BX570" s="24"/>
      <c r="BY570" s="24"/>
      <c r="BZ570" s="24"/>
      <c r="CA570" s="24"/>
    </row>
    <row r="571" spans="26:79" ht="14.25" customHeight="1">
      <c r="Z571" s="24"/>
      <c r="AA571" s="24"/>
      <c r="AB571" s="24"/>
      <c r="AC571" s="24"/>
      <c r="AD571" s="24"/>
      <c r="AE571" s="24"/>
      <c r="AF571" s="24"/>
      <c r="AG571" s="24"/>
      <c r="AH571" s="24"/>
      <c r="AI571" s="24"/>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c r="BF571" s="24"/>
      <c r="BG571" s="24"/>
      <c r="BH571" s="24"/>
      <c r="BI571" s="24"/>
      <c r="BJ571" s="24"/>
      <c r="BK571" s="24"/>
      <c r="BL571" s="24"/>
      <c r="BM571" s="24"/>
      <c r="BN571" s="24"/>
      <c r="BO571" s="24"/>
      <c r="BP571" s="24"/>
      <c r="BQ571" s="24"/>
      <c r="BR571" s="24"/>
      <c r="BS571" s="24"/>
      <c r="BT571" s="24"/>
      <c r="BU571" s="24"/>
      <c r="BV571" s="24"/>
      <c r="BW571" s="24"/>
      <c r="BX571" s="24"/>
      <c r="BY571" s="24"/>
      <c r="BZ571" s="24"/>
      <c r="CA571" s="24"/>
    </row>
    <row r="572" spans="26:79" ht="14.25" customHeight="1">
      <c r="Z572" s="24"/>
      <c r="AA572" s="24"/>
      <c r="AB572" s="24"/>
      <c r="AC572" s="24"/>
      <c r="AD572" s="24"/>
      <c r="AE572" s="24"/>
      <c r="AF572" s="24"/>
      <c r="AG572" s="24"/>
      <c r="AH572" s="24"/>
      <c r="AI572" s="24"/>
      <c r="AJ572" s="24"/>
      <c r="AK572" s="24"/>
      <c r="AL572" s="24"/>
      <c r="AM572" s="24"/>
      <c r="AN572" s="24"/>
      <c r="AO572" s="24"/>
      <c r="AP572" s="24"/>
      <c r="AQ572" s="24"/>
      <c r="AR572" s="24"/>
      <c r="AS572" s="24"/>
      <c r="AT572" s="24"/>
      <c r="AU572" s="24"/>
      <c r="AV572" s="24"/>
      <c r="AW572" s="24"/>
      <c r="AX572" s="24"/>
      <c r="AY572" s="24"/>
      <c r="AZ572" s="24"/>
      <c r="BA572" s="24"/>
      <c r="BB572" s="24"/>
      <c r="BC572" s="24"/>
      <c r="BD572" s="24"/>
      <c r="BE572" s="24"/>
      <c r="BF572" s="24"/>
      <c r="BG572" s="24"/>
      <c r="BH572" s="24"/>
      <c r="BI572" s="24"/>
      <c r="BJ572" s="24"/>
      <c r="BK572" s="24"/>
      <c r="BL572" s="24"/>
      <c r="BM572" s="24"/>
      <c r="BN572" s="24"/>
      <c r="BO572" s="24"/>
      <c r="BP572" s="24"/>
      <c r="BQ572" s="24"/>
      <c r="BR572" s="24"/>
      <c r="BS572" s="24"/>
      <c r="BT572" s="24"/>
      <c r="BU572" s="24"/>
      <c r="BV572" s="24"/>
      <c r="BW572" s="24"/>
      <c r="BX572" s="24"/>
      <c r="BY572" s="24"/>
      <c r="BZ572" s="24"/>
      <c r="CA572" s="24"/>
    </row>
    <row r="573" spans="26:79" ht="14.25" customHeight="1">
      <c r="Z573" s="24"/>
      <c r="AA573" s="24"/>
      <c r="AB573" s="24"/>
      <c r="AC573" s="24"/>
      <c r="AD573" s="24"/>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24"/>
      <c r="BM573" s="24"/>
      <c r="BN573" s="24"/>
      <c r="BO573" s="24"/>
      <c r="BP573" s="24"/>
      <c r="BQ573" s="24"/>
      <c r="BR573" s="24"/>
      <c r="BS573" s="24"/>
      <c r="BT573" s="24"/>
      <c r="BU573" s="24"/>
      <c r="BV573" s="24"/>
      <c r="BW573" s="24"/>
      <c r="BX573" s="24"/>
      <c r="BY573" s="24"/>
      <c r="BZ573" s="24"/>
      <c r="CA573" s="24"/>
    </row>
    <row r="574" spans="26:79" ht="14.25" customHeight="1">
      <c r="Z574" s="24"/>
      <c r="AA574" s="24"/>
      <c r="AB574" s="24"/>
      <c r="AC574" s="24"/>
      <c r="AD574" s="24"/>
      <c r="AE574" s="24"/>
      <c r="AF574" s="24"/>
      <c r="AG574" s="24"/>
      <c r="AH574" s="24"/>
      <c r="AI574" s="24"/>
      <c r="AJ574" s="24"/>
      <c r="AK574" s="24"/>
      <c r="AL574" s="24"/>
      <c r="AM574" s="24"/>
      <c r="AN574" s="24"/>
      <c r="AO574" s="24"/>
      <c r="AP574" s="24"/>
      <c r="AQ574" s="24"/>
      <c r="AR574" s="24"/>
      <c r="AS574" s="24"/>
      <c r="AT574" s="24"/>
      <c r="AU574" s="24"/>
      <c r="AV574" s="24"/>
      <c r="AW574" s="24"/>
      <c r="AX574" s="24"/>
      <c r="AY574" s="24"/>
      <c r="AZ574" s="24"/>
      <c r="BA574" s="24"/>
      <c r="BB574" s="24"/>
      <c r="BC574" s="24"/>
      <c r="BD574" s="24"/>
      <c r="BE574" s="24"/>
      <c r="BF574" s="24"/>
      <c r="BG574" s="24"/>
      <c r="BH574" s="24"/>
      <c r="BI574" s="24"/>
      <c r="BJ574" s="24"/>
      <c r="BK574" s="24"/>
      <c r="BL574" s="24"/>
      <c r="BM574" s="24"/>
      <c r="BN574" s="24"/>
      <c r="BO574" s="24"/>
      <c r="BP574" s="24"/>
      <c r="BQ574" s="24"/>
      <c r="BR574" s="24"/>
      <c r="BS574" s="24"/>
      <c r="BT574" s="24"/>
      <c r="BU574" s="24"/>
      <c r="BV574" s="24"/>
      <c r="BW574" s="24"/>
      <c r="BX574" s="24"/>
      <c r="BY574" s="24"/>
      <c r="BZ574" s="24"/>
      <c r="CA574" s="24"/>
    </row>
    <row r="575" spans="26:79" ht="14.25" customHeight="1">
      <c r="Z575" s="24"/>
      <c r="AA575" s="24"/>
      <c r="AB575" s="24"/>
      <c r="AC575" s="24"/>
      <c r="AD575" s="24"/>
      <c r="AE575" s="24"/>
      <c r="AF575" s="24"/>
      <c r="AG575" s="24"/>
      <c r="AH575" s="24"/>
      <c r="AI575" s="24"/>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c r="BF575" s="24"/>
      <c r="BG575" s="24"/>
      <c r="BH575" s="24"/>
      <c r="BI575" s="24"/>
      <c r="BJ575" s="24"/>
      <c r="BK575" s="24"/>
      <c r="BL575" s="24"/>
      <c r="BM575" s="24"/>
      <c r="BN575" s="24"/>
      <c r="BO575" s="24"/>
      <c r="BP575" s="24"/>
      <c r="BQ575" s="24"/>
      <c r="BR575" s="24"/>
      <c r="BS575" s="24"/>
      <c r="BT575" s="24"/>
      <c r="BU575" s="24"/>
      <c r="BV575" s="24"/>
      <c r="BW575" s="24"/>
      <c r="BX575" s="24"/>
      <c r="BY575" s="24"/>
      <c r="BZ575" s="24"/>
      <c r="CA575" s="24"/>
    </row>
    <row r="576" spans="26:79" ht="14.25" customHeight="1">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c r="BU576" s="24"/>
      <c r="BV576" s="24"/>
      <c r="BW576" s="24"/>
      <c r="BX576" s="24"/>
      <c r="BY576" s="24"/>
      <c r="BZ576" s="24"/>
      <c r="CA576" s="24"/>
    </row>
    <row r="577" spans="26:79" ht="14.25" customHeight="1">
      <c r="Z577" s="24"/>
      <c r="AA577" s="24"/>
      <c r="AB577" s="24"/>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c r="BN577" s="24"/>
      <c r="BO577" s="24"/>
      <c r="BP577" s="24"/>
      <c r="BQ577" s="24"/>
      <c r="BR577" s="24"/>
      <c r="BS577" s="24"/>
      <c r="BT577" s="24"/>
      <c r="BU577" s="24"/>
      <c r="BV577" s="24"/>
      <c r="BW577" s="24"/>
      <c r="BX577" s="24"/>
      <c r="BY577" s="24"/>
      <c r="BZ577" s="24"/>
      <c r="CA577" s="24"/>
    </row>
    <row r="578" spans="26:79" ht="14.25" customHeight="1">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c r="BS578" s="24"/>
      <c r="BT578" s="24"/>
      <c r="BU578" s="24"/>
      <c r="BV578" s="24"/>
      <c r="BW578" s="24"/>
      <c r="BX578" s="24"/>
      <c r="BY578" s="24"/>
      <c r="BZ578" s="24"/>
      <c r="CA578" s="24"/>
    </row>
    <row r="579" spans="26:79" ht="14.25" customHeight="1">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c r="BS579" s="24"/>
      <c r="BT579" s="24"/>
      <c r="BU579" s="24"/>
      <c r="BV579" s="24"/>
      <c r="BW579" s="24"/>
      <c r="BX579" s="24"/>
      <c r="BY579" s="24"/>
      <c r="BZ579" s="24"/>
      <c r="CA579" s="24"/>
    </row>
    <row r="580" spans="26:79" ht="14.25" customHeight="1">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24"/>
      <c r="BM580" s="24"/>
      <c r="BN580" s="24"/>
      <c r="BO580" s="24"/>
      <c r="BP580" s="24"/>
      <c r="BQ580" s="24"/>
      <c r="BR580" s="24"/>
      <c r="BS580" s="24"/>
      <c r="BT580" s="24"/>
      <c r="BU580" s="24"/>
      <c r="BV580" s="24"/>
      <c r="BW580" s="24"/>
      <c r="BX580" s="24"/>
      <c r="BY580" s="24"/>
      <c r="BZ580" s="24"/>
      <c r="CA580" s="24"/>
    </row>
    <row r="581" spans="26:79" ht="14.25" customHeight="1">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24"/>
      <c r="BM581" s="24"/>
      <c r="BN581" s="24"/>
      <c r="BO581" s="24"/>
      <c r="BP581" s="24"/>
      <c r="BQ581" s="24"/>
      <c r="BR581" s="24"/>
      <c r="BS581" s="24"/>
      <c r="BT581" s="24"/>
      <c r="BU581" s="24"/>
      <c r="BV581" s="24"/>
      <c r="BW581" s="24"/>
      <c r="BX581" s="24"/>
      <c r="BY581" s="24"/>
      <c r="BZ581" s="24"/>
      <c r="CA581" s="24"/>
    </row>
    <row r="582" spans="26:79" ht="14.25" customHeight="1">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c r="BN582" s="24"/>
      <c r="BO582" s="24"/>
      <c r="BP582" s="24"/>
      <c r="BQ582" s="24"/>
      <c r="BR582" s="24"/>
      <c r="BS582" s="24"/>
      <c r="BT582" s="24"/>
      <c r="BU582" s="24"/>
      <c r="BV582" s="24"/>
      <c r="BW582" s="24"/>
      <c r="BX582" s="24"/>
      <c r="BY582" s="24"/>
      <c r="BZ582" s="24"/>
      <c r="CA582" s="24"/>
    </row>
    <row r="583" spans="26:79" ht="14.25" customHeight="1">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c r="BS583" s="24"/>
      <c r="BT583" s="24"/>
      <c r="BU583" s="24"/>
      <c r="BV583" s="24"/>
      <c r="BW583" s="24"/>
      <c r="BX583" s="24"/>
      <c r="BY583" s="24"/>
      <c r="BZ583" s="24"/>
      <c r="CA583" s="24"/>
    </row>
    <row r="584" spans="26:79" ht="14.25" customHeight="1">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c r="BS584" s="24"/>
      <c r="BT584" s="24"/>
      <c r="BU584" s="24"/>
      <c r="BV584" s="24"/>
      <c r="BW584" s="24"/>
      <c r="BX584" s="24"/>
      <c r="BY584" s="24"/>
      <c r="BZ584" s="24"/>
      <c r="CA584" s="24"/>
    </row>
    <row r="585" spans="26:79" ht="14.25" customHeight="1">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c r="BN585" s="24"/>
      <c r="BO585" s="24"/>
      <c r="BP585" s="24"/>
      <c r="BQ585" s="24"/>
      <c r="BR585" s="24"/>
      <c r="BS585" s="24"/>
      <c r="BT585" s="24"/>
      <c r="BU585" s="24"/>
      <c r="BV585" s="24"/>
      <c r="BW585" s="24"/>
      <c r="BX585" s="24"/>
      <c r="BY585" s="24"/>
      <c r="BZ585" s="24"/>
      <c r="CA585" s="24"/>
    </row>
    <row r="586" spans="26:79" ht="14.25" customHeight="1">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c r="BS586" s="24"/>
      <c r="BT586" s="24"/>
      <c r="BU586" s="24"/>
      <c r="BV586" s="24"/>
      <c r="BW586" s="24"/>
      <c r="BX586" s="24"/>
      <c r="BY586" s="24"/>
      <c r="BZ586" s="24"/>
      <c r="CA586" s="24"/>
    </row>
    <row r="587" spans="26:79" ht="14.25" customHeight="1">
      <c r="Z587" s="24"/>
      <c r="AA587" s="24"/>
      <c r="AB587" s="24"/>
      <c r="AC587" s="24"/>
      <c r="AD587" s="24"/>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c r="BH587" s="24"/>
      <c r="BI587" s="24"/>
      <c r="BJ587" s="24"/>
      <c r="BK587" s="24"/>
      <c r="BL587" s="24"/>
      <c r="BM587" s="24"/>
      <c r="BN587" s="24"/>
      <c r="BO587" s="24"/>
      <c r="BP587" s="24"/>
      <c r="BQ587" s="24"/>
      <c r="BR587" s="24"/>
      <c r="BS587" s="24"/>
      <c r="BT587" s="24"/>
      <c r="BU587" s="24"/>
      <c r="BV587" s="24"/>
      <c r="BW587" s="24"/>
      <c r="BX587" s="24"/>
      <c r="BY587" s="24"/>
      <c r="BZ587" s="24"/>
      <c r="CA587" s="24"/>
    </row>
    <row r="588" spans="26:79" ht="14.25" customHeight="1">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c r="BN588" s="24"/>
      <c r="BO588" s="24"/>
      <c r="BP588" s="24"/>
      <c r="BQ588" s="24"/>
      <c r="BR588" s="24"/>
      <c r="BS588" s="24"/>
      <c r="BT588" s="24"/>
      <c r="BU588" s="24"/>
      <c r="BV588" s="24"/>
      <c r="BW588" s="24"/>
      <c r="BX588" s="24"/>
      <c r="BY588" s="24"/>
      <c r="BZ588" s="24"/>
      <c r="CA588" s="24"/>
    </row>
    <row r="589" spans="26:79" ht="14.25" customHeight="1">
      <c r="Z589" s="24"/>
      <c r="AA589" s="24"/>
      <c r="AB589" s="24"/>
      <c r="AC589" s="24"/>
      <c r="AD589" s="24"/>
      <c r="AE589" s="24"/>
      <c r="AF589" s="24"/>
      <c r="AG589" s="24"/>
      <c r="AH589" s="24"/>
      <c r="AI589" s="24"/>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24"/>
      <c r="BM589" s="24"/>
      <c r="BN589" s="24"/>
      <c r="BO589" s="24"/>
      <c r="BP589" s="24"/>
      <c r="BQ589" s="24"/>
      <c r="BR589" s="24"/>
      <c r="BS589" s="24"/>
      <c r="BT589" s="24"/>
      <c r="BU589" s="24"/>
      <c r="BV589" s="24"/>
      <c r="BW589" s="24"/>
      <c r="BX589" s="24"/>
      <c r="BY589" s="24"/>
      <c r="BZ589" s="24"/>
      <c r="CA589" s="24"/>
    </row>
    <row r="590" spans="26:79" ht="14.25" customHeight="1">
      <c r="Z590" s="24"/>
      <c r="AA590" s="24"/>
      <c r="AB590" s="24"/>
      <c r="AC590" s="24"/>
      <c r="AD590" s="24"/>
      <c r="AE590" s="24"/>
      <c r="AF590" s="24"/>
      <c r="AG590" s="24"/>
      <c r="AH590" s="24"/>
      <c r="AI590" s="24"/>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24"/>
      <c r="BM590" s="24"/>
      <c r="BN590" s="24"/>
      <c r="BO590" s="24"/>
      <c r="BP590" s="24"/>
      <c r="BQ590" s="24"/>
      <c r="BR590" s="24"/>
      <c r="BS590" s="24"/>
      <c r="BT590" s="24"/>
      <c r="BU590" s="24"/>
      <c r="BV590" s="24"/>
      <c r="BW590" s="24"/>
      <c r="BX590" s="24"/>
      <c r="BY590" s="24"/>
      <c r="BZ590" s="24"/>
      <c r="CA590" s="24"/>
    </row>
    <row r="591" spans="26:79" ht="14.25" customHeight="1">
      <c r="Z591" s="24"/>
      <c r="AA591" s="24"/>
      <c r="AB591" s="24"/>
      <c r="AC591" s="24"/>
      <c r="AD591" s="24"/>
      <c r="AE591" s="24"/>
      <c r="AF591" s="24"/>
      <c r="AG591" s="24"/>
      <c r="AH591" s="24"/>
      <c r="AI591" s="24"/>
      <c r="AJ591" s="24"/>
      <c r="AK591" s="24"/>
      <c r="AL591" s="24"/>
      <c r="AM591" s="24"/>
      <c r="AN591" s="24"/>
      <c r="AO591" s="24"/>
      <c r="AP591" s="24"/>
      <c r="AQ591" s="24"/>
      <c r="AR591" s="24"/>
      <c r="AS591" s="24"/>
      <c r="AT591" s="24"/>
      <c r="AU591" s="24"/>
      <c r="AV591" s="24"/>
      <c r="AW591" s="24"/>
      <c r="AX591" s="24"/>
      <c r="AY591" s="24"/>
      <c r="AZ591" s="24"/>
      <c r="BA591" s="24"/>
      <c r="BB591" s="24"/>
      <c r="BC591" s="24"/>
      <c r="BD591" s="24"/>
      <c r="BE591" s="24"/>
      <c r="BF591" s="24"/>
      <c r="BG591" s="24"/>
      <c r="BH591" s="24"/>
      <c r="BI591" s="24"/>
      <c r="BJ591" s="24"/>
      <c r="BK591" s="24"/>
      <c r="BL591" s="24"/>
      <c r="BM591" s="24"/>
      <c r="BN591" s="24"/>
      <c r="BO591" s="24"/>
      <c r="BP591" s="24"/>
      <c r="BQ591" s="24"/>
      <c r="BR591" s="24"/>
      <c r="BS591" s="24"/>
      <c r="BT591" s="24"/>
      <c r="BU591" s="24"/>
      <c r="BV591" s="24"/>
      <c r="BW591" s="24"/>
      <c r="BX591" s="24"/>
      <c r="BY591" s="24"/>
      <c r="BZ591" s="24"/>
      <c r="CA591" s="24"/>
    </row>
    <row r="592" spans="26:79" ht="14.25" customHeight="1">
      <c r="Z592" s="24"/>
      <c r="AA592" s="24"/>
      <c r="AB592" s="24"/>
      <c r="AC592" s="24"/>
      <c r="AD592" s="24"/>
      <c r="AE592" s="24"/>
      <c r="AF592" s="24"/>
      <c r="AG592" s="24"/>
      <c r="AH592" s="24"/>
      <c r="AI592" s="24"/>
      <c r="AJ592" s="24"/>
      <c r="AK592" s="24"/>
      <c r="AL592" s="24"/>
      <c r="AM592" s="24"/>
      <c r="AN592" s="24"/>
      <c r="AO592" s="24"/>
      <c r="AP592" s="24"/>
      <c r="AQ592" s="24"/>
      <c r="AR592" s="24"/>
      <c r="AS592" s="24"/>
      <c r="AT592" s="24"/>
      <c r="AU592" s="24"/>
      <c r="AV592" s="24"/>
      <c r="AW592" s="24"/>
      <c r="AX592" s="24"/>
      <c r="AY592" s="24"/>
      <c r="AZ592" s="24"/>
      <c r="BA592" s="24"/>
      <c r="BB592" s="24"/>
      <c r="BC592" s="24"/>
      <c r="BD592" s="24"/>
      <c r="BE592" s="24"/>
      <c r="BF592" s="24"/>
      <c r="BG592" s="24"/>
      <c r="BH592" s="24"/>
      <c r="BI592" s="24"/>
      <c r="BJ592" s="24"/>
      <c r="BK592" s="24"/>
      <c r="BL592" s="24"/>
      <c r="BM592" s="24"/>
      <c r="BN592" s="24"/>
      <c r="BO592" s="24"/>
      <c r="BP592" s="24"/>
      <c r="BQ592" s="24"/>
      <c r="BR592" s="24"/>
      <c r="BS592" s="24"/>
      <c r="BT592" s="24"/>
      <c r="BU592" s="24"/>
      <c r="BV592" s="24"/>
      <c r="BW592" s="24"/>
      <c r="BX592" s="24"/>
      <c r="BY592" s="24"/>
      <c r="BZ592" s="24"/>
      <c r="CA592" s="24"/>
    </row>
    <row r="593" spans="26:79" ht="14.25" customHeight="1">
      <c r="Z593" s="24"/>
      <c r="AA593" s="24"/>
      <c r="AB593" s="24"/>
      <c r="AC593" s="24"/>
      <c r="AD593" s="24"/>
      <c r="AE593" s="24"/>
      <c r="AF593" s="24"/>
      <c r="AG593" s="24"/>
      <c r="AH593" s="24"/>
      <c r="AI593" s="24"/>
      <c r="AJ593" s="24"/>
      <c r="AK593" s="24"/>
      <c r="AL593" s="24"/>
      <c r="AM593" s="24"/>
      <c r="AN593" s="24"/>
      <c r="AO593" s="24"/>
      <c r="AP593" s="24"/>
      <c r="AQ593" s="24"/>
      <c r="AR593" s="24"/>
      <c r="AS593" s="24"/>
      <c r="AT593" s="24"/>
      <c r="AU593" s="24"/>
      <c r="AV593" s="24"/>
      <c r="AW593" s="24"/>
      <c r="AX593" s="24"/>
      <c r="AY593" s="24"/>
      <c r="AZ593" s="24"/>
      <c r="BA593" s="24"/>
      <c r="BB593" s="24"/>
      <c r="BC593" s="24"/>
      <c r="BD593" s="24"/>
      <c r="BE593" s="24"/>
      <c r="BF593" s="24"/>
      <c r="BG593" s="24"/>
      <c r="BH593" s="24"/>
      <c r="BI593" s="24"/>
      <c r="BJ593" s="24"/>
      <c r="BK593" s="24"/>
      <c r="BL593" s="24"/>
      <c r="BM593" s="24"/>
      <c r="BN593" s="24"/>
      <c r="BO593" s="24"/>
      <c r="BP593" s="24"/>
      <c r="BQ593" s="24"/>
      <c r="BR593" s="24"/>
      <c r="BS593" s="24"/>
      <c r="BT593" s="24"/>
      <c r="BU593" s="24"/>
      <c r="BV593" s="24"/>
      <c r="BW593" s="24"/>
      <c r="BX593" s="24"/>
      <c r="BY593" s="24"/>
      <c r="BZ593" s="24"/>
      <c r="CA593" s="24"/>
    </row>
    <row r="594" spans="26:79" ht="14.25" customHeight="1">
      <c r="Z594" s="24"/>
      <c r="AA594" s="24"/>
      <c r="AB594" s="24"/>
      <c r="AC594" s="24"/>
      <c r="AD594" s="24"/>
      <c r="AE594" s="24"/>
      <c r="AF594" s="24"/>
      <c r="AG594" s="24"/>
      <c r="AH594" s="24"/>
      <c r="AI594" s="24"/>
      <c r="AJ594" s="24"/>
      <c r="AK594" s="24"/>
      <c r="AL594" s="24"/>
      <c r="AM594" s="24"/>
      <c r="AN594" s="24"/>
      <c r="AO594" s="24"/>
      <c r="AP594" s="24"/>
      <c r="AQ594" s="24"/>
      <c r="AR594" s="24"/>
      <c r="AS594" s="24"/>
      <c r="AT594" s="24"/>
      <c r="AU594" s="24"/>
      <c r="AV594" s="24"/>
      <c r="AW594" s="24"/>
      <c r="AX594" s="24"/>
      <c r="AY594" s="24"/>
      <c r="AZ594" s="24"/>
      <c r="BA594" s="24"/>
      <c r="BB594" s="24"/>
      <c r="BC594" s="24"/>
      <c r="BD594" s="24"/>
      <c r="BE594" s="24"/>
      <c r="BF594" s="24"/>
      <c r="BG594" s="24"/>
      <c r="BH594" s="24"/>
      <c r="BI594" s="24"/>
      <c r="BJ594" s="24"/>
      <c r="BK594" s="24"/>
      <c r="BL594" s="24"/>
      <c r="BM594" s="24"/>
      <c r="BN594" s="24"/>
      <c r="BO594" s="24"/>
      <c r="BP594" s="24"/>
      <c r="BQ594" s="24"/>
      <c r="BR594" s="24"/>
      <c r="BS594" s="24"/>
      <c r="BT594" s="24"/>
      <c r="BU594" s="24"/>
      <c r="BV594" s="24"/>
      <c r="BW594" s="24"/>
      <c r="BX594" s="24"/>
      <c r="BY594" s="24"/>
      <c r="BZ594" s="24"/>
      <c r="CA594" s="24"/>
    </row>
    <row r="595" spans="26:79" ht="14.25" customHeight="1">
      <c r="Z595" s="24"/>
      <c r="AA595" s="24"/>
      <c r="AB595" s="24"/>
      <c r="AC595" s="24"/>
      <c r="AD595" s="24"/>
      <c r="AE595" s="24"/>
      <c r="AF595" s="24"/>
      <c r="AG595" s="24"/>
      <c r="AH595" s="24"/>
      <c r="AI595" s="24"/>
      <c r="AJ595" s="24"/>
      <c r="AK595" s="24"/>
      <c r="AL595" s="24"/>
      <c r="AM595" s="24"/>
      <c r="AN595" s="24"/>
      <c r="AO595" s="24"/>
      <c r="AP595" s="24"/>
      <c r="AQ595" s="24"/>
      <c r="AR595" s="24"/>
      <c r="AS595" s="24"/>
      <c r="AT595" s="24"/>
      <c r="AU595" s="24"/>
      <c r="AV595" s="24"/>
      <c r="AW595" s="24"/>
      <c r="AX595" s="24"/>
      <c r="AY595" s="24"/>
      <c r="AZ595" s="24"/>
      <c r="BA595" s="24"/>
      <c r="BB595" s="24"/>
      <c r="BC595" s="24"/>
      <c r="BD595" s="24"/>
      <c r="BE595" s="24"/>
      <c r="BF595" s="24"/>
      <c r="BG595" s="24"/>
      <c r="BH595" s="24"/>
      <c r="BI595" s="24"/>
      <c r="BJ595" s="24"/>
      <c r="BK595" s="24"/>
      <c r="BL595" s="24"/>
      <c r="BM595" s="24"/>
      <c r="BN595" s="24"/>
      <c r="BO595" s="24"/>
      <c r="BP595" s="24"/>
      <c r="BQ595" s="24"/>
      <c r="BR595" s="24"/>
      <c r="BS595" s="24"/>
      <c r="BT595" s="24"/>
      <c r="BU595" s="24"/>
      <c r="BV595" s="24"/>
      <c r="BW595" s="24"/>
      <c r="BX595" s="24"/>
      <c r="BY595" s="24"/>
      <c r="BZ595" s="24"/>
      <c r="CA595" s="24"/>
    </row>
    <row r="596" spans="26:79" ht="14.25" customHeight="1">
      <c r="Z596" s="24"/>
      <c r="AA596" s="24"/>
      <c r="AB596" s="24"/>
      <c r="AC596" s="24"/>
      <c r="AD596" s="24"/>
      <c r="AE596" s="24"/>
      <c r="AF596" s="24"/>
      <c r="AG596" s="24"/>
      <c r="AH596" s="24"/>
      <c r="AI596" s="24"/>
      <c r="AJ596" s="24"/>
      <c r="AK596" s="24"/>
      <c r="AL596" s="24"/>
      <c r="AM596" s="24"/>
      <c r="AN596" s="24"/>
      <c r="AO596" s="24"/>
      <c r="AP596" s="24"/>
      <c r="AQ596" s="24"/>
      <c r="AR596" s="24"/>
      <c r="AS596" s="24"/>
      <c r="AT596" s="24"/>
      <c r="AU596" s="24"/>
      <c r="AV596" s="24"/>
      <c r="AW596" s="24"/>
      <c r="AX596" s="24"/>
      <c r="AY596" s="24"/>
      <c r="AZ596" s="24"/>
      <c r="BA596" s="24"/>
      <c r="BB596" s="24"/>
      <c r="BC596" s="24"/>
      <c r="BD596" s="24"/>
      <c r="BE596" s="24"/>
      <c r="BF596" s="24"/>
      <c r="BG596" s="24"/>
      <c r="BH596" s="24"/>
      <c r="BI596" s="24"/>
      <c r="BJ596" s="24"/>
      <c r="BK596" s="24"/>
      <c r="BL596" s="24"/>
      <c r="BM596" s="24"/>
      <c r="BN596" s="24"/>
      <c r="BO596" s="24"/>
      <c r="BP596" s="24"/>
      <c r="BQ596" s="24"/>
      <c r="BR596" s="24"/>
      <c r="BS596" s="24"/>
      <c r="BT596" s="24"/>
      <c r="BU596" s="24"/>
      <c r="BV596" s="24"/>
      <c r="BW596" s="24"/>
      <c r="BX596" s="24"/>
      <c r="BY596" s="24"/>
      <c r="BZ596" s="24"/>
      <c r="CA596" s="24"/>
    </row>
    <row r="597" spans="26:79" ht="14.25" customHeight="1">
      <c r="Z597" s="24"/>
      <c r="AA597" s="24"/>
      <c r="AB597" s="24"/>
      <c r="AC597" s="24"/>
      <c r="AD597" s="24"/>
      <c r="AE597" s="24"/>
      <c r="AF597" s="24"/>
      <c r="AG597" s="24"/>
      <c r="AH597" s="24"/>
      <c r="AI597" s="24"/>
      <c r="AJ597" s="24"/>
      <c r="AK597" s="24"/>
      <c r="AL597" s="24"/>
      <c r="AM597" s="24"/>
      <c r="AN597" s="24"/>
      <c r="AO597" s="24"/>
      <c r="AP597" s="24"/>
      <c r="AQ597" s="24"/>
      <c r="AR597" s="24"/>
      <c r="AS597" s="24"/>
      <c r="AT597" s="24"/>
      <c r="AU597" s="24"/>
      <c r="AV597" s="24"/>
      <c r="AW597" s="24"/>
      <c r="AX597" s="24"/>
      <c r="AY597" s="24"/>
      <c r="AZ597" s="24"/>
      <c r="BA597" s="24"/>
      <c r="BB597" s="24"/>
      <c r="BC597" s="24"/>
      <c r="BD597" s="24"/>
      <c r="BE597" s="24"/>
      <c r="BF597" s="24"/>
      <c r="BG597" s="24"/>
      <c r="BH597" s="24"/>
      <c r="BI597" s="24"/>
      <c r="BJ597" s="24"/>
      <c r="BK597" s="24"/>
      <c r="BL597" s="24"/>
      <c r="BM597" s="24"/>
      <c r="BN597" s="24"/>
      <c r="BO597" s="24"/>
      <c r="BP597" s="24"/>
      <c r="BQ597" s="24"/>
      <c r="BR597" s="24"/>
      <c r="BS597" s="24"/>
      <c r="BT597" s="24"/>
      <c r="BU597" s="24"/>
      <c r="BV597" s="24"/>
      <c r="BW597" s="24"/>
      <c r="BX597" s="24"/>
      <c r="BY597" s="24"/>
      <c r="BZ597" s="24"/>
      <c r="CA597" s="24"/>
    </row>
    <row r="598" spans="26:79" ht="14.25" customHeight="1">
      <c r="Z598" s="24"/>
      <c r="AA598" s="24"/>
      <c r="AB598" s="24"/>
      <c r="AC598" s="24"/>
      <c r="AD598" s="24"/>
      <c r="AE598" s="24"/>
      <c r="AF598" s="24"/>
      <c r="AG598" s="24"/>
      <c r="AH598" s="24"/>
      <c r="AI598" s="24"/>
      <c r="AJ598" s="24"/>
      <c r="AK598" s="24"/>
      <c r="AL598" s="24"/>
      <c r="AM598" s="24"/>
      <c r="AN598" s="24"/>
      <c r="AO598" s="24"/>
      <c r="AP598" s="24"/>
      <c r="AQ598" s="24"/>
      <c r="AR598" s="24"/>
      <c r="AS598" s="24"/>
      <c r="AT598" s="24"/>
      <c r="AU598" s="24"/>
      <c r="AV598" s="24"/>
      <c r="AW598" s="24"/>
      <c r="AX598" s="24"/>
      <c r="AY598" s="24"/>
      <c r="AZ598" s="24"/>
      <c r="BA598" s="24"/>
      <c r="BB598" s="24"/>
      <c r="BC598" s="24"/>
      <c r="BD598" s="24"/>
      <c r="BE598" s="24"/>
      <c r="BF598" s="24"/>
      <c r="BG598" s="24"/>
      <c r="BH598" s="24"/>
      <c r="BI598" s="24"/>
      <c r="BJ598" s="24"/>
      <c r="BK598" s="24"/>
      <c r="BL598" s="24"/>
      <c r="BM598" s="24"/>
      <c r="BN598" s="24"/>
      <c r="BO598" s="24"/>
      <c r="BP598" s="24"/>
      <c r="BQ598" s="24"/>
      <c r="BR598" s="24"/>
      <c r="BS598" s="24"/>
      <c r="BT598" s="24"/>
      <c r="BU598" s="24"/>
      <c r="BV598" s="24"/>
      <c r="BW598" s="24"/>
      <c r="BX598" s="24"/>
      <c r="BY598" s="24"/>
      <c r="BZ598" s="24"/>
      <c r="CA598" s="24"/>
    </row>
    <row r="599" spans="26:79" ht="14.25" customHeight="1">
      <c r="Z599" s="24"/>
      <c r="AA599" s="24"/>
      <c r="AB599" s="24"/>
      <c r="AC599" s="24"/>
      <c r="AD599" s="24"/>
      <c r="AE599" s="24"/>
      <c r="AF599" s="24"/>
      <c r="AG599" s="24"/>
      <c r="AH599" s="24"/>
      <c r="AI599" s="24"/>
      <c r="AJ599" s="24"/>
      <c r="AK599" s="24"/>
      <c r="AL599" s="24"/>
      <c r="AM599" s="24"/>
      <c r="AN599" s="24"/>
      <c r="AO599" s="24"/>
      <c r="AP599" s="24"/>
      <c r="AQ599" s="24"/>
      <c r="AR599" s="24"/>
      <c r="AS599" s="24"/>
      <c r="AT599" s="24"/>
      <c r="AU599" s="24"/>
      <c r="AV599" s="24"/>
      <c r="AW599" s="24"/>
      <c r="AX599" s="24"/>
      <c r="AY599" s="24"/>
      <c r="AZ599" s="24"/>
      <c r="BA599" s="24"/>
      <c r="BB599" s="24"/>
      <c r="BC599" s="24"/>
      <c r="BD599" s="24"/>
      <c r="BE599" s="24"/>
      <c r="BF599" s="24"/>
      <c r="BG599" s="24"/>
      <c r="BH599" s="24"/>
      <c r="BI599" s="24"/>
      <c r="BJ599" s="24"/>
      <c r="BK599" s="24"/>
      <c r="BL599" s="24"/>
      <c r="BM599" s="24"/>
      <c r="BN599" s="24"/>
      <c r="BO599" s="24"/>
      <c r="BP599" s="24"/>
      <c r="BQ599" s="24"/>
      <c r="BR599" s="24"/>
      <c r="BS599" s="24"/>
      <c r="BT599" s="24"/>
      <c r="BU599" s="24"/>
      <c r="BV599" s="24"/>
      <c r="BW599" s="24"/>
      <c r="BX599" s="24"/>
      <c r="BY599" s="24"/>
      <c r="BZ599" s="24"/>
      <c r="CA599" s="24"/>
    </row>
    <row r="600" spans="26:79" ht="14.25" customHeight="1">
      <c r="Z600" s="24"/>
      <c r="AA600" s="24"/>
      <c r="AB600" s="24"/>
      <c r="AC600" s="24"/>
      <c r="AD600" s="24"/>
      <c r="AE600" s="24"/>
      <c r="AF600" s="24"/>
      <c r="AG600" s="24"/>
      <c r="AH600" s="24"/>
      <c r="AI600" s="24"/>
      <c r="AJ600" s="24"/>
      <c r="AK600" s="24"/>
      <c r="AL600" s="24"/>
      <c r="AM600" s="24"/>
      <c r="AN600" s="24"/>
      <c r="AO600" s="24"/>
      <c r="AP600" s="24"/>
      <c r="AQ600" s="24"/>
      <c r="AR600" s="24"/>
      <c r="AS600" s="24"/>
      <c r="AT600" s="24"/>
      <c r="AU600" s="24"/>
      <c r="AV600" s="24"/>
      <c r="AW600" s="24"/>
      <c r="AX600" s="24"/>
      <c r="AY600" s="24"/>
      <c r="AZ600" s="24"/>
      <c r="BA600" s="24"/>
      <c r="BB600" s="24"/>
      <c r="BC600" s="24"/>
      <c r="BD600" s="24"/>
      <c r="BE600" s="24"/>
      <c r="BF600" s="24"/>
      <c r="BG600" s="24"/>
      <c r="BH600" s="24"/>
      <c r="BI600" s="24"/>
      <c r="BJ600" s="24"/>
      <c r="BK600" s="24"/>
      <c r="BL600" s="24"/>
      <c r="BM600" s="24"/>
      <c r="BN600" s="24"/>
      <c r="BO600" s="24"/>
      <c r="BP600" s="24"/>
      <c r="BQ600" s="24"/>
      <c r="BR600" s="24"/>
      <c r="BS600" s="24"/>
      <c r="BT600" s="24"/>
      <c r="BU600" s="24"/>
      <c r="BV600" s="24"/>
      <c r="BW600" s="24"/>
      <c r="BX600" s="24"/>
      <c r="BY600" s="24"/>
      <c r="BZ600" s="24"/>
      <c r="CA600" s="24"/>
    </row>
    <row r="601" spans="26:79" ht="14.25" customHeight="1">
      <c r="Z601" s="24"/>
      <c r="AA601" s="24"/>
      <c r="AB601" s="24"/>
      <c r="AC601" s="24"/>
      <c r="AD601" s="24"/>
      <c r="AE601" s="24"/>
      <c r="AF601" s="24"/>
      <c r="AG601" s="24"/>
      <c r="AH601" s="24"/>
      <c r="AI601" s="24"/>
      <c r="AJ601" s="24"/>
      <c r="AK601" s="24"/>
      <c r="AL601" s="24"/>
      <c r="AM601" s="24"/>
      <c r="AN601" s="24"/>
      <c r="AO601" s="24"/>
      <c r="AP601" s="24"/>
      <c r="AQ601" s="24"/>
      <c r="AR601" s="24"/>
      <c r="AS601" s="24"/>
      <c r="AT601" s="24"/>
      <c r="AU601" s="24"/>
      <c r="AV601" s="24"/>
      <c r="AW601" s="24"/>
      <c r="AX601" s="24"/>
      <c r="AY601" s="24"/>
      <c r="AZ601" s="24"/>
      <c r="BA601" s="24"/>
      <c r="BB601" s="24"/>
      <c r="BC601" s="24"/>
      <c r="BD601" s="24"/>
      <c r="BE601" s="24"/>
      <c r="BF601" s="24"/>
      <c r="BG601" s="24"/>
      <c r="BH601" s="24"/>
      <c r="BI601" s="24"/>
      <c r="BJ601" s="24"/>
      <c r="BK601" s="24"/>
      <c r="BL601" s="24"/>
      <c r="BM601" s="24"/>
      <c r="BN601" s="24"/>
      <c r="BO601" s="24"/>
      <c r="BP601" s="24"/>
      <c r="BQ601" s="24"/>
      <c r="BR601" s="24"/>
      <c r="BS601" s="24"/>
      <c r="BT601" s="24"/>
      <c r="BU601" s="24"/>
      <c r="BV601" s="24"/>
      <c r="BW601" s="24"/>
      <c r="BX601" s="24"/>
      <c r="BY601" s="24"/>
      <c r="BZ601" s="24"/>
      <c r="CA601" s="24"/>
    </row>
    <row r="602" spans="26:79" ht="14.25" customHeight="1">
      <c r="Z602" s="24"/>
      <c r="AA602" s="24"/>
      <c r="AB602" s="24"/>
      <c r="AC602" s="24"/>
      <c r="AD602" s="24"/>
      <c r="AE602" s="24"/>
      <c r="AF602" s="24"/>
      <c r="AG602" s="24"/>
      <c r="AH602" s="24"/>
      <c r="AI602" s="24"/>
      <c r="AJ602" s="24"/>
      <c r="AK602" s="24"/>
      <c r="AL602" s="24"/>
      <c r="AM602" s="24"/>
      <c r="AN602" s="24"/>
      <c r="AO602" s="24"/>
      <c r="AP602" s="24"/>
      <c r="AQ602" s="24"/>
      <c r="AR602" s="24"/>
      <c r="AS602" s="24"/>
      <c r="AT602" s="24"/>
      <c r="AU602" s="24"/>
      <c r="AV602" s="24"/>
      <c r="AW602" s="24"/>
      <c r="AX602" s="24"/>
      <c r="AY602" s="24"/>
      <c r="AZ602" s="24"/>
      <c r="BA602" s="24"/>
      <c r="BB602" s="24"/>
      <c r="BC602" s="24"/>
      <c r="BD602" s="24"/>
      <c r="BE602" s="24"/>
      <c r="BF602" s="24"/>
      <c r="BG602" s="24"/>
      <c r="BH602" s="24"/>
      <c r="BI602" s="24"/>
      <c r="BJ602" s="24"/>
      <c r="BK602" s="24"/>
      <c r="BL602" s="24"/>
      <c r="BM602" s="24"/>
      <c r="BN602" s="24"/>
      <c r="BO602" s="24"/>
      <c r="BP602" s="24"/>
      <c r="BQ602" s="24"/>
      <c r="BR602" s="24"/>
      <c r="BS602" s="24"/>
      <c r="BT602" s="24"/>
      <c r="BU602" s="24"/>
      <c r="BV602" s="24"/>
      <c r="BW602" s="24"/>
      <c r="BX602" s="24"/>
      <c r="BY602" s="24"/>
      <c r="BZ602" s="24"/>
      <c r="CA602" s="24"/>
    </row>
    <row r="603" spans="26:79" ht="14.25" customHeight="1">
      <c r="Z603" s="24"/>
      <c r="AA603" s="24"/>
      <c r="AB603" s="24"/>
      <c r="AC603" s="24"/>
      <c r="AD603" s="24"/>
      <c r="AE603" s="24"/>
      <c r="AF603" s="24"/>
      <c r="AG603" s="24"/>
      <c r="AH603" s="24"/>
      <c r="AI603" s="24"/>
      <c r="AJ603" s="24"/>
      <c r="AK603" s="24"/>
      <c r="AL603" s="24"/>
      <c r="AM603" s="24"/>
      <c r="AN603" s="24"/>
      <c r="AO603" s="24"/>
      <c r="AP603" s="24"/>
      <c r="AQ603" s="24"/>
      <c r="AR603" s="24"/>
      <c r="AS603" s="24"/>
      <c r="AT603" s="24"/>
      <c r="AU603" s="24"/>
      <c r="AV603" s="24"/>
      <c r="AW603" s="24"/>
      <c r="AX603" s="24"/>
      <c r="AY603" s="24"/>
      <c r="AZ603" s="24"/>
      <c r="BA603" s="24"/>
      <c r="BB603" s="24"/>
      <c r="BC603" s="24"/>
      <c r="BD603" s="24"/>
      <c r="BE603" s="24"/>
      <c r="BF603" s="24"/>
      <c r="BG603" s="24"/>
      <c r="BH603" s="24"/>
      <c r="BI603" s="24"/>
      <c r="BJ603" s="24"/>
      <c r="BK603" s="24"/>
      <c r="BL603" s="24"/>
      <c r="BM603" s="24"/>
      <c r="BN603" s="24"/>
      <c r="BO603" s="24"/>
      <c r="BP603" s="24"/>
      <c r="BQ603" s="24"/>
      <c r="BR603" s="24"/>
      <c r="BS603" s="24"/>
      <c r="BT603" s="24"/>
      <c r="BU603" s="24"/>
      <c r="BV603" s="24"/>
      <c r="BW603" s="24"/>
      <c r="BX603" s="24"/>
      <c r="BY603" s="24"/>
      <c r="BZ603" s="24"/>
      <c r="CA603" s="24"/>
    </row>
    <row r="604" spans="26:79" ht="14.25" customHeight="1">
      <c r="Z604" s="24"/>
      <c r="AA604" s="24"/>
      <c r="AB604" s="24"/>
      <c r="AC604" s="24"/>
      <c r="AD604" s="24"/>
      <c r="AE604" s="24"/>
      <c r="AF604" s="24"/>
      <c r="AG604" s="24"/>
      <c r="AH604" s="24"/>
      <c r="AI604" s="24"/>
      <c r="AJ604" s="24"/>
      <c r="AK604" s="24"/>
      <c r="AL604" s="24"/>
      <c r="AM604" s="24"/>
      <c r="AN604" s="24"/>
      <c r="AO604" s="24"/>
      <c r="AP604" s="24"/>
      <c r="AQ604" s="24"/>
      <c r="AR604" s="24"/>
      <c r="AS604" s="24"/>
      <c r="AT604" s="24"/>
      <c r="AU604" s="24"/>
      <c r="AV604" s="24"/>
      <c r="AW604" s="24"/>
      <c r="AX604" s="24"/>
      <c r="AY604" s="24"/>
      <c r="AZ604" s="24"/>
      <c r="BA604" s="24"/>
      <c r="BB604" s="24"/>
      <c r="BC604" s="24"/>
      <c r="BD604" s="24"/>
      <c r="BE604" s="24"/>
      <c r="BF604" s="24"/>
      <c r="BG604" s="24"/>
      <c r="BH604" s="24"/>
      <c r="BI604" s="24"/>
      <c r="BJ604" s="24"/>
      <c r="BK604" s="24"/>
      <c r="BL604" s="24"/>
      <c r="BM604" s="24"/>
      <c r="BN604" s="24"/>
      <c r="BO604" s="24"/>
      <c r="BP604" s="24"/>
      <c r="BQ604" s="24"/>
      <c r="BR604" s="24"/>
      <c r="BS604" s="24"/>
      <c r="BT604" s="24"/>
      <c r="BU604" s="24"/>
      <c r="BV604" s="24"/>
      <c r="BW604" s="24"/>
      <c r="BX604" s="24"/>
      <c r="BY604" s="24"/>
      <c r="BZ604" s="24"/>
      <c r="CA604" s="24"/>
    </row>
    <row r="605" spans="26:79" ht="14.25" customHeight="1">
      <c r="Z605" s="24"/>
      <c r="AA605" s="24"/>
      <c r="AB605" s="24"/>
      <c r="AC605" s="24"/>
      <c r="AD605" s="24"/>
      <c r="AE605" s="24"/>
      <c r="AF605" s="24"/>
      <c r="AG605" s="24"/>
      <c r="AH605" s="24"/>
      <c r="AI605" s="24"/>
      <c r="AJ605" s="24"/>
      <c r="AK605" s="24"/>
      <c r="AL605" s="24"/>
      <c r="AM605" s="24"/>
      <c r="AN605" s="24"/>
      <c r="AO605" s="24"/>
      <c r="AP605" s="24"/>
      <c r="AQ605" s="24"/>
      <c r="AR605" s="24"/>
      <c r="AS605" s="24"/>
      <c r="AT605" s="24"/>
      <c r="AU605" s="24"/>
      <c r="AV605" s="24"/>
      <c r="AW605" s="24"/>
      <c r="AX605" s="24"/>
      <c r="AY605" s="24"/>
      <c r="AZ605" s="24"/>
      <c r="BA605" s="24"/>
      <c r="BB605" s="24"/>
      <c r="BC605" s="24"/>
      <c r="BD605" s="24"/>
      <c r="BE605" s="24"/>
      <c r="BF605" s="24"/>
      <c r="BG605" s="24"/>
      <c r="BH605" s="24"/>
      <c r="BI605" s="24"/>
      <c r="BJ605" s="24"/>
      <c r="BK605" s="24"/>
      <c r="BL605" s="24"/>
      <c r="BM605" s="24"/>
      <c r="BN605" s="24"/>
      <c r="BO605" s="24"/>
      <c r="BP605" s="24"/>
      <c r="BQ605" s="24"/>
      <c r="BR605" s="24"/>
      <c r="BS605" s="24"/>
      <c r="BT605" s="24"/>
      <c r="BU605" s="24"/>
      <c r="BV605" s="24"/>
      <c r="BW605" s="24"/>
      <c r="BX605" s="24"/>
      <c r="BY605" s="24"/>
      <c r="BZ605" s="24"/>
      <c r="CA605" s="24"/>
    </row>
    <row r="606" spans="26:79" ht="14.25" customHeight="1">
      <c r="Z606" s="24"/>
      <c r="AA606" s="24"/>
      <c r="AB606" s="24"/>
      <c r="AC606" s="24"/>
      <c r="AD606" s="24"/>
      <c r="AE606" s="24"/>
      <c r="AF606" s="24"/>
      <c r="AG606" s="24"/>
      <c r="AH606" s="24"/>
      <c r="AI606" s="24"/>
      <c r="AJ606" s="24"/>
      <c r="AK606" s="24"/>
      <c r="AL606" s="24"/>
      <c r="AM606" s="24"/>
      <c r="AN606" s="24"/>
      <c r="AO606" s="24"/>
      <c r="AP606" s="24"/>
      <c r="AQ606" s="24"/>
      <c r="AR606" s="24"/>
      <c r="AS606" s="24"/>
      <c r="AT606" s="24"/>
      <c r="AU606" s="24"/>
      <c r="AV606" s="24"/>
      <c r="AW606" s="24"/>
      <c r="AX606" s="24"/>
      <c r="AY606" s="24"/>
      <c r="AZ606" s="24"/>
      <c r="BA606" s="24"/>
      <c r="BB606" s="24"/>
      <c r="BC606" s="24"/>
      <c r="BD606" s="24"/>
      <c r="BE606" s="24"/>
      <c r="BF606" s="24"/>
      <c r="BG606" s="24"/>
      <c r="BH606" s="24"/>
      <c r="BI606" s="24"/>
      <c r="BJ606" s="24"/>
      <c r="BK606" s="24"/>
      <c r="BL606" s="24"/>
      <c r="BM606" s="24"/>
      <c r="BN606" s="24"/>
      <c r="BO606" s="24"/>
      <c r="BP606" s="24"/>
      <c r="BQ606" s="24"/>
      <c r="BR606" s="24"/>
      <c r="BS606" s="24"/>
      <c r="BT606" s="24"/>
      <c r="BU606" s="24"/>
      <c r="BV606" s="24"/>
      <c r="BW606" s="24"/>
      <c r="BX606" s="24"/>
      <c r="BY606" s="24"/>
      <c r="BZ606" s="24"/>
      <c r="CA606" s="24"/>
    </row>
    <row r="607" spans="26:79" ht="14.25" customHeight="1">
      <c r="Z607" s="24"/>
      <c r="AA607" s="24"/>
      <c r="AB607" s="24"/>
      <c r="AC607" s="24"/>
      <c r="AD607" s="24"/>
      <c r="AE607" s="24"/>
      <c r="AF607" s="24"/>
      <c r="AG607" s="24"/>
      <c r="AH607" s="24"/>
      <c r="AI607" s="24"/>
      <c r="AJ607" s="24"/>
      <c r="AK607" s="24"/>
      <c r="AL607" s="24"/>
      <c r="AM607" s="24"/>
      <c r="AN607" s="24"/>
      <c r="AO607" s="24"/>
      <c r="AP607" s="24"/>
      <c r="AQ607" s="24"/>
      <c r="AR607" s="24"/>
      <c r="AS607" s="24"/>
      <c r="AT607" s="24"/>
      <c r="AU607" s="24"/>
      <c r="AV607" s="24"/>
      <c r="AW607" s="24"/>
      <c r="AX607" s="24"/>
      <c r="AY607" s="24"/>
      <c r="AZ607" s="24"/>
      <c r="BA607" s="24"/>
      <c r="BB607" s="24"/>
      <c r="BC607" s="24"/>
      <c r="BD607" s="24"/>
      <c r="BE607" s="24"/>
      <c r="BF607" s="24"/>
      <c r="BG607" s="24"/>
      <c r="BH607" s="24"/>
      <c r="BI607" s="24"/>
      <c r="BJ607" s="24"/>
      <c r="BK607" s="24"/>
      <c r="BL607" s="24"/>
      <c r="BM607" s="24"/>
      <c r="BN607" s="24"/>
      <c r="BO607" s="24"/>
      <c r="BP607" s="24"/>
      <c r="BQ607" s="24"/>
      <c r="BR607" s="24"/>
      <c r="BS607" s="24"/>
      <c r="BT607" s="24"/>
      <c r="BU607" s="24"/>
      <c r="BV607" s="24"/>
      <c r="BW607" s="24"/>
      <c r="BX607" s="24"/>
      <c r="BY607" s="24"/>
      <c r="BZ607" s="24"/>
      <c r="CA607" s="24"/>
    </row>
    <row r="608" spans="26:79" ht="14.25" customHeight="1">
      <c r="Z608" s="24"/>
      <c r="AA608" s="24"/>
      <c r="AB608" s="24"/>
      <c r="AC608" s="24"/>
      <c r="AD608" s="24"/>
      <c r="AE608" s="24"/>
      <c r="AF608" s="24"/>
      <c r="AG608" s="24"/>
      <c r="AH608" s="24"/>
      <c r="AI608" s="24"/>
      <c r="AJ608" s="24"/>
      <c r="AK608" s="24"/>
      <c r="AL608" s="24"/>
      <c r="AM608" s="24"/>
      <c r="AN608" s="24"/>
      <c r="AO608" s="24"/>
      <c r="AP608" s="24"/>
      <c r="AQ608" s="24"/>
      <c r="AR608" s="24"/>
      <c r="AS608" s="24"/>
      <c r="AT608" s="24"/>
      <c r="AU608" s="24"/>
      <c r="AV608" s="24"/>
      <c r="AW608" s="24"/>
      <c r="AX608" s="24"/>
      <c r="AY608" s="24"/>
      <c r="AZ608" s="24"/>
      <c r="BA608" s="24"/>
      <c r="BB608" s="24"/>
      <c r="BC608" s="24"/>
      <c r="BD608" s="24"/>
      <c r="BE608" s="24"/>
      <c r="BF608" s="24"/>
      <c r="BG608" s="24"/>
      <c r="BH608" s="24"/>
      <c r="BI608" s="24"/>
      <c r="BJ608" s="24"/>
      <c r="BK608" s="24"/>
      <c r="BL608" s="24"/>
      <c r="BM608" s="24"/>
      <c r="BN608" s="24"/>
      <c r="BO608" s="24"/>
      <c r="BP608" s="24"/>
      <c r="BQ608" s="24"/>
      <c r="BR608" s="24"/>
      <c r="BS608" s="24"/>
      <c r="BT608" s="24"/>
      <c r="BU608" s="24"/>
      <c r="BV608" s="24"/>
      <c r="BW608" s="24"/>
      <c r="BX608" s="24"/>
      <c r="BY608" s="24"/>
      <c r="BZ608" s="24"/>
      <c r="CA608" s="24"/>
    </row>
    <row r="609" spans="26:79" ht="14.25" customHeight="1">
      <c r="Z609" s="24"/>
      <c r="AA609" s="24"/>
      <c r="AB609" s="24"/>
      <c r="AC609" s="24"/>
      <c r="AD609" s="24"/>
      <c r="AE609" s="24"/>
      <c r="AF609" s="24"/>
      <c r="AG609" s="24"/>
      <c r="AH609" s="24"/>
      <c r="AI609" s="24"/>
      <c r="AJ609" s="24"/>
      <c r="AK609" s="24"/>
      <c r="AL609" s="24"/>
      <c r="AM609" s="24"/>
      <c r="AN609" s="24"/>
      <c r="AO609" s="24"/>
      <c r="AP609" s="24"/>
      <c r="AQ609" s="24"/>
      <c r="AR609" s="24"/>
      <c r="AS609" s="24"/>
      <c r="AT609" s="24"/>
      <c r="AU609" s="24"/>
      <c r="AV609" s="24"/>
      <c r="AW609" s="24"/>
      <c r="AX609" s="24"/>
      <c r="AY609" s="24"/>
      <c r="AZ609" s="24"/>
      <c r="BA609" s="24"/>
      <c r="BB609" s="24"/>
      <c r="BC609" s="24"/>
      <c r="BD609" s="24"/>
      <c r="BE609" s="24"/>
      <c r="BF609" s="24"/>
      <c r="BG609" s="24"/>
      <c r="BH609" s="24"/>
      <c r="BI609" s="24"/>
      <c r="BJ609" s="24"/>
      <c r="BK609" s="24"/>
      <c r="BL609" s="24"/>
      <c r="BM609" s="24"/>
      <c r="BN609" s="24"/>
      <c r="BO609" s="24"/>
      <c r="BP609" s="24"/>
      <c r="BQ609" s="24"/>
      <c r="BR609" s="24"/>
      <c r="BS609" s="24"/>
      <c r="BT609" s="24"/>
      <c r="BU609" s="24"/>
      <c r="BV609" s="24"/>
      <c r="BW609" s="24"/>
      <c r="BX609" s="24"/>
      <c r="BY609" s="24"/>
      <c r="BZ609" s="24"/>
      <c r="CA609" s="24"/>
    </row>
    <row r="610" spans="26:79" ht="14.25" customHeight="1">
      <c r="Z610" s="24"/>
      <c r="AA610" s="24"/>
      <c r="AB610" s="24"/>
      <c r="AC610" s="24"/>
      <c r="AD610" s="24"/>
      <c r="AE610" s="24"/>
      <c r="AF610" s="24"/>
      <c r="AG610" s="24"/>
      <c r="AH610" s="24"/>
      <c r="AI610" s="24"/>
      <c r="AJ610" s="24"/>
      <c r="AK610" s="24"/>
      <c r="AL610" s="24"/>
      <c r="AM610" s="24"/>
      <c r="AN610" s="24"/>
      <c r="AO610" s="24"/>
      <c r="AP610" s="24"/>
      <c r="AQ610" s="24"/>
      <c r="AR610" s="24"/>
      <c r="AS610" s="24"/>
      <c r="AT610" s="24"/>
      <c r="AU610" s="24"/>
      <c r="AV610" s="24"/>
      <c r="AW610" s="24"/>
      <c r="AX610" s="24"/>
      <c r="AY610" s="24"/>
      <c r="AZ610" s="24"/>
      <c r="BA610" s="24"/>
      <c r="BB610" s="24"/>
      <c r="BC610" s="24"/>
      <c r="BD610" s="24"/>
      <c r="BE610" s="24"/>
      <c r="BF610" s="24"/>
      <c r="BG610" s="24"/>
      <c r="BH610" s="24"/>
      <c r="BI610" s="24"/>
      <c r="BJ610" s="24"/>
      <c r="BK610" s="24"/>
      <c r="BL610" s="24"/>
      <c r="BM610" s="24"/>
      <c r="BN610" s="24"/>
      <c r="BO610" s="24"/>
      <c r="BP610" s="24"/>
      <c r="BQ610" s="24"/>
      <c r="BR610" s="24"/>
      <c r="BS610" s="24"/>
      <c r="BT610" s="24"/>
      <c r="BU610" s="24"/>
      <c r="BV610" s="24"/>
      <c r="BW610" s="24"/>
      <c r="BX610" s="24"/>
      <c r="BY610" s="24"/>
      <c r="BZ610" s="24"/>
      <c r="CA610" s="24"/>
    </row>
    <row r="611" spans="26:79" ht="14.25" customHeight="1">
      <c r="Z611" s="24"/>
      <c r="AA611" s="24"/>
      <c r="AB611" s="24"/>
      <c r="AC611" s="24"/>
      <c r="AD611" s="24"/>
      <c r="AE611" s="24"/>
      <c r="AF611" s="24"/>
      <c r="AG611" s="24"/>
      <c r="AH611" s="24"/>
      <c r="AI611" s="24"/>
      <c r="AJ611" s="24"/>
      <c r="AK611" s="24"/>
      <c r="AL611" s="24"/>
      <c r="AM611" s="24"/>
      <c r="AN611" s="24"/>
      <c r="AO611" s="24"/>
      <c r="AP611" s="24"/>
      <c r="AQ611" s="24"/>
      <c r="AR611" s="24"/>
      <c r="AS611" s="24"/>
      <c r="AT611" s="24"/>
      <c r="AU611" s="24"/>
      <c r="AV611" s="24"/>
      <c r="AW611" s="24"/>
      <c r="AX611" s="24"/>
      <c r="AY611" s="24"/>
      <c r="AZ611" s="24"/>
      <c r="BA611" s="24"/>
      <c r="BB611" s="24"/>
      <c r="BC611" s="24"/>
      <c r="BD611" s="24"/>
      <c r="BE611" s="24"/>
      <c r="BF611" s="24"/>
      <c r="BG611" s="24"/>
      <c r="BH611" s="24"/>
      <c r="BI611" s="24"/>
      <c r="BJ611" s="24"/>
      <c r="BK611" s="24"/>
      <c r="BL611" s="24"/>
      <c r="BM611" s="24"/>
      <c r="BN611" s="24"/>
      <c r="BO611" s="24"/>
      <c r="BP611" s="24"/>
      <c r="BQ611" s="24"/>
      <c r="BR611" s="24"/>
      <c r="BS611" s="24"/>
      <c r="BT611" s="24"/>
      <c r="BU611" s="24"/>
      <c r="BV611" s="24"/>
      <c r="BW611" s="24"/>
      <c r="BX611" s="24"/>
      <c r="BY611" s="24"/>
      <c r="BZ611" s="24"/>
      <c r="CA611" s="24"/>
    </row>
    <row r="612" spans="26:79" ht="14.25" customHeight="1">
      <c r="Z612" s="24"/>
      <c r="AA612" s="24"/>
      <c r="AB612" s="24"/>
      <c r="AC612" s="24"/>
      <c r="AD612" s="24"/>
      <c r="AE612" s="24"/>
      <c r="AF612" s="24"/>
      <c r="AG612" s="24"/>
      <c r="AH612" s="24"/>
      <c r="AI612" s="24"/>
      <c r="AJ612" s="24"/>
      <c r="AK612" s="24"/>
      <c r="AL612" s="24"/>
      <c r="AM612" s="24"/>
      <c r="AN612" s="24"/>
      <c r="AO612" s="24"/>
      <c r="AP612" s="24"/>
      <c r="AQ612" s="24"/>
      <c r="AR612" s="24"/>
      <c r="AS612" s="24"/>
      <c r="AT612" s="24"/>
      <c r="AU612" s="24"/>
      <c r="AV612" s="24"/>
      <c r="AW612" s="24"/>
      <c r="AX612" s="24"/>
      <c r="AY612" s="24"/>
      <c r="AZ612" s="24"/>
      <c r="BA612" s="24"/>
      <c r="BB612" s="24"/>
      <c r="BC612" s="24"/>
      <c r="BD612" s="24"/>
      <c r="BE612" s="24"/>
      <c r="BF612" s="24"/>
      <c r="BG612" s="24"/>
      <c r="BH612" s="24"/>
      <c r="BI612" s="24"/>
      <c r="BJ612" s="24"/>
      <c r="BK612" s="24"/>
      <c r="BL612" s="24"/>
      <c r="BM612" s="24"/>
      <c r="BN612" s="24"/>
      <c r="BO612" s="24"/>
      <c r="BP612" s="24"/>
      <c r="BQ612" s="24"/>
      <c r="BR612" s="24"/>
      <c r="BS612" s="24"/>
      <c r="BT612" s="24"/>
      <c r="BU612" s="24"/>
      <c r="BV612" s="24"/>
      <c r="BW612" s="24"/>
      <c r="BX612" s="24"/>
      <c r="BY612" s="24"/>
      <c r="BZ612" s="24"/>
      <c r="CA612" s="24"/>
    </row>
    <row r="613" spans="26:79" ht="14.25" customHeight="1">
      <c r="Z613" s="24"/>
      <c r="AA613" s="24"/>
      <c r="AB613" s="24"/>
      <c r="AC613" s="24"/>
      <c r="AD613" s="24"/>
      <c r="AE613" s="24"/>
      <c r="AF613" s="24"/>
      <c r="AG613" s="24"/>
      <c r="AH613" s="24"/>
      <c r="AI613" s="24"/>
      <c r="AJ613" s="24"/>
      <c r="AK613" s="24"/>
      <c r="AL613" s="24"/>
      <c r="AM613" s="24"/>
      <c r="AN613" s="24"/>
      <c r="AO613" s="24"/>
      <c r="AP613" s="24"/>
      <c r="AQ613" s="24"/>
      <c r="AR613" s="24"/>
      <c r="AS613" s="24"/>
      <c r="AT613" s="24"/>
      <c r="AU613" s="24"/>
      <c r="AV613" s="24"/>
      <c r="AW613" s="24"/>
      <c r="AX613" s="24"/>
      <c r="AY613" s="24"/>
      <c r="AZ613" s="24"/>
      <c r="BA613" s="24"/>
      <c r="BB613" s="24"/>
      <c r="BC613" s="24"/>
      <c r="BD613" s="24"/>
      <c r="BE613" s="24"/>
      <c r="BF613" s="24"/>
      <c r="BG613" s="24"/>
      <c r="BH613" s="24"/>
      <c r="BI613" s="24"/>
      <c r="BJ613" s="24"/>
      <c r="BK613" s="24"/>
      <c r="BL613" s="24"/>
      <c r="BM613" s="24"/>
      <c r="BN613" s="24"/>
      <c r="BO613" s="24"/>
      <c r="BP613" s="24"/>
      <c r="BQ613" s="24"/>
      <c r="BR613" s="24"/>
      <c r="BS613" s="24"/>
      <c r="BT613" s="24"/>
      <c r="BU613" s="24"/>
      <c r="BV613" s="24"/>
      <c r="BW613" s="24"/>
      <c r="BX613" s="24"/>
      <c r="BY613" s="24"/>
      <c r="BZ613" s="24"/>
      <c r="CA613" s="24"/>
    </row>
    <row r="614" spans="26:79" ht="14.25" customHeight="1">
      <c r="Z614" s="24"/>
      <c r="AA614" s="24"/>
      <c r="AB614" s="24"/>
      <c r="AC614" s="24"/>
      <c r="AD614" s="24"/>
      <c r="AE614" s="24"/>
      <c r="AF614" s="24"/>
      <c r="AG614" s="24"/>
      <c r="AH614" s="24"/>
      <c r="AI614" s="24"/>
      <c r="AJ614" s="24"/>
      <c r="AK614" s="24"/>
      <c r="AL614" s="24"/>
      <c r="AM614" s="24"/>
      <c r="AN614" s="24"/>
      <c r="AO614" s="24"/>
      <c r="AP614" s="24"/>
      <c r="AQ614" s="24"/>
      <c r="AR614" s="24"/>
      <c r="AS614" s="24"/>
      <c r="AT614" s="24"/>
      <c r="AU614" s="24"/>
      <c r="AV614" s="24"/>
      <c r="AW614" s="24"/>
      <c r="AX614" s="24"/>
      <c r="AY614" s="24"/>
      <c r="AZ614" s="24"/>
      <c r="BA614" s="24"/>
      <c r="BB614" s="24"/>
      <c r="BC614" s="24"/>
      <c r="BD614" s="24"/>
      <c r="BE614" s="24"/>
      <c r="BF614" s="24"/>
      <c r="BG614" s="24"/>
      <c r="BH614" s="24"/>
      <c r="BI614" s="24"/>
      <c r="BJ614" s="24"/>
      <c r="BK614" s="24"/>
      <c r="BL614" s="24"/>
      <c r="BM614" s="24"/>
      <c r="BN614" s="24"/>
      <c r="BO614" s="24"/>
      <c r="BP614" s="24"/>
      <c r="BQ614" s="24"/>
      <c r="BR614" s="24"/>
      <c r="BS614" s="24"/>
      <c r="BT614" s="24"/>
      <c r="BU614" s="24"/>
      <c r="BV614" s="24"/>
      <c r="BW614" s="24"/>
      <c r="BX614" s="24"/>
      <c r="BY614" s="24"/>
      <c r="BZ614" s="24"/>
      <c r="CA614" s="24"/>
    </row>
    <row r="615" spans="26:79" ht="14.25" customHeight="1">
      <c r="Z615" s="24"/>
      <c r="AA615" s="24"/>
      <c r="AB615" s="24"/>
      <c r="AC615" s="24"/>
      <c r="AD615" s="24"/>
      <c r="AE615" s="24"/>
      <c r="AF615" s="24"/>
      <c r="AG615" s="24"/>
      <c r="AH615" s="24"/>
      <c r="AI615" s="24"/>
      <c r="AJ615" s="24"/>
      <c r="AK615" s="24"/>
      <c r="AL615" s="24"/>
      <c r="AM615" s="24"/>
      <c r="AN615" s="24"/>
      <c r="AO615" s="24"/>
      <c r="AP615" s="24"/>
      <c r="AQ615" s="24"/>
      <c r="AR615" s="24"/>
      <c r="AS615" s="24"/>
      <c r="AT615" s="24"/>
      <c r="AU615" s="24"/>
      <c r="AV615" s="24"/>
      <c r="AW615" s="24"/>
      <c r="AX615" s="24"/>
      <c r="AY615" s="24"/>
      <c r="AZ615" s="24"/>
      <c r="BA615" s="24"/>
      <c r="BB615" s="24"/>
      <c r="BC615" s="24"/>
      <c r="BD615" s="24"/>
      <c r="BE615" s="24"/>
      <c r="BF615" s="24"/>
      <c r="BG615" s="24"/>
      <c r="BH615" s="24"/>
      <c r="BI615" s="24"/>
      <c r="BJ615" s="24"/>
      <c r="BK615" s="24"/>
      <c r="BL615" s="24"/>
      <c r="BM615" s="24"/>
      <c r="BN615" s="24"/>
      <c r="BO615" s="24"/>
      <c r="BP615" s="24"/>
      <c r="BQ615" s="24"/>
      <c r="BR615" s="24"/>
      <c r="BS615" s="24"/>
      <c r="BT615" s="24"/>
      <c r="BU615" s="24"/>
      <c r="BV615" s="24"/>
      <c r="BW615" s="24"/>
      <c r="BX615" s="24"/>
      <c r="BY615" s="24"/>
      <c r="BZ615" s="24"/>
      <c r="CA615" s="24"/>
    </row>
    <row r="616" spans="26:79" ht="14.25" customHeight="1">
      <c r="Z616" s="24"/>
      <c r="AA616" s="24"/>
      <c r="AB616" s="24"/>
      <c r="AC616" s="24"/>
      <c r="AD616" s="24"/>
      <c r="AE616" s="24"/>
      <c r="AF616" s="24"/>
      <c r="AG616" s="24"/>
      <c r="AH616" s="24"/>
      <c r="AI616" s="24"/>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c r="BH616" s="24"/>
      <c r="BI616" s="24"/>
      <c r="BJ616" s="24"/>
      <c r="BK616" s="24"/>
      <c r="BL616" s="24"/>
      <c r="BM616" s="24"/>
      <c r="BN616" s="24"/>
      <c r="BO616" s="24"/>
      <c r="BP616" s="24"/>
      <c r="BQ616" s="24"/>
      <c r="BR616" s="24"/>
      <c r="BS616" s="24"/>
      <c r="BT616" s="24"/>
      <c r="BU616" s="24"/>
      <c r="BV616" s="24"/>
      <c r="BW616" s="24"/>
      <c r="BX616" s="24"/>
      <c r="BY616" s="24"/>
      <c r="BZ616" s="24"/>
      <c r="CA616" s="24"/>
    </row>
    <row r="617" spans="26:79" ht="14.25" customHeight="1">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c r="BH617" s="24"/>
      <c r="BI617" s="24"/>
      <c r="BJ617" s="24"/>
      <c r="BK617" s="24"/>
      <c r="BL617" s="24"/>
      <c r="BM617" s="24"/>
      <c r="BN617" s="24"/>
      <c r="BO617" s="24"/>
      <c r="BP617" s="24"/>
      <c r="BQ617" s="24"/>
      <c r="BR617" s="24"/>
      <c r="BS617" s="24"/>
      <c r="BT617" s="24"/>
      <c r="BU617" s="24"/>
      <c r="BV617" s="24"/>
      <c r="BW617" s="24"/>
      <c r="BX617" s="24"/>
      <c r="BY617" s="24"/>
      <c r="BZ617" s="24"/>
      <c r="CA617" s="24"/>
    </row>
    <row r="618" spans="26:79" ht="14.25" customHeight="1">
      <c r="Z618" s="24"/>
      <c r="AA618" s="24"/>
      <c r="AB618" s="24"/>
      <c r="AC618" s="24"/>
      <c r="AD618" s="24"/>
      <c r="AE618" s="24"/>
      <c r="AF618" s="24"/>
      <c r="AG618" s="24"/>
      <c r="AH618" s="24"/>
      <c r="AI618" s="24"/>
      <c r="AJ618" s="24"/>
      <c r="AK618" s="24"/>
      <c r="AL618" s="24"/>
      <c r="AM618" s="24"/>
      <c r="AN618" s="24"/>
      <c r="AO618" s="24"/>
      <c r="AP618" s="24"/>
      <c r="AQ618" s="24"/>
      <c r="AR618" s="24"/>
      <c r="AS618" s="24"/>
      <c r="AT618" s="24"/>
      <c r="AU618" s="24"/>
      <c r="AV618" s="24"/>
      <c r="AW618" s="24"/>
      <c r="AX618" s="24"/>
      <c r="AY618" s="24"/>
      <c r="AZ618" s="24"/>
      <c r="BA618" s="24"/>
      <c r="BB618" s="24"/>
      <c r="BC618" s="24"/>
      <c r="BD618" s="24"/>
      <c r="BE618" s="24"/>
      <c r="BF618" s="24"/>
      <c r="BG618" s="24"/>
      <c r="BH618" s="24"/>
      <c r="BI618" s="24"/>
      <c r="BJ618" s="24"/>
      <c r="BK618" s="24"/>
      <c r="BL618" s="24"/>
      <c r="BM618" s="24"/>
      <c r="BN618" s="24"/>
      <c r="BO618" s="24"/>
      <c r="BP618" s="24"/>
      <c r="BQ618" s="24"/>
      <c r="BR618" s="24"/>
      <c r="BS618" s="24"/>
      <c r="BT618" s="24"/>
      <c r="BU618" s="24"/>
      <c r="BV618" s="24"/>
      <c r="BW618" s="24"/>
      <c r="BX618" s="24"/>
      <c r="BY618" s="24"/>
      <c r="BZ618" s="24"/>
      <c r="CA618" s="24"/>
    </row>
    <row r="619" spans="26:79" ht="14.25" customHeight="1">
      <c r="Z619" s="24"/>
      <c r="AA619" s="24"/>
      <c r="AB619" s="24"/>
      <c r="AC619" s="24"/>
      <c r="AD619" s="24"/>
      <c r="AE619" s="24"/>
      <c r="AF619" s="24"/>
      <c r="AG619" s="24"/>
      <c r="AH619" s="24"/>
      <c r="AI619" s="24"/>
      <c r="AJ619" s="24"/>
      <c r="AK619" s="24"/>
      <c r="AL619" s="24"/>
      <c r="AM619" s="24"/>
      <c r="AN619" s="24"/>
      <c r="AO619" s="24"/>
      <c r="AP619" s="24"/>
      <c r="AQ619" s="24"/>
      <c r="AR619" s="24"/>
      <c r="AS619" s="24"/>
      <c r="AT619" s="24"/>
      <c r="AU619" s="24"/>
      <c r="AV619" s="24"/>
      <c r="AW619" s="24"/>
      <c r="AX619" s="24"/>
      <c r="AY619" s="24"/>
      <c r="AZ619" s="24"/>
      <c r="BA619" s="24"/>
      <c r="BB619" s="24"/>
      <c r="BC619" s="24"/>
      <c r="BD619" s="24"/>
      <c r="BE619" s="24"/>
      <c r="BF619" s="24"/>
      <c r="BG619" s="24"/>
      <c r="BH619" s="24"/>
      <c r="BI619" s="24"/>
      <c r="BJ619" s="24"/>
      <c r="BK619" s="24"/>
      <c r="BL619" s="24"/>
      <c r="BM619" s="24"/>
      <c r="BN619" s="24"/>
      <c r="BO619" s="24"/>
      <c r="BP619" s="24"/>
      <c r="BQ619" s="24"/>
      <c r="BR619" s="24"/>
      <c r="BS619" s="24"/>
      <c r="BT619" s="24"/>
      <c r="BU619" s="24"/>
      <c r="BV619" s="24"/>
      <c r="BW619" s="24"/>
      <c r="BX619" s="24"/>
      <c r="BY619" s="24"/>
      <c r="BZ619" s="24"/>
      <c r="CA619" s="24"/>
    </row>
    <row r="620" spans="26:79" ht="14.25" customHeight="1">
      <c r="Z620" s="24"/>
      <c r="AA620" s="24"/>
      <c r="AB620" s="24"/>
      <c r="AC620" s="24"/>
      <c r="AD620" s="24"/>
      <c r="AE620" s="24"/>
      <c r="AF620" s="24"/>
      <c r="AG620" s="24"/>
      <c r="AH620" s="24"/>
      <c r="AI620" s="24"/>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c r="BF620" s="24"/>
      <c r="BG620" s="24"/>
      <c r="BH620" s="24"/>
      <c r="BI620" s="24"/>
      <c r="BJ620" s="24"/>
      <c r="BK620" s="24"/>
      <c r="BL620" s="24"/>
      <c r="BM620" s="24"/>
      <c r="BN620" s="24"/>
      <c r="BO620" s="24"/>
      <c r="BP620" s="24"/>
      <c r="BQ620" s="24"/>
      <c r="BR620" s="24"/>
      <c r="BS620" s="24"/>
      <c r="BT620" s="24"/>
      <c r="BU620" s="24"/>
      <c r="BV620" s="24"/>
      <c r="BW620" s="24"/>
      <c r="BX620" s="24"/>
      <c r="BY620" s="24"/>
      <c r="BZ620" s="24"/>
      <c r="CA620" s="24"/>
    </row>
    <row r="621" spans="26:79" ht="14.25" customHeight="1">
      <c r="Z621" s="24"/>
      <c r="AA621" s="24"/>
      <c r="AB621" s="24"/>
      <c r="AC621" s="24"/>
      <c r="AD621" s="24"/>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c r="BH621" s="24"/>
      <c r="BI621" s="24"/>
      <c r="BJ621" s="24"/>
      <c r="BK621" s="24"/>
      <c r="BL621" s="24"/>
      <c r="BM621" s="24"/>
      <c r="BN621" s="24"/>
      <c r="BO621" s="24"/>
      <c r="BP621" s="24"/>
      <c r="BQ621" s="24"/>
      <c r="BR621" s="24"/>
      <c r="BS621" s="24"/>
      <c r="BT621" s="24"/>
      <c r="BU621" s="24"/>
      <c r="BV621" s="24"/>
      <c r="BW621" s="24"/>
      <c r="BX621" s="24"/>
      <c r="BY621" s="24"/>
      <c r="BZ621" s="24"/>
      <c r="CA621" s="24"/>
    </row>
    <row r="622" spans="26:79" ht="14.25" customHeight="1">
      <c r="Z622" s="24"/>
      <c r="AA622" s="24"/>
      <c r="AB622" s="24"/>
      <c r="AC622" s="24"/>
      <c r="AD622" s="24"/>
      <c r="AE622" s="24"/>
      <c r="AF622" s="24"/>
      <c r="AG622" s="24"/>
      <c r="AH622" s="24"/>
      <c r="AI622" s="24"/>
      <c r="AJ622" s="24"/>
      <c r="AK622" s="24"/>
      <c r="AL622" s="24"/>
      <c r="AM622" s="24"/>
      <c r="AN622" s="24"/>
      <c r="AO622" s="24"/>
      <c r="AP622" s="24"/>
      <c r="AQ622" s="24"/>
      <c r="AR622" s="24"/>
      <c r="AS622" s="24"/>
      <c r="AT622" s="24"/>
      <c r="AU622" s="24"/>
      <c r="AV622" s="24"/>
      <c r="AW622" s="24"/>
      <c r="AX622" s="24"/>
      <c r="AY622" s="24"/>
      <c r="AZ622" s="24"/>
      <c r="BA622" s="24"/>
      <c r="BB622" s="24"/>
      <c r="BC622" s="24"/>
      <c r="BD622" s="24"/>
      <c r="BE622" s="24"/>
      <c r="BF622" s="24"/>
      <c r="BG622" s="24"/>
      <c r="BH622" s="24"/>
      <c r="BI622" s="24"/>
      <c r="BJ622" s="24"/>
      <c r="BK622" s="24"/>
      <c r="BL622" s="24"/>
      <c r="BM622" s="24"/>
      <c r="BN622" s="24"/>
      <c r="BO622" s="24"/>
      <c r="BP622" s="24"/>
      <c r="BQ622" s="24"/>
      <c r="BR622" s="24"/>
      <c r="BS622" s="24"/>
      <c r="BT622" s="24"/>
      <c r="BU622" s="24"/>
      <c r="BV622" s="24"/>
      <c r="BW622" s="24"/>
      <c r="BX622" s="24"/>
      <c r="BY622" s="24"/>
      <c r="BZ622" s="24"/>
      <c r="CA622" s="24"/>
    </row>
    <row r="623" spans="26:79" ht="14.25" customHeight="1">
      <c r="Z623" s="24"/>
      <c r="AA623" s="24"/>
      <c r="AB623" s="24"/>
      <c r="AC623" s="24"/>
      <c r="AD623" s="24"/>
      <c r="AE623" s="24"/>
      <c r="AF623" s="24"/>
      <c r="AG623" s="24"/>
      <c r="AH623" s="24"/>
      <c r="AI623" s="24"/>
      <c r="AJ623" s="24"/>
      <c r="AK623" s="24"/>
      <c r="AL623" s="24"/>
      <c r="AM623" s="24"/>
      <c r="AN623" s="24"/>
      <c r="AO623" s="24"/>
      <c r="AP623" s="24"/>
      <c r="AQ623" s="24"/>
      <c r="AR623" s="24"/>
      <c r="AS623" s="24"/>
      <c r="AT623" s="24"/>
      <c r="AU623" s="24"/>
      <c r="AV623" s="24"/>
      <c r="AW623" s="24"/>
      <c r="AX623" s="24"/>
      <c r="AY623" s="24"/>
      <c r="AZ623" s="24"/>
      <c r="BA623" s="24"/>
      <c r="BB623" s="24"/>
      <c r="BC623" s="24"/>
      <c r="BD623" s="24"/>
      <c r="BE623" s="24"/>
      <c r="BF623" s="24"/>
      <c r="BG623" s="24"/>
      <c r="BH623" s="24"/>
      <c r="BI623" s="24"/>
      <c r="BJ623" s="24"/>
      <c r="BK623" s="24"/>
      <c r="BL623" s="24"/>
      <c r="BM623" s="24"/>
      <c r="BN623" s="24"/>
      <c r="BO623" s="24"/>
      <c r="BP623" s="24"/>
      <c r="BQ623" s="24"/>
      <c r="BR623" s="24"/>
      <c r="BS623" s="24"/>
      <c r="BT623" s="24"/>
      <c r="BU623" s="24"/>
      <c r="BV623" s="24"/>
      <c r="BW623" s="24"/>
      <c r="BX623" s="24"/>
      <c r="BY623" s="24"/>
      <c r="BZ623" s="24"/>
      <c r="CA623" s="24"/>
    </row>
    <row r="624" spans="26:79" ht="14.25" customHeight="1">
      <c r="Z624" s="24"/>
      <c r="AA624" s="24"/>
      <c r="AB624" s="24"/>
      <c r="AC624" s="24"/>
      <c r="AD624" s="24"/>
      <c r="AE624" s="24"/>
      <c r="AF624" s="24"/>
      <c r="AG624" s="24"/>
      <c r="AH624" s="24"/>
      <c r="AI624" s="24"/>
      <c r="AJ624" s="24"/>
      <c r="AK624" s="24"/>
      <c r="AL624" s="24"/>
      <c r="AM624" s="24"/>
      <c r="AN624" s="24"/>
      <c r="AO624" s="24"/>
      <c r="AP624" s="24"/>
      <c r="AQ624" s="24"/>
      <c r="AR624" s="24"/>
      <c r="AS624" s="24"/>
      <c r="AT624" s="24"/>
      <c r="AU624" s="24"/>
      <c r="AV624" s="24"/>
      <c r="AW624" s="24"/>
      <c r="AX624" s="24"/>
      <c r="AY624" s="24"/>
      <c r="AZ624" s="24"/>
      <c r="BA624" s="24"/>
      <c r="BB624" s="24"/>
      <c r="BC624" s="24"/>
      <c r="BD624" s="24"/>
      <c r="BE624" s="24"/>
      <c r="BF624" s="24"/>
      <c r="BG624" s="24"/>
      <c r="BH624" s="24"/>
      <c r="BI624" s="24"/>
      <c r="BJ624" s="24"/>
      <c r="BK624" s="24"/>
      <c r="BL624" s="24"/>
      <c r="BM624" s="24"/>
      <c r="BN624" s="24"/>
      <c r="BO624" s="24"/>
      <c r="BP624" s="24"/>
      <c r="BQ624" s="24"/>
      <c r="BR624" s="24"/>
      <c r="BS624" s="24"/>
      <c r="BT624" s="24"/>
      <c r="BU624" s="24"/>
      <c r="BV624" s="24"/>
      <c r="BW624" s="24"/>
      <c r="BX624" s="24"/>
      <c r="BY624" s="24"/>
      <c r="BZ624" s="24"/>
      <c r="CA624" s="24"/>
    </row>
    <row r="625" spans="26:79" ht="14.25" customHeight="1">
      <c r="Z625" s="24"/>
      <c r="AA625" s="24"/>
      <c r="AB625" s="24"/>
      <c r="AC625" s="24"/>
      <c r="AD625" s="24"/>
      <c r="AE625" s="24"/>
      <c r="AF625" s="24"/>
      <c r="AG625" s="24"/>
      <c r="AH625" s="24"/>
      <c r="AI625" s="24"/>
      <c r="AJ625" s="24"/>
      <c r="AK625" s="24"/>
      <c r="AL625" s="24"/>
      <c r="AM625" s="24"/>
      <c r="AN625" s="24"/>
      <c r="AO625" s="24"/>
      <c r="AP625" s="24"/>
      <c r="AQ625" s="24"/>
      <c r="AR625" s="24"/>
      <c r="AS625" s="24"/>
      <c r="AT625" s="24"/>
      <c r="AU625" s="24"/>
      <c r="AV625" s="24"/>
      <c r="AW625" s="24"/>
      <c r="AX625" s="24"/>
      <c r="AY625" s="24"/>
      <c r="AZ625" s="24"/>
      <c r="BA625" s="24"/>
      <c r="BB625" s="24"/>
      <c r="BC625" s="24"/>
      <c r="BD625" s="24"/>
      <c r="BE625" s="24"/>
      <c r="BF625" s="24"/>
      <c r="BG625" s="24"/>
      <c r="BH625" s="24"/>
      <c r="BI625" s="24"/>
      <c r="BJ625" s="24"/>
      <c r="BK625" s="24"/>
      <c r="BL625" s="24"/>
      <c r="BM625" s="24"/>
      <c r="BN625" s="24"/>
      <c r="BO625" s="24"/>
      <c r="BP625" s="24"/>
      <c r="BQ625" s="24"/>
      <c r="BR625" s="24"/>
      <c r="BS625" s="24"/>
      <c r="BT625" s="24"/>
      <c r="BU625" s="24"/>
      <c r="BV625" s="24"/>
      <c r="BW625" s="24"/>
      <c r="BX625" s="24"/>
      <c r="BY625" s="24"/>
      <c r="BZ625" s="24"/>
      <c r="CA625" s="24"/>
    </row>
    <row r="626" spans="26:79" ht="14.25" customHeight="1">
      <c r="Z626" s="24"/>
      <c r="AA626" s="24"/>
      <c r="AB626" s="24"/>
      <c r="AC626" s="24"/>
      <c r="AD626" s="24"/>
      <c r="AE626" s="24"/>
      <c r="AF626" s="24"/>
      <c r="AG626" s="24"/>
      <c r="AH626" s="24"/>
      <c r="AI626" s="24"/>
      <c r="AJ626" s="24"/>
      <c r="AK626" s="24"/>
      <c r="AL626" s="24"/>
      <c r="AM626" s="24"/>
      <c r="AN626" s="24"/>
      <c r="AO626" s="24"/>
      <c r="AP626" s="24"/>
      <c r="AQ626" s="24"/>
      <c r="AR626" s="24"/>
      <c r="AS626" s="24"/>
      <c r="AT626" s="24"/>
      <c r="AU626" s="24"/>
      <c r="AV626" s="24"/>
      <c r="AW626" s="24"/>
      <c r="AX626" s="24"/>
      <c r="AY626" s="24"/>
      <c r="AZ626" s="24"/>
      <c r="BA626" s="24"/>
      <c r="BB626" s="24"/>
      <c r="BC626" s="24"/>
      <c r="BD626" s="24"/>
      <c r="BE626" s="24"/>
      <c r="BF626" s="24"/>
      <c r="BG626" s="24"/>
      <c r="BH626" s="24"/>
      <c r="BI626" s="24"/>
      <c r="BJ626" s="24"/>
      <c r="BK626" s="24"/>
      <c r="BL626" s="24"/>
      <c r="BM626" s="24"/>
      <c r="BN626" s="24"/>
      <c r="BO626" s="24"/>
      <c r="BP626" s="24"/>
      <c r="BQ626" s="24"/>
      <c r="BR626" s="24"/>
      <c r="BS626" s="24"/>
      <c r="BT626" s="24"/>
      <c r="BU626" s="24"/>
      <c r="BV626" s="24"/>
      <c r="BW626" s="24"/>
      <c r="BX626" s="24"/>
      <c r="BY626" s="24"/>
      <c r="BZ626" s="24"/>
      <c r="CA626" s="24"/>
    </row>
  </sheetData>
  <phoneticPr fontId="29" type="noConversion"/>
  <pageMargins left="0.39370078740157483" right="0.39370078740157483"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CA54"/>
  <sheetViews>
    <sheetView zoomScaleNormal="100" workbookViewId="0">
      <pane ySplit="3" topLeftCell="A4" activePane="bottomLeft" state="frozen"/>
      <selection activeCell="E6" sqref="E6"/>
      <selection pane="bottomLeft" activeCell="K33" sqref="K33"/>
    </sheetView>
  </sheetViews>
  <sheetFormatPr defaultColWidth="8.85546875" defaultRowHeight="14.25" customHeight="1"/>
  <cols>
    <col min="1" max="1" width="18.5703125" style="20" customWidth="1"/>
    <col min="2" max="2" width="12.7109375" style="20" customWidth="1"/>
    <col min="3" max="3" width="14.7109375" style="20" customWidth="1"/>
    <col min="4" max="4" width="7.5703125" style="20" customWidth="1"/>
    <col min="5" max="5" width="7.85546875" style="20" customWidth="1"/>
    <col min="6" max="6" width="7.42578125" style="20" customWidth="1"/>
    <col min="7" max="7" width="8.7109375" style="20" customWidth="1"/>
    <col min="8" max="8" width="19.28515625" style="30" customWidth="1"/>
    <col min="9" max="9" width="12.85546875" style="20" customWidth="1"/>
    <col min="10" max="10" width="8" style="20" customWidth="1"/>
    <col min="11" max="11" width="7.42578125" style="20" customWidth="1"/>
    <col min="12" max="16384" width="8.85546875" style="20"/>
  </cols>
  <sheetData>
    <row r="1" spans="1:79" ht="16.5" customHeight="1">
      <c r="A1" s="37" t="s">
        <v>487</v>
      </c>
      <c r="K1" s="57"/>
      <c r="L1" s="58"/>
      <c r="M1" s="59"/>
      <c r="N1" s="58"/>
      <c r="O1" s="58"/>
      <c r="P1" s="58"/>
      <c r="Q1" s="58"/>
      <c r="R1" s="58"/>
    </row>
    <row r="2" spans="1:79" ht="9" customHeight="1">
      <c r="A2" s="89"/>
      <c r="B2" s="90"/>
      <c r="C2" s="90"/>
      <c r="D2" s="90"/>
      <c r="E2" s="90"/>
      <c r="F2" s="90"/>
      <c r="G2" s="90"/>
      <c r="H2" s="90"/>
      <c r="I2" s="90"/>
      <c r="M2" s="126"/>
      <c r="R2" s="88"/>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row>
    <row r="3" spans="1:79" ht="60" customHeight="1">
      <c r="A3" s="89"/>
      <c r="B3" s="551" t="s">
        <v>59</v>
      </c>
      <c r="C3" s="558" t="s">
        <v>60</v>
      </c>
      <c r="D3" s="551" t="s">
        <v>83</v>
      </c>
      <c r="E3" s="551" t="s">
        <v>61</v>
      </c>
      <c r="F3" s="340" t="s">
        <v>73</v>
      </c>
      <c r="G3" s="340" t="s">
        <v>74</v>
      </c>
      <c r="H3" s="551" t="s">
        <v>75</v>
      </c>
      <c r="T3" s="88"/>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row>
    <row r="4" spans="1:79" ht="13.5" customHeight="1">
      <c r="A4" s="632" t="s">
        <v>280</v>
      </c>
      <c r="B4" s="642">
        <v>1</v>
      </c>
      <c r="C4" s="642">
        <v>25</v>
      </c>
      <c r="D4" s="642"/>
      <c r="E4" s="642"/>
      <c r="F4" s="642"/>
      <c r="G4" s="642"/>
      <c r="H4" s="574">
        <f>C4+E4+G4</f>
        <v>25</v>
      </c>
      <c r="I4" s="4"/>
    </row>
    <row r="5" spans="1:79" ht="13.5" customHeight="1">
      <c r="A5" s="632" t="s">
        <v>213</v>
      </c>
      <c r="B5" s="642">
        <v>1</v>
      </c>
      <c r="C5" s="642">
        <v>40</v>
      </c>
      <c r="D5" s="642">
        <v>3</v>
      </c>
      <c r="E5" s="642">
        <v>18.5</v>
      </c>
      <c r="F5" s="642"/>
      <c r="G5" s="642"/>
      <c r="H5" s="574">
        <f t="shared" ref="H5:H46" si="0">C5+E5+G5</f>
        <v>58.5</v>
      </c>
      <c r="I5" s="4"/>
    </row>
    <row r="6" spans="1:79" s="103" customFormat="1" ht="13.5" customHeight="1">
      <c r="A6" s="632" t="s">
        <v>281</v>
      </c>
      <c r="B6" s="642"/>
      <c r="C6" s="642"/>
      <c r="D6" s="642"/>
      <c r="E6" s="642"/>
      <c r="F6" s="642"/>
      <c r="G6" s="642"/>
      <c r="H6" s="574"/>
      <c r="I6" s="4"/>
    </row>
    <row r="7" spans="1:79" ht="13.5" customHeight="1">
      <c r="A7" s="632" t="s">
        <v>438</v>
      </c>
      <c r="B7" s="642"/>
      <c r="C7" s="642"/>
      <c r="D7" s="642">
        <v>2</v>
      </c>
      <c r="E7" s="642">
        <v>45</v>
      </c>
      <c r="F7" s="642"/>
      <c r="G7" s="642"/>
      <c r="H7" s="574">
        <f t="shared" si="0"/>
        <v>45</v>
      </c>
      <c r="I7" s="4"/>
    </row>
    <row r="8" spans="1:79" ht="13.5" customHeight="1">
      <c r="A8" s="632" t="s">
        <v>106</v>
      </c>
      <c r="B8" s="642"/>
      <c r="C8" s="642"/>
      <c r="D8" s="642"/>
      <c r="E8" s="642"/>
      <c r="F8" s="642"/>
      <c r="G8" s="642"/>
      <c r="H8" s="574"/>
      <c r="I8" s="4"/>
    </row>
    <row r="9" spans="1:79" ht="13.5" customHeight="1">
      <c r="A9" s="632" t="s">
        <v>282</v>
      </c>
      <c r="B9" s="642"/>
      <c r="C9" s="642"/>
      <c r="D9" s="642"/>
      <c r="E9" s="642"/>
      <c r="F9" s="642"/>
      <c r="G9" s="642"/>
      <c r="H9" s="574"/>
      <c r="I9" s="4"/>
    </row>
    <row r="10" spans="1:79" ht="13.5" customHeight="1">
      <c r="A10" s="632" t="s">
        <v>428</v>
      </c>
      <c r="B10" s="642"/>
      <c r="C10" s="642"/>
      <c r="D10" s="642"/>
      <c r="E10" s="642"/>
      <c r="F10" s="642"/>
      <c r="G10" s="642"/>
      <c r="H10" s="574"/>
      <c r="I10" s="4"/>
    </row>
    <row r="11" spans="1:79" ht="13.5" customHeight="1">
      <c r="A11" s="632" t="s">
        <v>341</v>
      </c>
      <c r="B11" s="642"/>
      <c r="C11" s="642"/>
      <c r="D11" s="642"/>
      <c r="E11" s="642"/>
      <c r="F11" s="642"/>
      <c r="G11" s="642"/>
      <c r="H11" s="574"/>
      <c r="I11" s="4"/>
    </row>
    <row r="12" spans="1:79" ht="13.5" customHeight="1">
      <c r="A12" s="632" t="s">
        <v>283</v>
      </c>
      <c r="B12" s="642">
        <v>2</v>
      </c>
      <c r="C12" s="642">
        <v>91</v>
      </c>
      <c r="D12" s="642">
        <v>1</v>
      </c>
      <c r="E12" s="642">
        <v>12</v>
      </c>
      <c r="F12" s="642"/>
      <c r="G12" s="642"/>
      <c r="H12" s="574">
        <f t="shared" si="0"/>
        <v>103</v>
      </c>
      <c r="I12" s="4"/>
    </row>
    <row r="13" spans="1:79" s="103" customFormat="1" ht="13.5" customHeight="1">
      <c r="A13" s="632" t="s">
        <v>284</v>
      </c>
      <c r="B13" s="642">
        <v>1</v>
      </c>
      <c r="C13" s="642">
        <v>24</v>
      </c>
      <c r="D13" s="642"/>
      <c r="E13" s="642"/>
      <c r="F13" s="642"/>
      <c r="G13" s="642"/>
      <c r="H13" s="574">
        <f t="shared" si="0"/>
        <v>24</v>
      </c>
      <c r="I13" s="4"/>
    </row>
    <row r="14" spans="1:79" s="103" customFormat="1" ht="13.5" customHeight="1">
      <c r="A14" s="632" t="s">
        <v>214</v>
      </c>
      <c r="B14" s="642"/>
      <c r="C14" s="642"/>
      <c r="D14" s="642">
        <v>2</v>
      </c>
      <c r="E14" s="642">
        <v>27</v>
      </c>
      <c r="F14" s="642"/>
      <c r="G14" s="642"/>
      <c r="H14" s="574">
        <f t="shared" si="0"/>
        <v>27</v>
      </c>
      <c r="I14" s="4"/>
    </row>
    <row r="15" spans="1:79" s="103" customFormat="1" ht="13.5" customHeight="1">
      <c r="A15" s="632" t="s">
        <v>429</v>
      </c>
      <c r="B15" s="642"/>
      <c r="C15" s="642"/>
      <c r="D15" s="642"/>
      <c r="E15" s="642"/>
      <c r="F15" s="642"/>
      <c r="G15" s="642"/>
      <c r="H15" s="574"/>
      <c r="I15" s="4"/>
    </row>
    <row r="16" spans="1:79" s="103" customFormat="1" ht="13.5" customHeight="1">
      <c r="A16" s="632" t="s">
        <v>345</v>
      </c>
      <c r="B16" s="642"/>
      <c r="C16" s="642"/>
      <c r="D16" s="642"/>
      <c r="E16" s="642"/>
      <c r="F16" s="642"/>
      <c r="G16" s="642"/>
      <c r="H16" s="574"/>
      <c r="I16" s="4"/>
    </row>
    <row r="17" spans="1:9" s="103" customFormat="1" ht="13.5" customHeight="1">
      <c r="A17" s="632" t="s">
        <v>347</v>
      </c>
      <c r="B17" s="642"/>
      <c r="C17" s="642"/>
      <c r="D17" s="642"/>
      <c r="E17" s="642"/>
      <c r="F17" s="642"/>
      <c r="G17" s="642"/>
      <c r="H17" s="574"/>
      <c r="I17" s="4"/>
    </row>
    <row r="18" spans="1:9" s="103" customFormat="1" ht="13.5" customHeight="1">
      <c r="A18" s="632" t="s">
        <v>436</v>
      </c>
      <c r="B18" s="642">
        <v>1</v>
      </c>
      <c r="C18" s="642">
        <v>42</v>
      </c>
      <c r="D18" s="642"/>
      <c r="E18" s="642"/>
      <c r="F18" s="642">
        <v>1</v>
      </c>
      <c r="G18" s="642">
        <v>7</v>
      </c>
      <c r="H18" s="574">
        <f t="shared" si="0"/>
        <v>49</v>
      </c>
      <c r="I18" s="4"/>
    </row>
    <row r="19" spans="1:9" s="103" customFormat="1" ht="13.5" customHeight="1">
      <c r="A19" s="632" t="s">
        <v>285</v>
      </c>
      <c r="B19" s="642">
        <v>1</v>
      </c>
      <c r="C19" s="642">
        <v>21</v>
      </c>
      <c r="D19" s="642"/>
      <c r="E19" s="642"/>
      <c r="F19" s="642"/>
      <c r="G19" s="642"/>
      <c r="H19" s="574">
        <f t="shared" si="0"/>
        <v>21</v>
      </c>
      <c r="I19" s="4"/>
    </row>
    <row r="20" spans="1:9" ht="13.5" customHeight="1">
      <c r="A20" s="632" t="s">
        <v>6</v>
      </c>
      <c r="B20" s="642">
        <v>1</v>
      </c>
      <c r="C20" s="642">
        <v>40</v>
      </c>
      <c r="D20" s="642">
        <v>1</v>
      </c>
      <c r="E20" s="642">
        <v>105</v>
      </c>
      <c r="F20" s="642"/>
      <c r="G20" s="642"/>
      <c r="H20" s="574">
        <f t="shared" si="0"/>
        <v>145</v>
      </c>
      <c r="I20" s="4"/>
    </row>
    <row r="21" spans="1:9" ht="13.5" customHeight="1">
      <c r="A21" s="632" t="s">
        <v>430</v>
      </c>
      <c r="B21" s="642"/>
      <c r="C21" s="642"/>
      <c r="D21" s="642">
        <v>1</v>
      </c>
      <c r="E21" s="642">
        <v>20</v>
      </c>
      <c r="F21" s="642"/>
      <c r="G21" s="642"/>
      <c r="H21" s="574">
        <f t="shared" si="0"/>
        <v>20</v>
      </c>
      <c r="I21" s="4"/>
    </row>
    <row r="22" spans="1:9" ht="13.5" customHeight="1">
      <c r="A22" s="632" t="s">
        <v>286</v>
      </c>
      <c r="B22" s="642"/>
      <c r="C22" s="642"/>
      <c r="D22" s="642"/>
      <c r="E22" s="642"/>
      <c r="F22" s="642"/>
      <c r="G22" s="642"/>
      <c r="H22" s="574"/>
      <c r="I22" s="4"/>
    </row>
    <row r="23" spans="1:9" ht="13.5" customHeight="1">
      <c r="A23" s="632" t="s">
        <v>215</v>
      </c>
      <c r="B23" s="642">
        <v>1</v>
      </c>
      <c r="C23" s="642">
        <v>40</v>
      </c>
      <c r="D23" s="642"/>
      <c r="E23" s="642"/>
      <c r="F23" s="642"/>
      <c r="G23" s="642"/>
      <c r="H23" s="574">
        <f t="shared" si="0"/>
        <v>40</v>
      </c>
      <c r="I23" s="4"/>
    </row>
    <row r="24" spans="1:9" ht="13.5" customHeight="1">
      <c r="A24" s="632" t="s">
        <v>216</v>
      </c>
      <c r="B24" s="642"/>
      <c r="C24" s="642"/>
      <c r="D24" s="642">
        <v>1</v>
      </c>
      <c r="E24" s="642">
        <v>6</v>
      </c>
      <c r="F24" s="642"/>
      <c r="G24" s="642"/>
      <c r="H24" s="574">
        <f t="shared" si="0"/>
        <v>6</v>
      </c>
      <c r="I24" s="4"/>
    </row>
    <row r="25" spans="1:9" ht="13.5" customHeight="1">
      <c r="A25" s="632" t="s">
        <v>542</v>
      </c>
      <c r="B25" s="642">
        <v>1</v>
      </c>
      <c r="C25" s="642">
        <v>45</v>
      </c>
      <c r="D25" s="642">
        <v>4</v>
      </c>
      <c r="E25" s="642">
        <v>130</v>
      </c>
      <c r="F25" s="642"/>
      <c r="G25" s="642"/>
      <c r="H25" s="574">
        <f t="shared" si="0"/>
        <v>175</v>
      </c>
      <c r="I25" s="4"/>
    </row>
    <row r="26" spans="1:9" s="103" customFormat="1" ht="13.5" customHeight="1">
      <c r="A26" s="632" t="s">
        <v>287</v>
      </c>
      <c r="B26" s="642"/>
      <c r="C26" s="642"/>
      <c r="D26" s="642"/>
      <c r="E26" s="642"/>
      <c r="F26" s="642"/>
      <c r="G26" s="642"/>
      <c r="H26" s="574"/>
      <c r="I26" s="4"/>
    </row>
    <row r="27" spans="1:9" s="103" customFormat="1" ht="13.5" customHeight="1">
      <c r="A27" s="632" t="s">
        <v>288</v>
      </c>
      <c r="B27" s="642"/>
      <c r="C27" s="642"/>
      <c r="D27" s="642"/>
      <c r="E27" s="642"/>
      <c r="F27" s="642"/>
      <c r="G27" s="642"/>
      <c r="H27" s="574"/>
      <c r="I27" s="4"/>
    </row>
    <row r="28" spans="1:9" ht="13.5" customHeight="1">
      <c r="A28" s="632" t="s">
        <v>195</v>
      </c>
      <c r="B28" s="642"/>
      <c r="C28" s="642"/>
      <c r="D28" s="642"/>
      <c r="E28" s="642"/>
      <c r="F28" s="642"/>
      <c r="G28" s="642"/>
      <c r="H28" s="574"/>
      <c r="I28" s="4"/>
    </row>
    <row r="29" spans="1:9" ht="13.5" customHeight="1">
      <c r="A29" s="632" t="s">
        <v>196</v>
      </c>
      <c r="B29" s="642"/>
      <c r="C29" s="642"/>
      <c r="D29" s="642"/>
      <c r="E29" s="642"/>
      <c r="F29" s="642"/>
      <c r="G29" s="642"/>
      <c r="H29" s="574"/>
      <c r="I29" s="4"/>
    </row>
    <row r="30" spans="1:9" ht="13.5" customHeight="1">
      <c r="A30" s="632" t="s">
        <v>431</v>
      </c>
      <c r="B30" s="642"/>
      <c r="C30" s="642"/>
      <c r="D30" s="642">
        <v>1</v>
      </c>
      <c r="E30" s="642">
        <v>25</v>
      </c>
      <c r="F30" s="642"/>
      <c r="G30" s="642"/>
      <c r="H30" s="574">
        <f t="shared" si="0"/>
        <v>25</v>
      </c>
      <c r="I30" s="4"/>
    </row>
    <row r="31" spans="1:9" ht="13.5" customHeight="1">
      <c r="A31" s="632" t="s">
        <v>289</v>
      </c>
      <c r="B31" s="642"/>
      <c r="C31" s="642"/>
      <c r="D31" s="642"/>
      <c r="E31" s="642"/>
      <c r="F31" s="642"/>
      <c r="G31" s="642"/>
      <c r="H31" s="574"/>
      <c r="I31" s="4"/>
    </row>
    <row r="32" spans="1:9" ht="13.5" customHeight="1">
      <c r="A32" s="632" t="s">
        <v>290</v>
      </c>
      <c r="B32" s="642"/>
      <c r="C32" s="642"/>
      <c r="D32" s="642"/>
      <c r="E32" s="642"/>
      <c r="F32" s="642"/>
      <c r="G32" s="642"/>
      <c r="H32" s="574"/>
      <c r="I32" s="4"/>
    </row>
    <row r="33" spans="1:9" ht="13.5" customHeight="1">
      <c r="A33" s="632" t="s">
        <v>543</v>
      </c>
      <c r="B33" s="642">
        <v>1</v>
      </c>
      <c r="C33" s="642">
        <v>50</v>
      </c>
      <c r="D33" s="642"/>
      <c r="E33" s="642"/>
      <c r="F33" s="642">
        <v>2</v>
      </c>
      <c r="G33" s="642">
        <v>119</v>
      </c>
      <c r="H33" s="574">
        <f t="shared" si="0"/>
        <v>169</v>
      </c>
      <c r="I33" s="4"/>
    </row>
    <row r="34" spans="1:9" ht="13.5" customHeight="1">
      <c r="A34" s="632" t="s">
        <v>198</v>
      </c>
      <c r="B34" s="642"/>
      <c r="C34" s="642"/>
      <c r="D34" s="642">
        <v>1</v>
      </c>
      <c r="E34" s="642">
        <v>45</v>
      </c>
      <c r="F34" s="642">
        <v>2</v>
      </c>
      <c r="G34" s="642">
        <v>6</v>
      </c>
      <c r="H34" s="574">
        <f t="shared" si="0"/>
        <v>51</v>
      </c>
      <c r="I34" s="4"/>
    </row>
    <row r="35" spans="1:9" ht="24" customHeight="1">
      <c r="A35" s="638" t="s">
        <v>388</v>
      </c>
      <c r="B35" s="642"/>
      <c r="C35" s="642"/>
      <c r="D35" s="642">
        <v>2</v>
      </c>
      <c r="E35" s="642">
        <v>70</v>
      </c>
      <c r="F35" s="642"/>
      <c r="G35" s="642"/>
      <c r="H35" s="574">
        <f t="shared" si="0"/>
        <v>70</v>
      </c>
      <c r="I35" s="4"/>
    </row>
    <row r="36" spans="1:9" ht="13.5" customHeight="1">
      <c r="A36" s="632" t="s">
        <v>387</v>
      </c>
      <c r="B36" s="642"/>
      <c r="C36" s="642"/>
      <c r="D36" s="642"/>
      <c r="E36" s="642"/>
      <c r="F36" s="642"/>
      <c r="G36" s="642"/>
      <c r="H36" s="574"/>
      <c r="I36" s="4"/>
    </row>
    <row r="37" spans="1:9" ht="13.5" customHeight="1">
      <c r="A37" s="632" t="s">
        <v>101</v>
      </c>
      <c r="B37" s="642"/>
      <c r="C37" s="642"/>
      <c r="D37" s="642"/>
      <c r="E37" s="642"/>
      <c r="F37" s="642"/>
      <c r="G37" s="642"/>
      <c r="H37" s="574"/>
      <c r="I37" s="4"/>
    </row>
    <row r="38" spans="1:9" ht="13.5" customHeight="1">
      <c r="A38" s="632" t="s">
        <v>292</v>
      </c>
      <c r="B38" s="642"/>
      <c r="C38" s="642"/>
      <c r="D38" s="642"/>
      <c r="E38" s="642"/>
      <c r="F38" s="642"/>
      <c r="G38" s="642"/>
      <c r="H38" s="574"/>
      <c r="I38" s="4"/>
    </row>
    <row r="39" spans="1:9" ht="13.5" customHeight="1">
      <c r="A39" s="632" t="s">
        <v>206</v>
      </c>
      <c r="B39" s="642"/>
      <c r="C39" s="642"/>
      <c r="D39" s="642">
        <v>1</v>
      </c>
      <c r="E39" s="642">
        <v>12</v>
      </c>
      <c r="F39" s="642"/>
      <c r="G39" s="642"/>
      <c r="H39" s="574">
        <f t="shared" si="0"/>
        <v>12</v>
      </c>
      <c r="I39" s="4"/>
    </row>
    <row r="40" spans="1:9" s="103" customFormat="1" ht="13.5" customHeight="1">
      <c r="A40" s="632" t="s">
        <v>218</v>
      </c>
      <c r="B40" s="642"/>
      <c r="C40" s="642"/>
      <c r="D40" s="642"/>
      <c r="E40" s="642"/>
      <c r="F40" s="642"/>
      <c r="G40" s="642"/>
      <c r="H40" s="574"/>
      <c r="I40" s="4"/>
    </row>
    <row r="41" spans="1:9" ht="13.5" customHeight="1">
      <c r="A41" s="632" t="s">
        <v>293</v>
      </c>
      <c r="B41" s="642">
        <v>1</v>
      </c>
      <c r="C41" s="642">
        <v>45</v>
      </c>
      <c r="D41" s="642">
        <v>1</v>
      </c>
      <c r="E41" s="642">
        <v>6.5</v>
      </c>
      <c r="F41" s="642"/>
      <c r="G41" s="642"/>
      <c r="H41" s="574">
        <f t="shared" si="0"/>
        <v>51.5</v>
      </c>
      <c r="I41" s="4"/>
    </row>
    <row r="42" spans="1:9" s="103" customFormat="1" ht="13.5" customHeight="1">
      <c r="A42" s="632" t="s">
        <v>207</v>
      </c>
      <c r="B42" s="642"/>
      <c r="C42" s="642"/>
      <c r="D42" s="642"/>
      <c r="E42" s="642"/>
      <c r="F42" s="642"/>
      <c r="G42" s="642"/>
      <c r="H42" s="574"/>
      <c r="I42" s="4"/>
    </row>
    <row r="43" spans="1:9" ht="13.5" customHeight="1">
      <c r="A43" s="632" t="s">
        <v>294</v>
      </c>
      <c r="B43" s="642"/>
      <c r="C43" s="642"/>
      <c r="D43" s="642"/>
      <c r="E43" s="642"/>
      <c r="F43" s="642"/>
      <c r="G43" s="642"/>
      <c r="H43" s="574"/>
      <c r="I43" s="4"/>
    </row>
    <row r="44" spans="1:9" ht="13.5" customHeight="1">
      <c r="A44" s="632" t="s">
        <v>295</v>
      </c>
      <c r="B44" s="642"/>
      <c r="C44" s="642"/>
      <c r="D44" s="642"/>
      <c r="E44" s="642"/>
      <c r="F44" s="642"/>
      <c r="G44" s="642"/>
      <c r="H44" s="574"/>
      <c r="I44" s="4"/>
    </row>
    <row r="45" spans="1:9" ht="13.5" customHeight="1">
      <c r="A45" s="632" t="s">
        <v>296</v>
      </c>
      <c r="B45" s="642"/>
      <c r="C45" s="642"/>
      <c r="D45" s="642"/>
      <c r="E45" s="642"/>
      <c r="F45" s="642"/>
      <c r="G45" s="642"/>
      <c r="H45" s="574"/>
      <c r="I45" s="4"/>
    </row>
    <row r="46" spans="1:9" ht="13.5" customHeight="1">
      <c r="A46" s="632" t="s">
        <v>103</v>
      </c>
      <c r="B46" s="642"/>
      <c r="C46" s="642"/>
      <c r="D46" s="642"/>
      <c r="E46" s="642"/>
      <c r="F46" s="642">
        <v>1</v>
      </c>
      <c r="G46" s="642">
        <v>3</v>
      </c>
      <c r="H46" s="574">
        <f t="shared" si="0"/>
        <v>3</v>
      </c>
      <c r="I46" s="4"/>
    </row>
    <row r="47" spans="1:9" ht="13.5" customHeight="1">
      <c r="A47" s="24"/>
      <c r="B47" s="573"/>
      <c r="C47" s="574"/>
      <c r="D47" s="573"/>
      <c r="E47" s="574"/>
      <c r="F47" s="573"/>
      <c r="G47" s="574"/>
      <c r="H47" s="574"/>
      <c r="I47" s="4"/>
    </row>
    <row r="48" spans="1:9" ht="14.25" customHeight="1">
      <c r="A48" s="61" t="s">
        <v>249</v>
      </c>
      <c r="B48" s="81">
        <f>MEDIAN(B4:B46,' Service Pts &amp; Hrs Open A-L (2)'!B4:B50)</f>
        <v>1</v>
      </c>
      <c r="C48" s="81">
        <f>MEDIAN(C4:C46,' Service Pts &amp; Hrs Open A-L (2)'!C4:C50)</f>
        <v>40</v>
      </c>
      <c r="D48" s="81">
        <f>MEDIAN(D4:D46,' Service Pts &amp; Hrs Open A-L (2)'!D4:D50)</f>
        <v>1</v>
      </c>
      <c r="E48" s="81">
        <f>MEDIAN(E4:E46,' Service Pts &amp; Hrs Open A-L (2)'!E4:E50)</f>
        <v>25</v>
      </c>
      <c r="F48" s="81">
        <f>MEDIAN(F4:F46,' Service Pts &amp; Hrs Open A-L (2)'!F4:F50)</f>
        <v>1</v>
      </c>
      <c r="G48" s="81">
        <f>MEDIAN(G4:G46,' Service Pts &amp; Hrs Open A-L (2)'!G4:G50)</f>
        <v>6.5</v>
      </c>
      <c r="H48" s="81">
        <f>MEDIAN(H4:H46,' Service Pts &amp; Hrs Open A-L (2)'!H4:H50)</f>
        <v>40</v>
      </c>
    </row>
    <row r="49" spans="1:8" ht="14.25" customHeight="1">
      <c r="A49" s="61" t="s">
        <v>248</v>
      </c>
      <c r="B49" s="81">
        <f>AVERAGE(B4:B46,' Service Pts &amp; Hrs Open A-L (2)'!B4:B50)</f>
        <v>1.1428571428571428</v>
      </c>
      <c r="C49" s="81">
        <f>AVERAGE(C4:C46,' Service Pts &amp; Hrs Open A-L (2)'!C4:C50)</f>
        <v>44.142857142857146</v>
      </c>
      <c r="D49" s="81">
        <f>AVERAGE(D4:D46,' Service Pts &amp; Hrs Open A-L (2)'!D4:D50)</f>
        <v>1.7916666666666667</v>
      </c>
      <c r="E49" s="81">
        <f>AVERAGE(E4:E46,' Service Pts &amp; Hrs Open A-L (2)'!E4:E50)</f>
        <v>46.891304347826086</v>
      </c>
      <c r="F49" s="81">
        <f>AVERAGE(F4:F46,' Service Pts &amp; Hrs Open A-L (2)'!F4:F50)</f>
        <v>1.5</v>
      </c>
      <c r="G49" s="81">
        <f>AVERAGE(G4:G46,' Service Pts &amp; Hrs Open A-L (2)'!G4:G50)</f>
        <v>20.75</v>
      </c>
      <c r="H49" s="81">
        <f>AVERAGE(H4:H46,' Service Pts &amp; Hrs Open A-L (2)'!H4:H50)</f>
        <v>51.465116279069768</v>
      </c>
    </row>
    <row r="50" spans="1:8" ht="14.25" customHeight="1">
      <c r="A50" s="61" t="s">
        <v>222</v>
      </c>
      <c r="B50" s="81">
        <f>SUM(B4:B46,' Service Pts &amp; Hrs Open A-L (2)'!B4:B50)</f>
        <v>24</v>
      </c>
      <c r="C50" s="81">
        <f>SUM(C4:C46,' Service Pts &amp; Hrs Open A-L (2)'!C4:C50)</f>
        <v>927</v>
      </c>
      <c r="D50" s="81">
        <f>SUM(D4:D46,' Service Pts &amp; Hrs Open A-L (2)'!D4:D50)</f>
        <v>43</v>
      </c>
      <c r="E50" s="81">
        <f>SUM(E4:E46,' Service Pts &amp; Hrs Open A-L (2)'!E4:E50)</f>
        <v>1078.5</v>
      </c>
      <c r="F50" s="81">
        <f>SUM(F4:F46,' Service Pts &amp; Hrs Open A-L (2)'!F4:F50)</f>
        <v>15</v>
      </c>
      <c r="G50" s="81">
        <f>SUM(G4:G46,' Service Pts &amp; Hrs Open A-L (2)'!G4:G50)</f>
        <v>207.5</v>
      </c>
      <c r="H50" s="81">
        <f>SUM(H4:H46,' Service Pts &amp; Hrs Open A-L (2)'!H4:H50)</f>
        <v>2213</v>
      </c>
    </row>
    <row r="52" spans="1:8" ht="14.25" customHeight="1">
      <c r="B52" s="529"/>
      <c r="C52" s="529"/>
      <c r="D52" s="529"/>
      <c r="E52" s="529"/>
      <c r="F52" s="529"/>
      <c r="G52" s="529"/>
      <c r="H52" s="529"/>
    </row>
    <row r="53" spans="1:8" ht="14.25" customHeight="1">
      <c r="B53" s="529"/>
      <c r="C53" s="529"/>
      <c r="D53" s="529"/>
      <c r="E53" s="529"/>
      <c r="F53" s="529"/>
      <c r="G53" s="529"/>
      <c r="H53" s="529"/>
    </row>
    <row r="54" spans="1:8" ht="14.25" customHeight="1">
      <c r="B54" s="529"/>
      <c r="C54" s="529"/>
      <c r="D54" s="529"/>
      <c r="E54" s="529"/>
      <c r="F54" s="529"/>
      <c r="G54" s="529"/>
      <c r="H54" s="529"/>
    </row>
  </sheetData>
  <phoneticPr fontId="29" type="noConversion"/>
  <pageMargins left="0.39370078740157483" right="0.39370078740157483"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286"/>
  <sheetViews>
    <sheetView zoomScaleNormal="100" workbookViewId="0">
      <selection activeCell="A3" sqref="A3"/>
    </sheetView>
  </sheetViews>
  <sheetFormatPr defaultColWidth="8.85546875" defaultRowHeight="12.75"/>
  <cols>
    <col min="1" max="1" width="8.7109375" customWidth="1"/>
    <col min="2" max="2" width="19.42578125" bestFit="1" customWidth="1"/>
    <col min="3" max="3" width="7.140625" style="1" customWidth="1"/>
    <col min="4" max="4" width="9.140625" style="142" customWidth="1"/>
    <col min="5" max="6" width="10.7109375" style="169" customWidth="1"/>
    <col min="7" max="7" width="12.28515625" style="348" bestFit="1" customWidth="1"/>
    <col min="8" max="8" width="5.85546875" style="169" bestFit="1" customWidth="1"/>
    <col min="9" max="9" width="13.42578125" style="142" customWidth="1"/>
    <col min="10" max="11" width="8.85546875" customWidth="1"/>
    <col min="12" max="12" width="12" bestFit="1" customWidth="1"/>
    <col min="13" max="13" width="9" bestFit="1" customWidth="1"/>
  </cols>
  <sheetData>
    <row r="1" spans="1:9">
      <c r="A1" s="680" t="s">
        <v>348</v>
      </c>
      <c r="B1" s="680"/>
      <c r="C1" s="680"/>
      <c r="D1" s="680"/>
      <c r="E1" s="680"/>
      <c r="F1" s="680"/>
      <c r="G1" s="680"/>
      <c r="H1" s="680"/>
    </row>
    <row r="2" spans="1:9">
      <c r="A2" s="680"/>
      <c r="B2" s="680"/>
      <c r="C2" s="680"/>
      <c r="D2" s="680"/>
      <c r="E2" s="680"/>
      <c r="F2" s="680"/>
      <c r="G2" s="680"/>
      <c r="H2" s="680"/>
    </row>
    <row r="3" spans="1:9">
      <c r="A3" s="5"/>
      <c r="B3" s="6"/>
      <c r="C3"/>
      <c r="H3"/>
    </row>
    <row r="4" spans="1:9">
      <c r="A4" s="5"/>
      <c r="B4" s="6"/>
      <c r="C4"/>
      <c r="H4"/>
    </row>
    <row r="5" spans="1:9">
      <c r="B5" s="6"/>
      <c r="C5"/>
      <c r="G5" s="345"/>
      <c r="H5"/>
      <c r="I5" s="232"/>
    </row>
    <row r="6" spans="1:9">
      <c r="B6" s="6"/>
      <c r="C6" s="94"/>
      <c r="D6" s="227"/>
      <c r="E6" s="219"/>
      <c r="F6" s="219"/>
      <c r="G6" s="345"/>
      <c r="H6" s="219"/>
      <c r="I6" s="272"/>
    </row>
    <row r="7" spans="1:9" ht="14.25" customHeight="1">
      <c r="A7" s="94"/>
      <c r="B7" s="95"/>
      <c r="C7" s="267"/>
      <c r="D7" s="227"/>
      <c r="E7" s="219"/>
      <c r="F7" s="219"/>
      <c r="G7" s="345"/>
      <c r="H7" s="219"/>
      <c r="I7" s="272"/>
    </row>
    <row r="8" spans="1:9" ht="14.25" customHeight="1">
      <c r="A8" s="94"/>
      <c r="B8" s="95"/>
      <c r="C8" s="94"/>
      <c r="D8" s="273"/>
      <c r="E8" s="219"/>
      <c r="F8" s="219"/>
      <c r="G8" s="346"/>
      <c r="H8" s="219"/>
      <c r="I8" s="232"/>
    </row>
    <row r="9" spans="1:9" ht="14.25" customHeight="1">
      <c r="A9" s="94"/>
      <c r="B9" s="95"/>
      <c r="C9" s="96"/>
      <c r="D9" s="238"/>
      <c r="E9" s="219"/>
      <c r="F9" s="219"/>
      <c r="G9" s="346"/>
      <c r="H9" s="219"/>
      <c r="I9" s="232"/>
    </row>
    <row r="10" spans="1:9">
      <c r="D10" s="299"/>
      <c r="E10" s="223"/>
      <c r="F10" s="223"/>
      <c r="G10" s="223"/>
      <c r="H10" s="224"/>
      <c r="I10" s="298"/>
    </row>
    <row r="11" spans="1:9">
      <c r="D11" s="299"/>
      <c r="E11" s="223"/>
      <c r="F11" s="223"/>
      <c r="G11" s="223"/>
      <c r="H11" s="224"/>
      <c r="I11" s="298"/>
    </row>
    <row r="12" spans="1:9">
      <c r="D12" s="299"/>
      <c r="E12" s="223"/>
      <c r="F12" s="223"/>
      <c r="G12" s="223"/>
      <c r="H12" s="224"/>
      <c r="I12" s="298"/>
    </row>
    <row r="13" spans="1:9">
      <c r="D13" s="299"/>
      <c r="E13" s="223"/>
      <c r="F13" s="223"/>
      <c r="G13" s="223"/>
      <c r="H13" s="224"/>
      <c r="I13" s="298"/>
    </row>
    <row r="14" spans="1:9">
      <c r="D14" s="299"/>
      <c r="E14" s="223"/>
      <c r="F14" s="223"/>
      <c r="G14" s="223"/>
      <c r="H14" s="224"/>
      <c r="I14" s="298"/>
    </row>
    <row r="15" spans="1:9">
      <c r="D15" s="299"/>
      <c r="E15" s="223"/>
      <c r="F15" s="223"/>
      <c r="G15" s="223"/>
      <c r="H15" s="224"/>
      <c r="I15" s="298"/>
    </row>
    <row r="16" spans="1:9">
      <c r="D16" s="299"/>
      <c r="E16" s="223"/>
      <c r="F16" s="223"/>
      <c r="G16" s="223"/>
      <c r="H16" s="224"/>
      <c r="I16" s="298"/>
    </row>
    <row r="17" spans="4:9">
      <c r="D17" s="299"/>
      <c r="E17" s="223"/>
      <c r="F17" s="223"/>
      <c r="G17" s="223"/>
      <c r="H17" s="223"/>
      <c r="I17" s="298"/>
    </row>
    <row r="18" spans="4:9">
      <c r="D18" s="299"/>
      <c r="E18" s="224"/>
      <c r="F18" s="223"/>
      <c r="G18" s="223"/>
      <c r="H18" s="224"/>
      <c r="I18" s="298"/>
    </row>
    <row r="19" spans="4:9">
      <c r="D19" s="299"/>
      <c r="E19" s="343"/>
      <c r="F19" s="223"/>
      <c r="G19" s="223"/>
      <c r="H19" s="224"/>
      <c r="I19" s="298"/>
    </row>
    <row r="20" spans="4:9">
      <c r="D20" s="299"/>
      <c r="E20" s="223"/>
      <c r="F20" s="223"/>
      <c r="G20" s="223"/>
      <c r="H20" s="224"/>
      <c r="I20" s="298"/>
    </row>
    <row r="21" spans="4:9">
      <c r="D21" s="299"/>
      <c r="E21" s="223"/>
      <c r="F21" s="223"/>
      <c r="G21" s="223"/>
      <c r="H21" s="224"/>
      <c r="I21" s="298"/>
    </row>
    <row r="22" spans="4:9">
      <c r="D22" s="299"/>
      <c r="E22" s="223"/>
      <c r="F22" s="223"/>
      <c r="G22" s="223"/>
      <c r="H22" s="224"/>
      <c r="I22" s="298"/>
    </row>
    <row r="23" spans="4:9">
      <c r="D23" s="299"/>
      <c r="E23" s="223"/>
      <c r="F23" s="223"/>
      <c r="G23" s="223"/>
      <c r="H23" s="224"/>
      <c r="I23" s="298"/>
    </row>
    <row r="24" spans="4:9">
      <c r="D24" s="299"/>
      <c r="E24" s="223"/>
      <c r="F24" s="223"/>
      <c r="G24" s="223"/>
      <c r="H24" s="224"/>
      <c r="I24" s="298"/>
    </row>
    <row r="25" spans="4:9">
      <c r="D25" s="299"/>
      <c r="E25" s="223"/>
      <c r="F25" s="223"/>
      <c r="G25" s="223"/>
      <c r="H25" s="224"/>
      <c r="I25" s="298"/>
    </row>
    <row r="26" spans="4:9">
      <c r="D26" s="344"/>
      <c r="E26" s="223"/>
      <c r="F26" s="223"/>
      <c r="G26" s="223"/>
      <c r="H26" s="224"/>
      <c r="I26" s="298"/>
    </row>
    <row r="27" spans="4:9">
      <c r="D27" s="299"/>
      <c r="E27" s="223"/>
      <c r="F27" s="223"/>
      <c r="G27" s="223"/>
      <c r="H27" s="224"/>
      <c r="I27" s="298"/>
    </row>
    <row r="28" spans="4:9">
      <c r="D28" s="299"/>
      <c r="E28" s="223"/>
      <c r="F28" s="223"/>
      <c r="G28" s="223"/>
      <c r="H28" s="224"/>
      <c r="I28" s="298"/>
    </row>
    <row r="29" spans="4:9">
      <c r="D29" s="299"/>
      <c r="E29" s="223"/>
      <c r="F29" s="223"/>
      <c r="G29" s="223"/>
      <c r="H29" s="224"/>
      <c r="I29" s="298"/>
    </row>
    <row r="30" spans="4:9">
      <c r="D30" s="299"/>
      <c r="E30" s="223"/>
      <c r="F30" s="223"/>
      <c r="G30" s="223"/>
      <c r="H30" s="224"/>
      <c r="I30" s="298"/>
    </row>
    <row r="31" spans="4:9">
      <c r="D31" s="299"/>
      <c r="E31" s="223"/>
      <c r="F31" s="223"/>
      <c r="G31" s="223"/>
      <c r="H31" s="224"/>
      <c r="I31" s="298"/>
    </row>
    <row r="32" spans="4:9">
      <c r="D32" s="299"/>
      <c r="E32" s="223"/>
      <c r="F32" s="223"/>
      <c r="G32" s="223"/>
      <c r="H32" s="224"/>
      <c r="I32" s="298"/>
    </row>
    <row r="33" spans="1:9">
      <c r="D33" s="299"/>
      <c r="E33" s="223"/>
      <c r="F33" s="223"/>
      <c r="G33" s="223"/>
      <c r="H33" s="224"/>
      <c r="I33" s="298"/>
    </row>
    <row r="34" spans="1:9">
      <c r="D34" s="299"/>
      <c r="E34" s="223"/>
      <c r="F34" s="223"/>
      <c r="G34" s="223"/>
      <c r="H34" s="224"/>
      <c r="I34" s="298"/>
    </row>
    <row r="35" spans="1:9">
      <c r="D35" s="299"/>
      <c r="E35" s="223"/>
      <c r="F35" s="223"/>
      <c r="G35" s="223"/>
      <c r="H35" s="224"/>
      <c r="I35" s="298"/>
    </row>
    <row r="36" spans="1:9">
      <c r="D36" s="299"/>
      <c r="E36" s="223"/>
      <c r="F36" s="223"/>
      <c r="G36" s="223"/>
      <c r="H36" s="224"/>
      <c r="I36" s="298"/>
    </row>
    <row r="37" spans="1:9">
      <c r="D37" s="299"/>
      <c r="E37" s="223"/>
      <c r="F37" s="223"/>
      <c r="G37" s="223"/>
      <c r="H37" s="224"/>
      <c r="I37" s="298"/>
    </row>
    <row r="38" spans="1:9">
      <c r="D38" s="299"/>
      <c r="E38" s="223"/>
      <c r="F38" s="223"/>
      <c r="G38" s="223"/>
      <c r="H38" s="224"/>
      <c r="I38" s="298"/>
    </row>
    <row r="39" spans="1:9">
      <c r="A39" s="4"/>
      <c r="B39" s="7"/>
      <c r="C39" s="4"/>
      <c r="D39" s="155"/>
      <c r="E39" s="177"/>
      <c r="F39" s="177"/>
      <c r="G39" s="224"/>
      <c r="H39" s="177"/>
      <c r="I39" s="155"/>
    </row>
    <row r="41" spans="1:9">
      <c r="A41" s="4"/>
    </row>
    <row r="42" spans="1:9">
      <c r="A42" s="7"/>
    </row>
    <row r="43" spans="1:9">
      <c r="A43" s="4"/>
    </row>
    <row r="44" spans="1:9">
      <c r="A44" s="4"/>
    </row>
    <row r="45" spans="1:9">
      <c r="A45" s="4"/>
      <c r="B45" s="4"/>
      <c r="C45" s="14"/>
      <c r="D45" s="155"/>
      <c r="E45" s="177"/>
      <c r="F45" s="177"/>
      <c r="G45" s="224"/>
      <c r="H45" s="177"/>
      <c r="I45" s="155"/>
    </row>
    <row r="46" spans="1:9">
      <c r="A46" s="4"/>
      <c r="B46" s="4"/>
      <c r="C46" s="14"/>
      <c r="D46" s="155"/>
      <c r="E46" s="177"/>
      <c r="F46" s="177"/>
      <c r="G46" s="224"/>
      <c r="H46" s="177"/>
      <c r="I46" s="155"/>
    </row>
    <row r="47" spans="1:9">
      <c r="A47" s="4"/>
      <c r="B47" s="4"/>
      <c r="C47" s="14"/>
      <c r="D47" s="155"/>
      <c r="E47" s="177"/>
      <c r="F47" s="177"/>
      <c r="G47" s="224"/>
      <c r="H47" s="177"/>
      <c r="I47" s="155"/>
    </row>
    <row r="48" spans="1:9">
      <c r="A48" s="4"/>
      <c r="B48" s="4"/>
      <c r="C48" s="14"/>
      <c r="D48" s="155"/>
      <c r="E48" s="177"/>
      <c r="F48" s="177"/>
      <c r="G48" s="224"/>
      <c r="H48" s="177"/>
      <c r="I48" s="155"/>
    </row>
    <row r="49" spans="1:9">
      <c r="A49" s="4"/>
      <c r="B49" s="4"/>
      <c r="C49" s="14"/>
      <c r="D49" s="155"/>
      <c r="E49" s="177"/>
      <c r="F49" s="177"/>
      <c r="G49" s="224"/>
      <c r="H49" s="177"/>
      <c r="I49" s="155"/>
    </row>
    <row r="50" spans="1:9">
      <c r="A50" s="4"/>
      <c r="B50" s="4"/>
      <c r="C50" s="14"/>
      <c r="D50" s="155"/>
      <c r="E50" s="177"/>
      <c r="F50" s="177"/>
      <c r="G50" s="224"/>
      <c r="H50" s="177"/>
      <c r="I50" s="155"/>
    </row>
    <row r="51" spans="1:9">
      <c r="A51" s="4"/>
    </row>
    <row r="52" spans="1:9">
      <c r="A52" s="4"/>
    </row>
    <row r="53" spans="1:9">
      <c r="A53" s="4"/>
    </row>
    <row r="54" spans="1:9">
      <c r="A54" s="4"/>
    </row>
    <row r="55" spans="1:9">
      <c r="A55" s="4"/>
      <c r="B55" s="4"/>
      <c r="C55" s="14"/>
      <c r="D55" s="155"/>
      <c r="E55" s="177"/>
      <c r="F55" s="177"/>
      <c r="G55" s="224"/>
      <c r="H55" s="177"/>
      <c r="I55" s="155"/>
    </row>
    <row r="56" spans="1:9">
      <c r="A56" s="4"/>
      <c r="B56" s="4"/>
      <c r="C56" s="14"/>
      <c r="D56" s="155"/>
      <c r="E56" s="177"/>
      <c r="F56" s="177"/>
      <c r="G56" s="224"/>
      <c r="H56" s="177"/>
      <c r="I56" s="155"/>
    </row>
    <row r="57" spans="1:9">
      <c r="A57" s="4"/>
      <c r="B57" s="4"/>
      <c r="C57" s="14"/>
      <c r="D57" s="155"/>
      <c r="E57" s="177"/>
      <c r="F57" s="177"/>
      <c r="G57" s="224"/>
      <c r="H57" s="177"/>
      <c r="I57" s="155"/>
    </row>
    <row r="58" spans="1:9">
      <c r="A58" s="2"/>
      <c r="B58" s="4"/>
      <c r="C58" s="14"/>
      <c r="D58" s="155"/>
      <c r="E58" s="177"/>
      <c r="F58" s="177"/>
      <c r="G58" s="224"/>
      <c r="H58" s="177"/>
      <c r="I58" s="155"/>
    </row>
    <row r="59" spans="1:9">
      <c r="A59" s="2"/>
      <c r="B59" s="4"/>
      <c r="C59" s="14"/>
      <c r="D59" s="155"/>
      <c r="E59" s="177"/>
      <c r="F59" s="177"/>
      <c r="G59" s="224"/>
      <c r="H59" s="177"/>
      <c r="I59" s="155"/>
    </row>
    <row r="60" spans="1:9">
      <c r="A60" s="2"/>
      <c r="B60" s="4"/>
      <c r="C60" s="14"/>
      <c r="D60" s="155"/>
      <c r="E60" s="177"/>
      <c r="F60" s="177"/>
      <c r="G60" s="224"/>
      <c r="H60" s="177"/>
      <c r="I60" s="155"/>
    </row>
    <row r="61" spans="1:9">
      <c r="A61" s="2"/>
      <c r="B61" s="4"/>
      <c r="C61" s="14"/>
      <c r="D61" s="155"/>
      <c r="E61" s="177"/>
      <c r="F61" s="177"/>
      <c r="G61" s="224"/>
      <c r="H61" s="177"/>
      <c r="I61" s="155"/>
    </row>
    <row r="62" spans="1:9">
      <c r="A62" s="2"/>
      <c r="B62" s="2"/>
      <c r="C62" s="3"/>
      <c r="D62" s="209"/>
      <c r="E62" s="237"/>
      <c r="F62" s="237"/>
      <c r="G62" s="349"/>
      <c r="H62" s="237"/>
      <c r="I62" s="209"/>
    </row>
    <row r="63" spans="1:9">
      <c r="A63" s="2"/>
      <c r="B63" s="2"/>
      <c r="C63" s="3"/>
      <c r="D63" s="209"/>
      <c r="E63" s="237"/>
      <c r="F63" s="237"/>
      <c r="G63" s="349"/>
      <c r="H63" s="237"/>
      <c r="I63" s="209"/>
    </row>
    <row r="64" spans="1:9">
      <c r="A64" s="2"/>
      <c r="B64" s="2"/>
      <c r="C64" s="3"/>
      <c r="D64" s="209"/>
      <c r="E64" s="237"/>
      <c r="F64" s="237"/>
      <c r="G64" s="349"/>
      <c r="H64" s="237"/>
      <c r="I64" s="209"/>
    </row>
    <row r="65" spans="1:9">
      <c r="A65" s="2"/>
      <c r="B65" s="2"/>
      <c r="C65" s="3"/>
      <c r="D65" s="209"/>
      <c r="E65" s="237"/>
      <c r="F65" s="237"/>
      <c r="G65" s="349"/>
      <c r="H65" s="237"/>
      <c r="I65" s="209"/>
    </row>
    <row r="66" spans="1:9">
      <c r="A66" s="2"/>
      <c r="B66" s="2"/>
      <c r="C66" s="3"/>
      <c r="D66" s="209"/>
      <c r="E66" s="237"/>
      <c r="F66" s="237"/>
      <c r="G66" s="349"/>
      <c r="H66" s="237"/>
      <c r="I66" s="209"/>
    </row>
    <row r="67" spans="1:9">
      <c r="A67" s="2"/>
      <c r="B67" s="2"/>
      <c r="C67" s="3"/>
      <c r="D67" s="209"/>
      <c r="E67" s="237"/>
      <c r="F67" s="237"/>
      <c r="G67" s="349"/>
      <c r="H67" s="237"/>
      <c r="I67" s="209"/>
    </row>
    <row r="68" spans="1:9">
      <c r="A68" s="2"/>
      <c r="B68" s="2"/>
      <c r="C68" s="3"/>
      <c r="D68" s="209"/>
      <c r="E68" s="237"/>
      <c r="F68" s="237"/>
      <c r="G68" s="349"/>
      <c r="H68" s="237"/>
      <c r="I68" s="209"/>
    </row>
    <row r="69" spans="1:9">
      <c r="A69" s="2"/>
      <c r="B69" s="2"/>
      <c r="C69" s="3"/>
      <c r="D69" s="209"/>
      <c r="E69" s="237"/>
      <c r="F69" s="237"/>
      <c r="G69" s="349"/>
      <c r="H69" s="237"/>
      <c r="I69" s="209"/>
    </row>
    <row r="70" spans="1:9">
      <c r="A70" s="2"/>
      <c r="B70" s="2"/>
      <c r="C70" s="3"/>
      <c r="D70" s="209"/>
      <c r="E70" s="237"/>
      <c r="F70" s="237"/>
      <c r="G70" s="349"/>
      <c r="H70" s="237"/>
      <c r="I70" s="209"/>
    </row>
    <row r="71" spans="1:9">
      <c r="A71" s="2"/>
      <c r="B71" s="2"/>
      <c r="C71" s="3"/>
      <c r="D71" s="209"/>
      <c r="E71" s="237"/>
      <c r="F71" s="237"/>
      <c r="G71" s="349"/>
      <c r="H71" s="237"/>
      <c r="I71" s="209"/>
    </row>
    <row r="72" spans="1:9">
      <c r="A72" s="2"/>
      <c r="B72" s="2"/>
      <c r="C72" s="3"/>
      <c r="D72" s="209"/>
      <c r="E72" s="237"/>
      <c r="F72" s="237"/>
      <c r="G72" s="349"/>
      <c r="H72" s="237"/>
      <c r="I72" s="209"/>
    </row>
    <row r="73" spans="1:9">
      <c r="A73" s="2"/>
      <c r="B73" s="2"/>
      <c r="C73" s="3"/>
      <c r="D73" s="209"/>
      <c r="E73" s="237"/>
      <c r="F73" s="237"/>
      <c r="G73" s="349"/>
      <c r="H73" s="237"/>
      <c r="I73" s="209"/>
    </row>
    <row r="74" spans="1:9">
      <c r="A74" s="2"/>
      <c r="B74" s="2"/>
      <c r="C74" s="3"/>
      <c r="D74" s="209"/>
      <c r="E74" s="237"/>
      <c r="F74" s="237"/>
      <c r="G74" s="349"/>
      <c r="H74" s="237"/>
      <c r="I74" s="209"/>
    </row>
    <row r="75" spans="1:9">
      <c r="A75" s="2"/>
      <c r="B75" s="2"/>
      <c r="C75" s="3"/>
      <c r="D75" s="209"/>
      <c r="E75" s="237"/>
      <c r="F75" s="237"/>
      <c r="G75" s="349"/>
      <c r="H75" s="237"/>
      <c r="I75" s="209"/>
    </row>
    <row r="76" spans="1:9">
      <c r="A76" s="2"/>
      <c r="B76" s="2"/>
      <c r="C76" s="3"/>
      <c r="D76" s="209"/>
      <c r="E76" s="237"/>
      <c r="F76" s="237"/>
      <c r="G76" s="349"/>
      <c r="H76" s="237"/>
      <c r="I76" s="209"/>
    </row>
    <row r="77" spans="1:9">
      <c r="A77" s="2"/>
      <c r="B77" s="2"/>
      <c r="C77" s="3"/>
      <c r="D77" s="209"/>
      <c r="E77" s="237"/>
      <c r="F77" s="237"/>
      <c r="G77" s="349"/>
      <c r="H77" s="237"/>
      <c r="I77" s="209"/>
    </row>
    <row r="78" spans="1:9">
      <c r="A78" s="2"/>
      <c r="B78" s="2"/>
      <c r="C78" s="3"/>
      <c r="D78" s="209"/>
      <c r="E78" s="237"/>
      <c r="F78" s="237"/>
      <c r="G78" s="349"/>
      <c r="H78" s="237"/>
      <c r="I78" s="209"/>
    </row>
    <row r="79" spans="1:9">
      <c r="A79" s="2"/>
      <c r="B79" s="2"/>
      <c r="C79" s="3"/>
      <c r="D79" s="209"/>
      <c r="E79" s="237"/>
      <c r="F79" s="237"/>
      <c r="G79" s="349"/>
      <c r="H79" s="237"/>
      <c r="I79" s="209"/>
    </row>
    <row r="80" spans="1:9">
      <c r="A80" s="2"/>
      <c r="B80" s="2"/>
      <c r="C80" s="3"/>
      <c r="D80" s="209"/>
      <c r="E80" s="237"/>
      <c r="F80" s="237"/>
      <c r="G80" s="349"/>
      <c r="H80" s="237"/>
      <c r="I80" s="209"/>
    </row>
    <row r="81" spans="1:9">
      <c r="A81" s="2"/>
      <c r="B81" s="2"/>
      <c r="C81" s="3"/>
      <c r="D81" s="209"/>
      <c r="E81" s="237"/>
      <c r="F81" s="237"/>
      <c r="G81" s="349"/>
      <c r="H81" s="237"/>
      <c r="I81" s="209"/>
    </row>
    <row r="82" spans="1:9">
      <c r="A82" s="2"/>
      <c r="B82" s="2"/>
      <c r="C82" s="3"/>
      <c r="D82" s="209"/>
      <c r="E82" s="237"/>
      <c r="F82" s="237"/>
      <c r="G82" s="349"/>
      <c r="H82" s="237"/>
      <c r="I82" s="209"/>
    </row>
    <row r="83" spans="1:9">
      <c r="A83" s="2"/>
      <c r="B83" s="2"/>
      <c r="C83" s="3"/>
      <c r="D83" s="209"/>
      <c r="E83" s="237"/>
      <c r="F83" s="237"/>
      <c r="G83" s="349"/>
      <c r="H83" s="237"/>
      <c r="I83" s="209"/>
    </row>
    <row r="84" spans="1:9">
      <c r="A84" s="2"/>
      <c r="B84" s="2"/>
      <c r="C84" s="3"/>
      <c r="D84" s="209"/>
      <c r="E84" s="237"/>
      <c r="F84" s="237"/>
      <c r="G84" s="349"/>
      <c r="H84" s="237"/>
      <c r="I84" s="209"/>
    </row>
    <row r="85" spans="1:9">
      <c r="A85" s="2"/>
      <c r="B85" s="2"/>
      <c r="C85" s="3"/>
      <c r="D85" s="209"/>
      <c r="E85" s="237"/>
      <c r="F85" s="237"/>
      <c r="G85" s="349"/>
      <c r="H85" s="237"/>
      <c r="I85" s="209"/>
    </row>
    <row r="86" spans="1:9">
      <c r="A86" s="2"/>
      <c r="B86" s="2"/>
      <c r="C86" s="3"/>
      <c r="D86" s="209"/>
      <c r="E86" s="237"/>
      <c r="F86" s="237"/>
      <c r="G86" s="349"/>
      <c r="H86" s="237"/>
      <c r="I86" s="209"/>
    </row>
    <row r="87" spans="1:9">
      <c r="A87" s="2"/>
      <c r="B87" s="2"/>
      <c r="C87" s="3"/>
      <c r="D87" s="209"/>
      <c r="E87" s="237"/>
      <c r="F87" s="237"/>
      <c r="G87" s="349"/>
      <c r="H87" s="237"/>
      <c r="I87" s="209"/>
    </row>
    <row r="88" spans="1:9">
      <c r="A88" s="2"/>
      <c r="B88" s="2"/>
      <c r="C88" s="3"/>
      <c r="D88" s="209"/>
      <c r="E88" s="237"/>
      <c r="F88" s="237"/>
      <c r="G88" s="349"/>
      <c r="H88" s="237"/>
      <c r="I88" s="209"/>
    </row>
    <row r="89" spans="1:9">
      <c r="A89" s="2"/>
      <c r="B89" s="2"/>
      <c r="C89" s="3"/>
      <c r="D89" s="209"/>
      <c r="E89" s="237"/>
      <c r="F89" s="237"/>
      <c r="G89" s="349"/>
      <c r="H89" s="237"/>
      <c r="I89" s="209"/>
    </row>
    <row r="90" spans="1:9">
      <c r="A90" s="2"/>
      <c r="B90" s="2"/>
      <c r="C90" s="3"/>
      <c r="D90" s="209"/>
      <c r="E90" s="237"/>
      <c r="F90" s="237"/>
      <c r="G90" s="349"/>
      <c r="H90" s="237"/>
      <c r="I90" s="209"/>
    </row>
    <row r="91" spans="1:9">
      <c r="A91" s="2"/>
      <c r="B91" s="2"/>
      <c r="C91" s="3"/>
      <c r="D91" s="209"/>
      <c r="E91" s="237"/>
      <c r="F91" s="237"/>
      <c r="G91" s="349"/>
      <c r="H91" s="237"/>
      <c r="I91" s="209"/>
    </row>
    <row r="92" spans="1:9">
      <c r="A92" s="2"/>
      <c r="B92" s="2"/>
      <c r="C92" s="3"/>
      <c r="D92" s="209"/>
      <c r="E92" s="237"/>
      <c r="F92" s="237"/>
      <c r="G92" s="349"/>
      <c r="H92" s="237"/>
      <c r="I92" s="209"/>
    </row>
    <row r="93" spans="1:9">
      <c r="A93" s="2"/>
      <c r="B93" s="2"/>
      <c r="C93" s="3"/>
      <c r="D93" s="209"/>
      <c r="E93" s="237"/>
      <c r="F93" s="237"/>
      <c r="G93" s="349"/>
      <c r="H93" s="237"/>
      <c r="I93" s="209"/>
    </row>
    <row r="94" spans="1:9">
      <c r="A94" s="2"/>
      <c r="B94" s="2"/>
      <c r="C94" s="3"/>
      <c r="D94" s="209"/>
      <c r="E94" s="237"/>
      <c r="F94" s="237"/>
      <c r="G94" s="349"/>
      <c r="H94" s="237"/>
      <c r="I94" s="209"/>
    </row>
    <row r="95" spans="1:9">
      <c r="A95" s="2"/>
      <c r="B95" s="2"/>
      <c r="C95" s="3"/>
      <c r="D95" s="209"/>
      <c r="E95" s="237"/>
      <c r="F95" s="237"/>
      <c r="G95" s="349"/>
      <c r="H95" s="237"/>
      <c r="I95" s="209"/>
    </row>
    <row r="96" spans="1:9">
      <c r="A96" s="2"/>
      <c r="B96" s="2"/>
      <c r="C96" s="3"/>
      <c r="D96" s="209"/>
      <c r="E96" s="237"/>
      <c r="F96" s="237"/>
      <c r="G96" s="349"/>
      <c r="H96" s="237"/>
      <c r="I96" s="209"/>
    </row>
    <row r="97" spans="1:9">
      <c r="A97" s="2"/>
      <c r="B97" s="2"/>
      <c r="C97" s="3"/>
      <c r="D97" s="209"/>
      <c r="E97" s="237"/>
      <c r="F97" s="237"/>
      <c r="G97" s="349"/>
      <c r="H97" s="237"/>
      <c r="I97" s="209"/>
    </row>
    <row r="98" spans="1:9">
      <c r="A98" s="2"/>
      <c r="B98" s="2"/>
      <c r="C98" s="3"/>
      <c r="D98" s="209"/>
      <c r="E98" s="237"/>
      <c r="F98" s="237"/>
      <c r="G98" s="349"/>
      <c r="H98" s="237"/>
      <c r="I98" s="209"/>
    </row>
    <row r="99" spans="1:9">
      <c r="A99" s="2"/>
      <c r="B99" s="2"/>
      <c r="C99" s="3"/>
      <c r="D99" s="209"/>
      <c r="E99" s="237"/>
      <c r="F99" s="237"/>
      <c r="G99" s="349"/>
      <c r="H99" s="237"/>
      <c r="I99" s="209"/>
    </row>
    <row r="100" spans="1:9">
      <c r="A100" s="2"/>
      <c r="B100" s="2"/>
      <c r="C100" s="3"/>
      <c r="D100" s="209"/>
      <c r="E100" s="237"/>
      <c r="F100" s="237"/>
      <c r="G100" s="349"/>
      <c r="H100" s="237"/>
      <c r="I100" s="209"/>
    </row>
    <row r="101" spans="1:9">
      <c r="A101" s="2"/>
      <c r="B101" s="2"/>
      <c r="C101" s="3"/>
      <c r="D101" s="209"/>
      <c r="E101" s="237"/>
      <c r="F101" s="237"/>
      <c r="G101" s="349"/>
      <c r="H101" s="237"/>
      <c r="I101" s="209"/>
    </row>
    <row r="102" spans="1:9">
      <c r="A102" s="2"/>
      <c r="B102" s="2"/>
      <c r="C102" s="3"/>
      <c r="D102" s="209"/>
      <c r="E102" s="237"/>
      <c r="F102" s="237"/>
      <c r="G102" s="349"/>
      <c r="H102" s="237"/>
      <c r="I102" s="209"/>
    </row>
    <row r="103" spans="1:9">
      <c r="A103" s="2"/>
      <c r="B103" s="2"/>
      <c r="C103" s="3"/>
      <c r="D103" s="209"/>
      <c r="E103" s="237"/>
      <c r="F103" s="237"/>
      <c r="G103" s="349"/>
      <c r="H103" s="237"/>
      <c r="I103" s="209"/>
    </row>
    <row r="104" spans="1:9">
      <c r="A104" s="2"/>
      <c r="B104" s="2"/>
      <c r="C104" s="3"/>
      <c r="D104" s="209"/>
      <c r="E104" s="237"/>
      <c r="F104" s="237"/>
      <c r="G104" s="349"/>
      <c r="H104" s="237"/>
      <c r="I104" s="209"/>
    </row>
    <row r="105" spans="1:9">
      <c r="A105" s="2"/>
      <c r="B105" s="2"/>
      <c r="C105" s="3"/>
      <c r="D105" s="209"/>
      <c r="E105" s="237"/>
      <c r="F105" s="237"/>
      <c r="G105" s="349"/>
      <c r="H105" s="237"/>
      <c r="I105" s="209"/>
    </row>
    <row r="106" spans="1:9">
      <c r="A106" s="2"/>
      <c r="B106" s="2"/>
      <c r="C106" s="3"/>
      <c r="D106" s="209"/>
      <c r="E106" s="237"/>
      <c r="F106" s="237"/>
      <c r="G106" s="349"/>
      <c r="H106" s="237"/>
      <c r="I106" s="209"/>
    </row>
    <row r="107" spans="1:9">
      <c r="A107" s="2"/>
      <c r="B107" s="2"/>
      <c r="C107" s="3"/>
      <c r="D107" s="209"/>
      <c r="E107" s="237"/>
      <c r="F107" s="237"/>
      <c r="G107" s="349"/>
      <c r="H107" s="237"/>
      <c r="I107" s="209"/>
    </row>
    <row r="108" spans="1:9">
      <c r="A108" s="2"/>
      <c r="B108" s="2"/>
      <c r="C108" s="3"/>
      <c r="D108" s="209"/>
      <c r="E108" s="237"/>
      <c r="F108" s="237"/>
      <c r="G108" s="349"/>
      <c r="H108" s="237"/>
      <c r="I108" s="209"/>
    </row>
    <row r="109" spans="1:9">
      <c r="A109" s="2"/>
      <c r="B109" s="2"/>
      <c r="C109" s="3"/>
      <c r="D109" s="209"/>
      <c r="E109" s="237"/>
      <c r="F109" s="237"/>
      <c r="G109" s="349"/>
      <c r="H109" s="237"/>
      <c r="I109" s="209"/>
    </row>
    <row r="110" spans="1:9">
      <c r="A110" s="2"/>
      <c r="B110" s="2"/>
      <c r="C110" s="3"/>
      <c r="D110" s="209"/>
      <c r="E110" s="237"/>
      <c r="F110" s="237"/>
      <c r="G110" s="349"/>
      <c r="H110" s="237"/>
      <c r="I110" s="209"/>
    </row>
    <row r="111" spans="1:9">
      <c r="A111" s="2"/>
      <c r="B111" s="2"/>
      <c r="C111" s="3"/>
      <c r="D111" s="209"/>
      <c r="E111" s="237"/>
      <c r="F111" s="237"/>
      <c r="G111" s="349"/>
      <c r="H111" s="237"/>
      <c r="I111" s="209"/>
    </row>
    <row r="112" spans="1:9">
      <c r="A112" s="2"/>
      <c r="B112" s="2"/>
      <c r="C112" s="3"/>
      <c r="D112" s="209"/>
      <c r="E112" s="237"/>
      <c r="F112" s="237"/>
      <c r="G112" s="349"/>
      <c r="H112" s="237"/>
      <c r="I112" s="209"/>
    </row>
    <row r="113" spans="1:9">
      <c r="A113" s="2"/>
      <c r="B113" s="2"/>
      <c r="C113" s="3"/>
      <c r="D113" s="209"/>
      <c r="E113" s="237"/>
      <c r="F113" s="237"/>
      <c r="G113" s="349"/>
      <c r="H113" s="237"/>
      <c r="I113" s="209"/>
    </row>
    <row r="114" spans="1:9">
      <c r="A114" s="2"/>
      <c r="B114" s="2"/>
      <c r="C114" s="3"/>
      <c r="D114" s="209"/>
      <c r="E114" s="237"/>
      <c r="F114" s="237"/>
      <c r="G114" s="349"/>
      <c r="H114" s="237"/>
      <c r="I114" s="209"/>
    </row>
    <row r="115" spans="1:9">
      <c r="A115" s="2"/>
      <c r="B115" s="2"/>
      <c r="C115" s="3"/>
      <c r="D115" s="209"/>
      <c r="E115" s="237"/>
      <c r="F115" s="237"/>
      <c r="G115" s="349"/>
      <c r="H115" s="237"/>
      <c r="I115" s="209"/>
    </row>
    <row r="116" spans="1:9">
      <c r="A116" s="2"/>
      <c r="B116" s="2"/>
      <c r="C116" s="3"/>
      <c r="D116" s="209"/>
      <c r="E116" s="237"/>
      <c r="F116" s="237"/>
      <c r="G116" s="349"/>
      <c r="H116" s="237"/>
      <c r="I116" s="209"/>
    </row>
    <row r="117" spans="1:9">
      <c r="A117" s="2"/>
      <c r="B117" s="2"/>
      <c r="C117" s="3"/>
      <c r="D117" s="209"/>
      <c r="E117" s="237"/>
      <c r="F117" s="237"/>
      <c r="G117" s="349"/>
      <c r="H117" s="237"/>
      <c r="I117" s="209"/>
    </row>
    <row r="118" spans="1:9">
      <c r="A118" s="2"/>
      <c r="B118" s="2"/>
      <c r="C118" s="3"/>
      <c r="D118" s="209"/>
      <c r="E118" s="237"/>
      <c r="F118" s="237"/>
      <c r="G118" s="349"/>
      <c r="H118" s="237"/>
      <c r="I118" s="209"/>
    </row>
    <row r="119" spans="1:9">
      <c r="A119" s="2"/>
      <c r="B119" s="2"/>
      <c r="C119" s="3"/>
      <c r="D119" s="209"/>
      <c r="E119" s="237"/>
      <c r="F119" s="237"/>
      <c r="G119" s="349"/>
      <c r="H119" s="237"/>
      <c r="I119" s="209"/>
    </row>
    <row r="120" spans="1:9">
      <c r="A120" s="2"/>
      <c r="B120" s="2"/>
      <c r="C120" s="3"/>
      <c r="D120" s="209"/>
      <c r="E120" s="237"/>
      <c r="F120" s="237"/>
      <c r="G120" s="349"/>
      <c r="H120" s="237"/>
      <c r="I120" s="209"/>
    </row>
    <row r="121" spans="1:9">
      <c r="A121" s="2"/>
      <c r="B121" s="2"/>
      <c r="C121" s="3"/>
      <c r="D121" s="209"/>
      <c r="E121" s="237"/>
      <c r="F121" s="237"/>
      <c r="G121" s="349"/>
      <c r="H121" s="237"/>
      <c r="I121" s="209"/>
    </row>
    <row r="122" spans="1:9">
      <c r="A122" s="2"/>
      <c r="B122" s="2"/>
      <c r="C122" s="3"/>
      <c r="D122" s="209"/>
      <c r="E122" s="237"/>
      <c r="F122" s="237"/>
      <c r="G122" s="349"/>
      <c r="H122" s="237"/>
      <c r="I122" s="209"/>
    </row>
    <row r="123" spans="1:9">
      <c r="A123" s="2"/>
      <c r="B123" s="2"/>
      <c r="C123" s="3"/>
      <c r="D123" s="209"/>
      <c r="E123" s="237"/>
      <c r="F123" s="237"/>
      <c r="G123" s="349"/>
      <c r="H123" s="237"/>
      <c r="I123" s="209"/>
    </row>
    <row r="124" spans="1:9">
      <c r="A124" s="2"/>
      <c r="B124" s="2"/>
      <c r="C124" s="3"/>
      <c r="D124" s="209"/>
      <c r="E124" s="237"/>
      <c r="F124" s="237"/>
      <c r="G124" s="349"/>
      <c r="H124" s="237"/>
      <c r="I124" s="209"/>
    </row>
    <row r="125" spans="1:9">
      <c r="A125" s="2"/>
      <c r="B125" s="2"/>
      <c r="C125" s="3"/>
      <c r="D125" s="209"/>
      <c r="E125" s="237"/>
      <c r="F125" s="237"/>
      <c r="G125" s="349"/>
      <c r="H125" s="237"/>
      <c r="I125" s="209"/>
    </row>
    <row r="126" spans="1:9">
      <c r="A126" s="2"/>
      <c r="B126" s="2"/>
      <c r="C126" s="3"/>
      <c r="D126" s="209"/>
      <c r="E126" s="237"/>
      <c r="F126" s="237"/>
      <c r="G126" s="349"/>
      <c r="H126" s="237"/>
      <c r="I126" s="209"/>
    </row>
    <row r="127" spans="1:9">
      <c r="A127" s="2"/>
      <c r="B127" s="2"/>
      <c r="C127" s="3"/>
      <c r="D127" s="209"/>
      <c r="E127" s="237"/>
      <c r="F127" s="237"/>
      <c r="G127" s="349"/>
      <c r="H127" s="237"/>
      <c r="I127" s="209"/>
    </row>
    <row r="128" spans="1:9">
      <c r="A128" s="2"/>
      <c r="B128" s="2"/>
      <c r="C128" s="3"/>
      <c r="D128" s="209"/>
      <c r="E128" s="237"/>
      <c r="F128" s="237"/>
      <c r="G128" s="349"/>
      <c r="H128" s="237"/>
      <c r="I128" s="209"/>
    </row>
    <row r="129" spans="1:9">
      <c r="A129" s="2"/>
      <c r="B129" s="2"/>
      <c r="C129" s="3"/>
      <c r="D129" s="209"/>
      <c r="E129" s="237"/>
      <c r="F129" s="237"/>
      <c r="G129" s="349"/>
      <c r="H129" s="237"/>
      <c r="I129" s="209"/>
    </row>
    <row r="130" spans="1:9">
      <c r="A130" s="2"/>
      <c r="B130" s="2"/>
      <c r="C130" s="3"/>
      <c r="D130" s="209"/>
      <c r="E130" s="237"/>
      <c r="F130" s="237"/>
      <c r="G130" s="349"/>
      <c r="H130" s="237"/>
      <c r="I130" s="209"/>
    </row>
    <row r="131" spans="1:9">
      <c r="A131" s="2"/>
      <c r="B131" s="2"/>
      <c r="C131" s="3"/>
      <c r="D131" s="209"/>
      <c r="E131" s="237"/>
      <c r="F131" s="237"/>
      <c r="G131" s="349"/>
      <c r="H131" s="237"/>
      <c r="I131" s="209"/>
    </row>
    <row r="132" spans="1:9">
      <c r="A132" s="2"/>
      <c r="B132" s="2"/>
      <c r="C132" s="3"/>
      <c r="D132" s="209"/>
      <c r="E132" s="237"/>
      <c r="F132" s="237"/>
      <c r="G132" s="349"/>
      <c r="H132" s="237"/>
      <c r="I132" s="209"/>
    </row>
    <row r="133" spans="1:9">
      <c r="A133" s="2"/>
      <c r="B133" s="2"/>
      <c r="C133" s="3"/>
      <c r="D133" s="209"/>
      <c r="E133" s="237"/>
      <c r="F133" s="237"/>
      <c r="G133" s="349"/>
      <c r="H133" s="237"/>
      <c r="I133" s="209"/>
    </row>
    <row r="134" spans="1:9">
      <c r="A134" s="2"/>
      <c r="B134" s="2"/>
      <c r="C134" s="3"/>
      <c r="D134" s="209"/>
      <c r="E134" s="237"/>
      <c r="F134" s="237"/>
      <c r="G134" s="349"/>
      <c r="H134" s="237"/>
      <c r="I134" s="209"/>
    </row>
    <row r="135" spans="1:9">
      <c r="A135" s="2"/>
      <c r="B135" s="2"/>
      <c r="C135" s="3"/>
      <c r="D135" s="209"/>
      <c r="E135" s="237"/>
      <c r="F135" s="237"/>
      <c r="G135" s="349"/>
      <c r="H135" s="237"/>
      <c r="I135" s="209"/>
    </row>
    <row r="136" spans="1:9">
      <c r="A136" s="2"/>
      <c r="B136" s="2"/>
      <c r="C136" s="3"/>
      <c r="D136" s="209"/>
      <c r="E136" s="237"/>
      <c r="F136" s="237"/>
      <c r="G136" s="349"/>
      <c r="H136" s="237"/>
      <c r="I136" s="209"/>
    </row>
    <row r="137" spans="1:9">
      <c r="A137" s="2"/>
      <c r="B137" s="2"/>
      <c r="C137" s="3"/>
      <c r="D137" s="209"/>
      <c r="E137" s="237"/>
      <c r="F137" s="237"/>
      <c r="G137" s="349"/>
      <c r="H137" s="237"/>
      <c r="I137" s="209"/>
    </row>
    <row r="138" spans="1:9">
      <c r="A138" s="2"/>
      <c r="B138" s="2"/>
      <c r="C138" s="3"/>
      <c r="D138" s="209"/>
      <c r="E138" s="237"/>
      <c r="F138" s="237"/>
      <c r="G138" s="349"/>
      <c r="H138" s="237"/>
      <c r="I138" s="209"/>
    </row>
    <row r="139" spans="1:9">
      <c r="A139" s="2"/>
      <c r="B139" s="2"/>
      <c r="C139" s="3"/>
      <c r="D139" s="209"/>
      <c r="E139" s="237"/>
      <c r="F139" s="237"/>
      <c r="G139" s="349"/>
      <c r="H139" s="237"/>
      <c r="I139" s="209"/>
    </row>
    <row r="140" spans="1:9">
      <c r="A140" s="2"/>
      <c r="B140" s="2"/>
      <c r="C140" s="3"/>
      <c r="D140" s="209"/>
      <c r="E140" s="237"/>
      <c r="F140" s="237"/>
      <c r="G140" s="349"/>
      <c r="H140" s="237"/>
      <c r="I140" s="209"/>
    </row>
    <row r="141" spans="1:9">
      <c r="A141" s="2"/>
      <c r="B141" s="2"/>
      <c r="C141" s="3"/>
      <c r="D141" s="209"/>
      <c r="E141" s="237"/>
      <c r="F141" s="237"/>
      <c r="G141" s="349"/>
      <c r="H141" s="237"/>
      <c r="I141" s="209"/>
    </row>
    <row r="142" spans="1:9">
      <c r="A142" s="2"/>
      <c r="B142" s="2"/>
      <c r="C142" s="3"/>
      <c r="D142" s="209"/>
      <c r="E142" s="237"/>
      <c r="F142" s="237"/>
      <c r="G142" s="349"/>
      <c r="H142" s="237"/>
      <c r="I142" s="209"/>
    </row>
    <row r="143" spans="1:9">
      <c r="A143" s="2"/>
      <c r="B143" s="2"/>
      <c r="C143" s="3"/>
      <c r="D143" s="209"/>
      <c r="E143" s="237"/>
      <c r="F143" s="237"/>
      <c r="G143" s="349"/>
      <c r="H143" s="237"/>
      <c r="I143" s="209"/>
    </row>
    <row r="144" spans="1:9">
      <c r="A144" s="2"/>
      <c r="B144" s="2"/>
      <c r="C144" s="3"/>
      <c r="D144" s="209"/>
      <c r="E144" s="237"/>
      <c r="F144" s="237"/>
      <c r="G144" s="349"/>
      <c r="H144" s="237"/>
      <c r="I144" s="209"/>
    </row>
    <row r="145" spans="1:9">
      <c r="A145" s="2"/>
      <c r="B145" s="2"/>
      <c r="C145" s="3"/>
      <c r="D145" s="209"/>
      <c r="E145" s="237"/>
      <c r="F145" s="237"/>
      <c r="G145" s="349"/>
      <c r="H145" s="237"/>
      <c r="I145" s="209"/>
    </row>
    <row r="146" spans="1:9">
      <c r="A146" s="2"/>
      <c r="B146" s="2"/>
      <c r="C146" s="3"/>
      <c r="D146" s="209"/>
      <c r="E146" s="237"/>
      <c r="F146" s="237"/>
      <c r="G146" s="349"/>
      <c r="H146" s="237"/>
      <c r="I146" s="209"/>
    </row>
    <row r="147" spans="1:9">
      <c r="A147" s="2"/>
      <c r="B147" s="2"/>
      <c r="C147" s="3"/>
      <c r="D147" s="209"/>
      <c r="E147" s="237"/>
      <c r="F147" s="237"/>
      <c r="G147" s="349"/>
      <c r="H147" s="237"/>
      <c r="I147" s="209"/>
    </row>
    <row r="148" spans="1:9">
      <c r="A148" s="2"/>
      <c r="B148" s="2"/>
      <c r="C148" s="3"/>
      <c r="D148" s="209"/>
      <c r="E148" s="237"/>
      <c r="F148" s="237"/>
      <c r="G148" s="349"/>
      <c r="H148" s="237"/>
      <c r="I148" s="209"/>
    </row>
    <row r="149" spans="1:9">
      <c r="A149" s="2"/>
      <c r="B149" s="2"/>
      <c r="C149" s="3"/>
      <c r="D149" s="209"/>
      <c r="E149" s="237"/>
      <c r="F149" s="237"/>
      <c r="G149" s="349"/>
      <c r="H149" s="237"/>
      <c r="I149" s="209"/>
    </row>
    <row r="150" spans="1:9">
      <c r="A150" s="2"/>
      <c r="B150" s="2"/>
      <c r="C150" s="3"/>
      <c r="D150" s="209"/>
      <c r="E150" s="237"/>
      <c r="F150" s="237"/>
      <c r="G150" s="349"/>
      <c r="H150" s="237"/>
      <c r="I150" s="209"/>
    </row>
    <row r="151" spans="1:9">
      <c r="A151" s="2"/>
      <c r="B151" s="2"/>
      <c r="C151" s="3"/>
      <c r="D151" s="209"/>
      <c r="E151" s="237"/>
      <c r="F151" s="237"/>
      <c r="G151" s="349"/>
      <c r="H151" s="237"/>
      <c r="I151" s="209"/>
    </row>
    <row r="152" spans="1:9">
      <c r="A152" s="2"/>
      <c r="B152" s="2"/>
      <c r="C152" s="3"/>
      <c r="D152" s="209"/>
      <c r="E152" s="237"/>
      <c r="F152" s="237"/>
      <c r="G152" s="349"/>
      <c r="H152" s="237"/>
      <c r="I152" s="209"/>
    </row>
    <row r="153" spans="1:9">
      <c r="A153" s="2"/>
      <c r="B153" s="2"/>
      <c r="C153" s="3"/>
      <c r="D153" s="209"/>
      <c r="E153" s="237"/>
      <c r="F153" s="237"/>
      <c r="G153" s="349"/>
      <c r="H153" s="237"/>
      <c r="I153" s="209"/>
    </row>
    <row r="154" spans="1:9">
      <c r="A154" s="2"/>
      <c r="B154" s="2"/>
      <c r="C154" s="3"/>
      <c r="D154" s="209"/>
      <c r="E154" s="237"/>
      <c r="F154" s="237"/>
      <c r="G154" s="349"/>
      <c r="H154" s="237"/>
      <c r="I154" s="209"/>
    </row>
    <row r="155" spans="1:9">
      <c r="A155" s="2"/>
      <c r="B155" s="2"/>
      <c r="C155" s="3"/>
      <c r="D155" s="209"/>
      <c r="E155" s="237"/>
      <c r="F155" s="237"/>
      <c r="G155" s="349"/>
      <c r="H155" s="237"/>
      <c r="I155" s="209"/>
    </row>
    <row r="156" spans="1:9">
      <c r="A156" s="2"/>
      <c r="B156" s="2"/>
      <c r="C156" s="3"/>
      <c r="D156" s="209"/>
      <c r="E156" s="237"/>
      <c r="F156" s="237"/>
      <c r="G156" s="349"/>
      <c r="H156" s="237"/>
      <c r="I156" s="209"/>
    </row>
    <row r="157" spans="1:9">
      <c r="A157" s="2"/>
      <c r="B157" s="2"/>
      <c r="C157" s="3"/>
      <c r="D157" s="209"/>
      <c r="E157" s="237"/>
      <c r="F157" s="237"/>
      <c r="G157" s="349"/>
      <c r="H157" s="237"/>
      <c r="I157" s="209"/>
    </row>
    <row r="158" spans="1:9">
      <c r="A158" s="2"/>
      <c r="B158" s="2"/>
      <c r="C158" s="3"/>
      <c r="D158" s="209"/>
      <c r="E158" s="237"/>
      <c r="F158" s="237"/>
      <c r="G158" s="349"/>
      <c r="H158" s="237"/>
      <c r="I158" s="209"/>
    </row>
    <row r="159" spans="1:9">
      <c r="A159" s="2"/>
      <c r="B159" s="2"/>
      <c r="C159" s="3"/>
      <c r="D159" s="209"/>
      <c r="E159" s="237"/>
      <c r="F159" s="237"/>
      <c r="G159" s="349"/>
      <c r="H159" s="237"/>
      <c r="I159" s="209"/>
    </row>
    <row r="160" spans="1:9">
      <c r="A160" s="2"/>
      <c r="B160" s="2"/>
      <c r="C160" s="3"/>
      <c r="D160" s="209"/>
      <c r="E160" s="237"/>
      <c r="F160" s="237"/>
      <c r="G160" s="349"/>
      <c r="H160" s="237"/>
      <c r="I160" s="209"/>
    </row>
    <row r="161" spans="1:9">
      <c r="A161" s="2"/>
      <c r="B161" s="2"/>
      <c r="C161" s="3"/>
      <c r="D161" s="209"/>
      <c r="E161" s="237"/>
      <c r="F161" s="237"/>
      <c r="G161" s="349"/>
      <c r="H161" s="237"/>
      <c r="I161" s="209"/>
    </row>
    <row r="162" spans="1:9">
      <c r="A162" s="2"/>
      <c r="B162" s="2"/>
      <c r="C162" s="3"/>
      <c r="D162" s="209"/>
      <c r="E162" s="237"/>
      <c r="F162" s="237"/>
      <c r="G162" s="349"/>
      <c r="H162" s="237"/>
      <c r="I162" s="209"/>
    </row>
    <row r="163" spans="1:9">
      <c r="A163" s="2"/>
      <c r="B163" s="2"/>
      <c r="C163" s="3"/>
      <c r="D163" s="209"/>
      <c r="E163" s="237"/>
      <c r="F163" s="237"/>
      <c r="G163" s="349"/>
      <c r="H163" s="237"/>
      <c r="I163" s="209"/>
    </row>
    <row r="164" spans="1:9">
      <c r="A164" s="2"/>
      <c r="B164" s="2"/>
      <c r="C164" s="3"/>
      <c r="D164" s="209"/>
      <c r="E164" s="237"/>
      <c r="F164" s="237"/>
      <c r="G164" s="349"/>
      <c r="H164" s="237"/>
      <c r="I164" s="209"/>
    </row>
    <row r="165" spans="1:9">
      <c r="A165" s="2"/>
      <c r="B165" s="2"/>
      <c r="C165" s="3"/>
      <c r="D165" s="209"/>
      <c r="E165" s="237"/>
      <c r="F165" s="237"/>
      <c r="G165" s="349"/>
      <c r="H165" s="237"/>
      <c r="I165" s="209"/>
    </row>
    <row r="166" spans="1:9">
      <c r="A166" s="2"/>
      <c r="B166" s="2"/>
      <c r="C166" s="3"/>
      <c r="D166" s="209"/>
      <c r="E166" s="237"/>
      <c r="F166" s="237"/>
      <c r="G166" s="349"/>
      <c r="H166" s="237"/>
      <c r="I166" s="209"/>
    </row>
    <row r="167" spans="1:9">
      <c r="A167" s="2"/>
      <c r="B167" s="2"/>
      <c r="C167" s="3"/>
      <c r="D167" s="209"/>
      <c r="E167" s="237"/>
      <c r="F167" s="237"/>
      <c r="G167" s="349"/>
      <c r="H167" s="237"/>
      <c r="I167" s="209"/>
    </row>
    <row r="168" spans="1:9">
      <c r="A168" s="2"/>
      <c r="B168" s="2"/>
      <c r="C168" s="3"/>
      <c r="D168" s="209"/>
      <c r="E168" s="237"/>
      <c r="F168" s="237"/>
      <c r="G168" s="349"/>
      <c r="H168" s="237"/>
      <c r="I168" s="209"/>
    </row>
    <row r="169" spans="1:9">
      <c r="A169" s="2"/>
      <c r="B169" s="2"/>
      <c r="C169" s="3"/>
      <c r="D169" s="209"/>
      <c r="E169" s="237"/>
      <c r="F169" s="237"/>
      <c r="G169" s="349"/>
      <c r="H169" s="237"/>
      <c r="I169" s="209"/>
    </row>
    <row r="170" spans="1:9">
      <c r="A170" s="2"/>
      <c r="B170" s="2"/>
      <c r="C170" s="3"/>
      <c r="D170" s="209"/>
      <c r="E170" s="237"/>
      <c r="F170" s="237"/>
      <c r="G170" s="349"/>
      <c r="H170" s="237"/>
      <c r="I170" s="209"/>
    </row>
    <row r="171" spans="1:9">
      <c r="A171" s="2"/>
      <c r="B171" s="2"/>
      <c r="C171" s="3"/>
      <c r="D171" s="209"/>
      <c r="E171" s="237"/>
      <c r="F171" s="237"/>
      <c r="G171" s="349"/>
      <c r="H171" s="237"/>
      <c r="I171" s="209"/>
    </row>
    <row r="172" spans="1:9">
      <c r="A172" s="2"/>
      <c r="B172" s="2"/>
      <c r="C172" s="3"/>
      <c r="D172" s="209"/>
      <c r="E172" s="237"/>
      <c r="F172" s="237"/>
      <c r="G172" s="349"/>
      <c r="H172" s="237"/>
      <c r="I172" s="209"/>
    </row>
    <row r="173" spans="1:9">
      <c r="A173" s="2"/>
      <c r="B173" s="2"/>
      <c r="C173" s="3"/>
      <c r="D173" s="209"/>
      <c r="E173" s="237"/>
      <c r="F173" s="237"/>
      <c r="G173" s="349"/>
      <c r="H173" s="237"/>
      <c r="I173" s="209"/>
    </row>
    <row r="174" spans="1:9">
      <c r="A174" s="2"/>
      <c r="B174" s="2"/>
      <c r="C174" s="3"/>
      <c r="D174" s="209"/>
      <c r="E174" s="237"/>
      <c r="F174" s="237"/>
      <c r="G174" s="349"/>
      <c r="H174" s="237"/>
      <c r="I174" s="209"/>
    </row>
    <row r="175" spans="1:9">
      <c r="A175" s="2"/>
      <c r="B175" s="2"/>
      <c r="C175" s="3"/>
      <c r="D175" s="209"/>
      <c r="E175" s="237"/>
      <c r="F175" s="237"/>
      <c r="G175" s="349"/>
      <c r="H175" s="237"/>
      <c r="I175" s="209"/>
    </row>
    <row r="176" spans="1:9">
      <c r="A176" s="2"/>
      <c r="B176" s="2"/>
      <c r="C176" s="3"/>
      <c r="D176" s="209"/>
      <c r="E176" s="237"/>
      <c r="F176" s="237"/>
      <c r="G176" s="349"/>
      <c r="H176" s="237"/>
      <c r="I176" s="209"/>
    </row>
    <row r="177" spans="1:9">
      <c r="A177" s="2"/>
      <c r="B177" s="2"/>
      <c r="C177" s="3"/>
      <c r="D177" s="209"/>
      <c r="E177" s="237"/>
      <c r="F177" s="237"/>
      <c r="G177" s="349"/>
      <c r="H177" s="237"/>
      <c r="I177" s="209"/>
    </row>
    <row r="178" spans="1:9">
      <c r="A178" s="2"/>
      <c r="B178" s="2"/>
      <c r="C178" s="3"/>
      <c r="D178" s="209"/>
      <c r="E178" s="237"/>
      <c r="F178" s="237"/>
      <c r="G178" s="349"/>
      <c r="H178" s="237"/>
      <c r="I178" s="209"/>
    </row>
    <row r="179" spans="1:9">
      <c r="A179" s="2"/>
      <c r="B179" s="2"/>
      <c r="C179" s="3"/>
      <c r="D179" s="209"/>
      <c r="E179" s="237"/>
      <c r="F179" s="237"/>
      <c r="G179" s="349"/>
      <c r="H179" s="237"/>
      <c r="I179" s="209"/>
    </row>
    <row r="180" spans="1:9">
      <c r="A180" s="2"/>
      <c r="B180" s="2"/>
      <c r="C180" s="3"/>
      <c r="D180" s="209"/>
      <c r="E180" s="237"/>
      <c r="F180" s="237"/>
      <c r="G180" s="349"/>
      <c r="H180" s="237"/>
      <c r="I180" s="209"/>
    </row>
    <row r="181" spans="1:9">
      <c r="A181" s="2"/>
      <c r="B181" s="2"/>
      <c r="C181" s="3"/>
      <c r="D181" s="209"/>
      <c r="E181" s="237"/>
      <c r="F181" s="237"/>
      <c r="G181" s="349"/>
      <c r="H181" s="237"/>
      <c r="I181" s="209"/>
    </row>
    <row r="182" spans="1:9">
      <c r="A182" s="2"/>
      <c r="B182" s="2"/>
      <c r="C182" s="3"/>
      <c r="D182" s="209"/>
      <c r="E182" s="237"/>
      <c r="F182" s="237"/>
      <c r="G182" s="349"/>
      <c r="H182" s="237"/>
      <c r="I182" s="209"/>
    </row>
    <row r="183" spans="1:9">
      <c r="A183" s="2"/>
      <c r="B183" s="2"/>
      <c r="C183" s="3"/>
      <c r="D183" s="209"/>
      <c r="E183" s="237"/>
      <c r="F183" s="237"/>
      <c r="G183" s="349"/>
      <c r="H183" s="237"/>
      <c r="I183" s="209"/>
    </row>
    <row r="184" spans="1:9">
      <c r="A184" s="2"/>
      <c r="B184" s="2"/>
      <c r="C184" s="3"/>
      <c r="D184" s="209"/>
      <c r="E184" s="237"/>
      <c r="F184" s="237"/>
      <c r="G184" s="349"/>
      <c r="H184" s="237"/>
      <c r="I184" s="209"/>
    </row>
    <row r="185" spans="1:9">
      <c r="A185" s="2"/>
      <c r="B185" s="2"/>
      <c r="C185" s="3"/>
      <c r="D185" s="209"/>
      <c r="E185" s="237"/>
      <c r="F185" s="237"/>
      <c r="G185" s="349"/>
      <c r="H185" s="237"/>
      <c r="I185" s="209"/>
    </row>
    <row r="186" spans="1:9">
      <c r="A186" s="2"/>
      <c r="B186" s="2"/>
      <c r="C186" s="3"/>
      <c r="D186" s="209"/>
      <c r="E186" s="237"/>
      <c r="F186" s="237"/>
      <c r="G186" s="349"/>
      <c r="H186" s="237"/>
      <c r="I186" s="209"/>
    </row>
    <row r="187" spans="1:9">
      <c r="A187" s="2"/>
      <c r="B187" s="2"/>
      <c r="C187" s="3"/>
      <c r="D187" s="209"/>
      <c r="E187" s="237"/>
      <c r="F187" s="237"/>
      <c r="G187" s="349"/>
      <c r="H187" s="237"/>
      <c r="I187" s="209"/>
    </row>
    <row r="188" spans="1:9">
      <c r="A188" s="2"/>
      <c r="B188" s="2"/>
      <c r="C188" s="3"/>
      <c r="D188" s="209"/>
      <c r="E188" s="237"/>
      <c r="F188" s="237"/>
      <c r="G188" s="349"/>
      <c r="H188" s="237"/>
      <c r="I188" s="209"/>
    </row>
    <row r="189" spans="1:9">
      <c r="A189" s="2"/>
      <c r="B189" s="2"/>
      <c r="C189" s="3"/>
      <c r="D189" s="209"/>
      <c r="E189" s="237"/>
      <c r="F189" s="237"/>
      <c r="G189" s="349"/>
      <c r="H189" s="237"/>
      <c r="I189" s="209"/>
    </row>
    <row r="190" spans="1:9">
      <c r="A190" s="2"/>
      <c r="B190" s="2"/>
      <c r="C190" s="3"/>
      <c r="D190" s="209"/>
      <c r="E190" s="237"/>
      <c r="F190" s="237"/>
      <c r="G190" s="349"/>
      <c r="H190" s="237"/>
      <c r="I190" s="209"/>
    </row>
    <row r="191" spans="1:9">
      <c r="A191" s="2"/>
      <c r="B191" s="2"/>
      <c r="C191" s="3"/>
      <c r="D191" s="209"/>
      <c r="E191" s="237"/>
      <c r="F191" s="237"/>
      <c r="G191" s="349"/>
      <c r="H191" s="237"/>
      <c r="I191" s="209"/>
    </row>
    <row r="192" spans="1:9">
      <c r="A192" s="2"/>
      <c r="B192" s="2"/>
      <c r="C192" s="3"/>
      <c r="D192" s="209"/>
      <c r="E192" s="237"/>
      <c r="F192" s="237"/>
      <c r="G192" s="349"/>
      <c r="H192" s="237"/>
      <c r="I192" s="209"/>
    </row>
    <row r="193" spans="1:9">
      <c r="A193" s="2"/>
      <c r="B193" s="2"/>
      <c r="C193" s="3"/>
      <c r="D193" s="209"/>
      <c r="E193" s="237"/>
      <c r="F193" s="237"/>
      <c r="G193" s="349"/>
      <c r="H193" s="237"/>
      <c r="I193" s="209"/>
    </row>
    <row r="194" spans="1:9">
      <c r="A194" s="2"/>
      <c r="B194" s="2"/>
      <c r="C194" s="3"/>
      <c r="D194" s="209"/>
      <c r="E194" s="237"/>
      <c r="F194" s="237"/>
      <c r="G194" s="349"/>
      <c r="H194" s="237"/>
      <c r="I194" s="209"/>
    </row>
    <row r="195" spans="1:9">
      <c r="A195" s="2"/>
      <c r="B195" s="2"/>
      <c r="C195" s="3"/>
      <c r="D195" s="209"/>
      <c r="E195" s="237"/>
      <c r="F195" s="237"/>
      <c r="G195" s="349"/>
      <c r="H195" s="237"/>
      <c r="I195" s="209"/>
    </row>
    <row r="196" spans="1:9">
      <c r="A196" s="2"/>
      <c r="B196" s="2"/>
      <c r="C196" s="3"/>
      <c r="D196" s="209"/>
      <c r="E196" s="237"/>
      <c r="F196" s="237"/>
      <c r="G196" s="349"/>
      <c r="H196" s="237"/>
      <c r="I196" s="209"/>
    </row>
    <row r="197" spans="1:9">
      <c r="A197" s="2"/>
      <c r="B197" s="2"/>
      <c r="C197" s="3"/>
      <c r="D197" s="209"/>
      <c r="E197" s="237"/>
      <c r="F197" s="237"/>
      <c r="G197" s="349"/>
      <c r="H197" s="237"/>
      <c r="I197" s="209"/>
    </row>
    <row r="198" spans="1:9">
      <c r="A198" s="2"/>
      <c r="B198" s="2"/>
      <c r="C198" s="3"/>
      <c r="D198" s="209"/>
      <c r="E198" s="237"/>
      <c r="F198" s="237"/>
      <c r="G198" s="349"/>
      <c r="H198" s="237"/>
      <c r="I198" s="209"/>
    </row>
    <row r="199" spans="1:9">
      <c r="A199" s="2"/>
      <c r="B199" s="2"/>
      <c r="C199" s="3"/>
      <c r="D199" s="209"/>
      <c r="E199" s="237"/>
      <c r="F199" s="237"/>
      <c r="G199" s="349"/>
      <c r="H199" s="237"/>
      <c r="I199" s="209"/>
    </row>
    <row r="200" spans="1:9">
      <c r="A200" s="2"/>
      <c r="B200" s="2"/>
      <c r="C200" s="3"/>
      <c r="D200" s="209"/>
      <c r="E200" s="237"/>
      <c r="F200" s="237"/>
      <c r="G200" s="349"/>
      <c r="H200" s="237"/>
      <c r="I200" s="209"/>
    </row>
    <row r="201" spans="1:9">
      <c r="A201" s="2"/>
      <c r="B201" s="2"/>
      <c r="C201" s="3"/>
      <c r="D201" s="209"/>
      <c r="E201" s="237"/>
      <c r="F201" s="237"/>
      <c r="G201" s="349"/>
      <c r="H201" s="237"/>
      <c r="I201" s="209"/>
    </row>
    <row r="202" spans="1:9">
      <c r="A202" s="2"/>
      <c r="B202" s="2"/>
      <c r="C202" s="3"/>
      <c r="D202" s="209"/>
      <c r="E202" s="237"/>
      <c r="F202" s="237"/>
      <c r="G202" s="349"/>
      <c r="H202" s="237"/>
      <c r="I202" s="209"/>
    </row>
    <row r="203" spans="1:9">
      <c r="A203" s="2"/>
      <c r="B203" s="2"/>
      <c r="C203" s="3"/>
      <c r="D203" s="209"/>
      <c r="E203" s="237"/>
      <c r="F203" s="237"/>
      <c r="G203" s="349"/>
      <c r="H203" s="237"/>
      <c r="I203" s="209"/>
    </row>
    <row r="204" spans="1:9">
      <c r="A204" s="2"/>
      <c r="B204" s="2"/>
      <c r="C204" s="3"/>
      <c r="D204" s="209"/>
      <c r="E204" s="237"/>
      <c r="F204" s="237"/>
      <c r="G204" s="349"/>
      <c r="H204" s="237"/>
      <c r="I204" s="209"/>
    </row>
    <row r="205" spans="1:9">
      <c r="A205" s="2"/>
      <c r="B205" s="2"/>
      <c r="C205" s="3"/>
      <c r="D205" s="209"/>
      <c r="E205" s="237"/>
      <c r="F205" s="237"/>
      <c r="G205" s="349"/>
      <c r="H205" s="237"/>
      <c r="I205" s="209"/>
    </row>
    <row r="206" spans="1:9">
      <c r="A206" s="2"/>
      <c r="B206" s="2"/>
      <c r="C206" s="3"/>
      <c r="D206" s="209"/>
      <c r="E206" s="237"/>
      <c r="F206" s="237"/>
      <c r="G206" s="349"/>
      <c r="H206" s="237"/>
      <c r="I206" s="209"/>
    </row>
    <row r="207" spans="1:9">
      <c r="A207" s="2"/>
      <c r="B207" s="2"/>
      <c r="C207" s="3"/>
      <c r="D207" s="209"/>
      <c r="E207" s="237"/>
      <c r="F207" s="237"/>
      <c r="G207" s="349"/>
      <c r="H207" s="237"/>
      <c r="I207" s="209"/>
    </row>
    <row r="208" spans="1:9">
      <c r="A208" s="2"/>
      <c r="B208" s="2"/>
      <c r="C208" s="3"/>
      <c r="D208" s="209"/>
      <c r="E208" s="237"/>
      <c r="F208" s="237"/>
      <c r="G208" s="349"/>
      <c r="H208" s="237"/>
      <c r="I208" s="209"/>
    </row>
    <row r="209" spans="1:9">
      <c r="A209" s="2"/>
      <c r="B209" s="2"/>
      <c r="C209" s="3"/>
      <c r="D209" s="209"/>
      <c r="E209" s="237"/>
      <c r="F209" s="237"/>
      <c r="G209" s="349"/>
      <c r="H209" s="237"/>
      <c r="I209" s="209"/>
    </row>
    <row r="210" spans="1:9">
      <c r="A210" s="2"/>
      <c r="B210" s="2"/>
      <c r="C210" s="3"/>
      <c r="D210" s="209"/>
      <c r="E210" s="237"/>
      <c r="F210" s="237"/>
      <c r="G210" s="349"/>
      <c r="H210" s="237"/>
      <c r="I210" s="209"/>
    </row>
    <row r="211" spans="1:9">
      <c r="A211" s="2"/>
      <c r="B211" s="2"/>
      <c r="C211" s="3"/>
      <c r="D211" s="209"/>
      <c r="E211" s="237"/>
      <c r="F211" s="237"/>
      <c r="G211" s="349"/>
      <c r="H211" s="237"/>
      <c r="I211" s="209"/>
    </row>
    <row r="212" spans="1:9">
      <c r="A212" s="2"/>
      <c r="B212" s="2"/>
      <c r="C212" s="3"/>
      <c r="D212" s="209"/>
      <c r="E212" s="237"/>
      <c r="F212" s="237"/>
      <c r="G212" s="349"/>
      <c r="H212" s="237"/>
      <c r="I212" s="209"/>
    </row>
    <row r="213" spans="1:9">
      <c r="A213" s="2"/>
      <c r="B213" s="2"/>
      <c r="C213" s="3"/>
      <c r="D213" s="209"/>
      <c r="E213" s="237"/>
      <c r="F213" s="237"/>
      <c r="G213" s="349"/>
      <c r="H213" s="237"/>
      <c r="I213" s="209"/>
    </row>
    <row r="214" spans="1:9">
      <c r="A214" s="2"/>
      <c r="B214" s="2"/>
      <c r="C214" s="3"/>
      <c r="D214" s="209"/>
      <c r="E214" s="237"/>
      <c r="F214" s="237"/>
      <c r="G214" s="349"/>
      <c r="H214" s="237"/>
      <c r="I214" s="209"/>
    </row>
    <row r="215" spans="1:9">
      <c r="A215" s="2"/>
      <c r="B215" s="2"/>
      <c r="C215" s="3"/>
      <c r="D215" s="209"/>
      <c r="E215" s="237"/>
      <c r="F215" s="237"/>
      <c r="G215" s="349"/>
      <c r="H215" s="237"/>
      <c r="I215" s="209"/>
    </row>
    <row r="216" spans="1:9">
      <c r="A216" s="2"/>
      <c r="B216" s="2"/>
      <c r="C216" s="3"/>
      <c r="D216" s="209"/>
      <c r="E216" s="237"/>
      <c r="F216" s="237"/>
      <c r="G216" s="349"/>
      <c r="H216" s="237"/>
      <c r="I216" s="209"/>
    </row>
    <row r="217" spans="1:9">
      <c r="A217" s="2"/>
      <c r="B217" s="2"/>
      <c r="C217" s="3"/>
      <c r="D217" s="209"/>
      <c r="E217" s="237"/>
      <c r="F217" s="237"/>
      <c r="G217" s="349"/>
      <c r="H217" s="237"/>
      <c r="I217" s="209"/>
    </row>
    <row r="218" spans="1:9">
      <c r="A218" s="2"/>
      <c r="B218" s="2"/>
      <c r="C218" s="3"/>
      <c r="D218" s="209"/>
      <c r="E218" s="237"/>
      <c r="F218" s="237"/>
      <c r="G218" s="349"/>
      <c r="H218" s="237"/>
      <c r="I218" s="209"/>
    </row>
    <row r="219" spans="1:9">
      <c r="A219" s="2"/>
      <c r="B219" s="2"/>
      <c r="C219" s="3"/>
      <c r="D219" s="209"/>
      <c r="E219" s="237"/>
      <c r="F219" s="237"/>
      <c r="G219" s="349"/>
      <c r="H219" s="237"/>
      <c r="I219" s="209"/>
    </row>
    <row r="220" spans="1:9">
      <c r="A220" s="2"/>
      <c r="B220" s="2"/>
      <c r="C220" s="3"/>
      <c r="D220" s="209"/>
      <c r="E220" s="237"/>
      <c r="F220" s="237"/>
      <c r="G220" s="349"/>
      <c r="H220" s="237"/>
      <c r="I220" s="209"/>
    </row>
    <row r="221" spans="1:9">
      <c r="A221" s="2"/>
      <c r="B221" s="2"/>
      <c r="C221" s="3"/>
      <c r="D221" s="209"/>
      <c r="E221" s="237"/>
      <c r="F221" s="237"/>
      <c r="G221" s="349"/>
      <c r="H221" s="237"/>
      <c r="I221" s="209"/>
    </row>
    <row r="222" spans="1:9">
      <c r="A222" s="2"/>
      <c r="B222" s="2"/>
      <c r="C222" s="3"/>
      <c r="D222" s="209"/>
      <c r="E222" s="237"/>
      <c r="F222" s="237"/>
      <c r="G222" s="349"/>
      <c r="H222" s="237"/>
      <c r="I222" s="209"/>
    </row>
    <row r="223" spans="1:9">
      <c r="A223" s="2"/>
      <c r="B223" s="2"/>
      <c r="C223" s="3"/>
      <c r="D223" s="209"/>
      <c r="E223" s="237"/>
      <c r="F223" s="237"/>
      <c r="G223" s="349"/>
      <c r="H223" s="237"/>
      <c r="I223" s="209"/>
    </row>
    <row r="224" spans="1:9">
      <c r="A224" s="2"/>
      <c r="B224" s="2"/>
      <c r="C224" s="3"/>
      <c r="D224" s="209"/>
      <c r="E224" s="237"/>
      <c r="F224" s="237"/>
      <c r="G224" s="349"/>
      <c r="H224" s="237"/>
      <c r="I224" s="209"/>
    </row>
    <row r="225" spans="1:9">
      <c r="A225" s="2"/>
      <c r="B225" s="2"/>
      <c r="C225" s="3"/>
      <c r="D225" s="209"/>
      <c r="E225" s="237"/>
      <c r="F225" s="237"/>
      <c r="G225" s="349"/>
      <c r="H225" s="237"/>
      <c r="I225" s="209"/>
    </row>
    <row r="226" spans="1:9">
      <c r="A226" s="2"/>
      <c r="B226" s="2"/>
      <c r="C226" s="3"/>
      <c r="D226" s="209"/>
      <c r="E226" s="237"/>
      <c r="F226" s="237"/>
      <c r="G226" s="349"/>
      <c r="H226" s="237"/>
      <c r="I226" s="209"/>
    </row>
    <row r="227" spans="1:9">
      <c r="A227" s="2"/>
      <c r="B227" s="2"/>
      <c r="C227" s="3"/>
      <c r="D227" s="209"/>
      <c r="E227" s="237"/>
      <c r="F227" s="237"/>
      <c r="G227" s="349"/>
      <c r="H227" s="237"/>
      <c r="I227" s="209"/>
    </row>
    <row r="228" spans="1:9">
      <c r="A228" s="2"/>
      <c r="B228" s="2"/>
      <c r="C228" s="3"/>
      <c r="D228" s="209"/>
      <c r="E228" s="237"/>
      <c r="F228" s="237"/>
      <c r="G228" s="349"/>
      <c r="H228" s="237"/>
      <c r="I228" s="209"/>
    </row>
    <row r="229" spans="1:9">
      <c r="A229" s="2"/>
      <c r="B229" s="2"/>
      <c r="C229" s="3"/>
      <c r="D229" s="209"/>
      <c r="E229" s="237"/>
      <c r="F229" s="237"/>
      <c r="G229" s="349"/>
      <c r="H229" s="237"/>
      <c r="I229" s="209"/>
    </row>
    <row r="230" spans="1:9">
      <c r="A230" s="2"/>
      <c r="B230" s="2"/>
      <c r="C230" s="3"/>
      <c r="D230" s="209"/>
      <c r="E230" s="237"/>
      <c r="F230" s="237"/>
      <c r="G230" s="349"/>
      <c r="H230" s="237"/>
      <c r="I230" s="209"/>
    </row>
    <row r="231" spans="1:9">
      <c r="A231" s="2"/>
      <c r="B231" s="2"/>
      <c r="C231" s="3"/>
      <c r="D231" s="209"/>
      <c r="E231" s="237"/>
      <c r="F231" s="237"/>
      <c r="G231" s="349"/>
      <c r="H231" s="237"/>
      <c r="I231" s="209"/>
    </row>
    <row r="232" spans="1:9">
      <c r="A232" s="2"/>
      <c r="B232" s="2"/>
      <c r="C232" s="3"/>
      <c r="D232" s="209"/>
      <c r="E232" s="237"/>
      <c r="F232" s="237"/>
      <c r="G232" s="349"/>
      <c r="H232" s="237"/>
      <c r="I232" s="209"/>
    </row>
    <row r="233" spans="1:9">
      <c r="A233" s="2"/>
      <c r="B233" s="2"/>
      <c r="C233" s="3"/>
      <c r="D233" s="209"/>
      <c r="E233" s="237"/>
      <c r="F233" s="237"/>
      <c r="G233" s="349"/>
      <c r="H233" s="237"/>
      <c r="I233" s="209"/>
    </row>
    <row r="234" spans="1:9">
      <c r="A234" s="2"/>
      <c r="B234" s="2"/>
      <c r="C234" s="3"/>
      <c r="D234" s="209"/>
      <c r="E234" s="237"/>
      <c r="F234" s="237"/>
      <c r="G234" s="349"/>
      <c r="H234" s="237"/>
      <c r="I234" s="209"/>
    </row>
    <row r="235" spans="1:9">
      <c r="A235" s="2"/>
      <c r="B235" s="2"/>
      <c r="C235" s="3"/>
      <c r="D235" s="209"/>
      <c r="E235" s="237"/>
      <c r="F235" s="237"/>
      <c r="G235" s="349"/>
      <c r="H235" s="237"/>
      <c r="I235" s="209"/>
    </row>
    <row r="236" spans="1:9">
      <c r="A236" s="2"/>
      <c r="B236" s="2"/>
      <c r="C236" s="3"/>
      <c r="D236" s="209"/>
      <c r="E236" s="237"/>
      <c r="F236" s="237"/>
      <c r="G236" s="349"/>
      <c r="H236" s="237"/>
      <c r="I236" s="209"/>
    </row>
    <row r="237" spans="1:9">
      <c r="A237" s="2"/>
      <c r="B237" s="2"/>
      <c r="C237" s="3"/>
      <c r="D237" s="209"/>
      <c r="E237" s="237"/>
      <c r="F237" s="237"/>
      <c r="G237" s="349"/>
      <c r="H237" s="237"/>
      <c r="I237" s="209"/>
    </row>
    <row r="238" spans="1:9">
      <c r="A238" s="2"/>
      <c r="B238" s="2"/>
      <c r="C238" s="3"/>
      <c r="D238" s="209"/>
      <c r="E238" s="237"/>
      <c r="F238" s="237"/>
      <c r="G238" s="349"/>
      <c r="H238" s="237"/>
      <c r="I238" s="209"/>
    </row>
    <row r="239" spans="1:9">
      <c r="A239" s="2"/>
      <c r="B239" s="2"/>
      <c r="C239" s="3"/>
      <c r="D239" s="209"/>
      <c r="E239" s="237"/>
      <c r="F239" s="237"/>
      <c r="G239" s="349"/>
      <c r="H239" s="237"/>
      <c r="I239" s="209"/>
    </row>
    <row r="240" spans="1:9">
      <c r="A240" s="2"/>
      <c r="B240" s="2"/>
      <c r="C240" s="3"/>
      <c r="D240" s="209"/>
      <c r="E240" s="237"/>
      <c r="F240" s="237"/>
      <c r="G240" s="349"/>
      <c r="H240" s="237"/>
      <c r="I240" s="209"/>
    </row>
    <row r="241" spans="1:9">
      <c r="A241" s="2"/>
      <c r="B241" s="2"/>
      <c r="C241" s="3"/>
      <c r="D241" s="209"/>
      <c r="E241" s="237"/>
      <c r="F241" s="237"/>
      <c r="G241" s="349"/>
      <c r="H241" s="237"/>
      <c r="I241" s="209"/>
    </row>
    <row r="242" spans="1:9">
      <c r="A242" s="2"/>
      <c r="B242" s="2"/>
      <c r="C242" s="3"/>
      <c r="D242" s="209"/>
      <c r="E242" s="237"/>
      <c r="F242" s="237"/>
      <c r="G242" s="349"/>
      <c r="H242" s="237"/>
      <c r="I242" s="209"/>
    </row>
    <row r="243" spans="1:9">
      <c r="A243" s="2"/>
      <c r="B243" s="2"/>
      <c r="C243" s="3"/>
      <c r="D243" s="209"/>
      <c r="E243" s="237"/>
      <c r="F243" s="237"/>
      <c r="G243" s="349"/>
      <c r="H243" s="237"/>
      <c r="I243" s="209"/>
    </row>
    <row r="244" spans="1:9">
      <c r="A244" s="2"/>
      <c r="B244" s="2"/>
      <c r="C244" s="3"/>
      <c r="D244" s="209"/>
      <c r="E244" s="237"/>
      <c r="F244" s="237"/>
      <c r="G244" s="349"/>
      <c r="H244" s="237"/>
      <c r="I244" s="209"/>
    </row>
    <row r="245" spans="1:9">
      <c r="A245" s="2"/>
      <c r="B245" s="2"/>
      <c r="C245" s="3"/>
      <c r="D245" s="209"/>
      <c r="E245" s="237"/>
      <c r="F245" s="237"/>
      <c r="G245" s="349"/>
      <c r="H245" s="237"/>
      <c r="I245" s="209"/>
    </row>
    <row r="246" spans="1:9">
      <c r="A246" s="2"/>
      <c r="B246" s="2"/>
      <c r="C246" s="3"/>
      <c r="D246" s="209"/>
      <c r="E246" s="237"/>
      <c r="F246" s="237"/>
      <c r="G246" s="349"/>
      <c r="H246" s="237"/>
      <c r="I246" s="209"/>
    </row>
    <row r="247" spans="1:9">
      <c r="A247" s="2"/>
      <c r="B247" s="2"/>
      <c r="C247" s="3"/>
      <c r="D247" s="209"/>
      <c r="E247" s="237"/>
      <c r="F247" s="237"/>
      <c r="G247" s="349"/>
      <c r="H247" s="237"/>
      <c r="I247" s="209"/>
    </row>
    <row r="248" spans="1:9">
      <c r="A248" s="2"/>
      <c r="B248" s="2"/>
      <c r="C248" s="3"/>
      <c r="D248" s="209"/>
      <c r="E248" s="237"/>
      <c r="F248" s="237"/>
      <c r="G248" s="349"/>
      <c r="H248" s="237"/>
      <c r="I248" s="209"/>
    </row>
    <row r="249" spans="1:9">
      <c r="A249" s="2"/>
      <c r="B249" s="2"/>
      <c r="C249" s="3"/>
      <c r="D249" s="209"/>
      <c r="E249" s="237"/>
      <c r="F249" s="237"/>
      <c r="G249" s="349"/>
      <c r="H249" s="237"/>
      <c r="I249" s="209"/>
    </row>
    <row r="250" spans="1:9">
      <c r="A250" s="2"/>
      <c r="B250" s="2"/>
      <c r="C250" s="3"/>
      <c r="D250" s="209"/>
      <c r="E250" s="237"/>
      <c r="F250" s="237"/>
      <c r="G250" s="349"/>
      <c r="H250" s="237"/>
      <c r="I250" s="209"/>
    </row>
    <row r="251" spans="1:9">
      <c r="A251" s="2"/>
      <c r="B251" s="2"/>
      <c r="C251" s="3"/>
      <c r="D251" s="209"/>
      <c r="E251" s="237"/>
      <c r="F251" s="237"/>
      <c r="G251" s="349"/>
      <c r="H251" s="237"/>
      <c r="I251" s="209"/>
    </row>
    <row r="252" spans="1:9">
      <c r="A252" s="2"/>
      <c r="B252" s="2"/>
      <c r="C252" s="3"/>
      <c r="D252" s="209"/>
      <c r="E252" s="237"/>
      <c r="F252" s="237"/>
      <c r="G252" s="349"/>
      <c r="H252" s="237"/>
      <c r="I252" s="209"/>
    </row>
    <row r="253" spans="1:9">
      <c r="A253" s="2"/>
      <c r="B253" s="2"/>
      <c r="C253" s="3"/>
      <c r="D253" s="209"/>
      <c r="E253" s="237"/>
      <c r="F253" s="237"/>
      <c r="G253" s="349"/>
      <c r="H253" s="237"/>
      <c r="I253" s="209"/>
    </row>
    <row r="254" spans="1:9">
      <c r="A254" s="2"/>
      <c r="B254" s="2"/>
      <c r="C254" s="3"/>
      <c r="D254" s="209"/>
      <c r="E254" s="237"/>
      <c r="F254" s="237"/>
      <c r="G254" s="349"/>
      <c r="H254" s="237"/>
      <c r="I254" s="209"/>
    </row>
    <row r="255" spans="1:9">
      <c r="A255" s="2"/>
      <c r="B255" s="2"/>
      <c r="C255" s="3"/>
      <c r="D255" s="209"/>
      <c r="E255" s="237"/>
      <c r="F255" s="237"/>
      <c r="G255" s="349"/>
      <c r="H255" s="237"/>
      <c r="I255" s="209"/>
    </row>
    <row r="256" spans="1:9">
      <c r="A256" s="2"/>
      <c r="B256" s="2"/>
      <c r="C256" s="3"/>
      <c r="D256" s="209"/>
      <c r="E256" s="237"/>
      <c r="F256" s="237"/>
      <c r="G256" s="349"/>
      <c r="H256" s="237"/>
      <c r="I256" s="209"/>
    </row>
    <row r="257" spans="1:9">
      <c r="A257" s="2"/>
      <c r="B257" s="2"/>
      <c r="C257" s="3"/>
      <c r="D257" s="209"/>
      <c r="E257" s="237"/>
      <c r="F257" s="237"/>
      <c r="G257" s="349"/>
      <c r="H257" s="237"/>
      <c r="I257" s="209"/>
    </row>
    <row r="258" spans="1:9">
      <c r="A258" s="2"/>
      <c r="B258" s="2"/>
      <c r="C258" s="3"/>
      <c r="D258" s="209"/>
      <c r="E258" s="237"/>
      <c r="F258" s="237"/>
      <c r="G258" s="349"/>
      <c r="H258" s="237"/>
      <c r="I258" s="209"/>
    </row>
    <row r="259" spans="1:9">
      <c r="A259" s="2"/>
      <c r="B259" s="2"/>
      <c r="C259" s="3"/>
      <c r="D259" s="209"/>
      <c r="E259" s="237"/>
      <c r="F259" s="237"/>
      <c r="G259" s="349"/>
      <c r="H259" s="237"/>
      <c r="I259" s="209"/>
    </row>
    <row r="260" spans="1:9">
      <c r="A260" s="2"/>
      <c r="B260" s="2"/>
      <c r="C260" s="3"/>
      <c r="D260" s="209"/>
      <c r="E260" s="237"/>
      <c r="F260" s="237"/>
      <c r="G260" s="349"/>
      <c r="H260" s="237"/>
      <c r="I260" s="209"/>
    </row>
    <row r="261" spans="1:9">
      <c r="A261" s="2"/>
      <c r="B261" s="2"/>
      <c r="C261" s="3"/>
      <c r="D261" s="209"/>
      <c r="E261" s="237"/>
      <c r="F261" s="237"/>
      <c r="G261" s="349"/>
      <c r="H261" s="237"/>
      <c r="I261" s="209"/>
    </row>
    <row r="262" spans="1:9">
      <c r="A262" s="2"/>
      <c r="B262" s="2"/>
      <c r="C262" s="3"/>
      <c r="D262" s="209"/>
      <c r="E262" s="237"/>
      <c r="F262" s="237"/>
      <c r="G262" s="349"/>
      <c r="H262" s="237"/>
      <c r="I262" s="209"/>
    </row>
    <row r="263" spans="1:9">
      <c r="A263" s="2"/>
      <c r="B263" s="2"/>
      <c r="C263" s="3"/>
      <c r="D263" s="209"/>
      <c r="E263" s="237"/>
      <c r="F263" s="237"/>
      <c r="G263" s="349"/>
      <c r="H263" s="237"/>
      <c r="I263" s="209"/>
    </row>
    <row r="264" spans="1:9">
      <c r="A264" s="2"/>
      <c r="B264" s="2"/>
      <c r="C264" s="3"/>
      <c r="D264" s="209"/>
      <c r="E264" s="237"/>
      <c r="F264" s="237"/>
      <c r="G264" s="349"/>
      <c r="H264" s="237"/>
      <c r="I264" s="209"/>
    </row>
    <row r="265" spans="1:9">
      <c r="A265" s="2"/>
      <c r="B265" s="2"/>
      <c r="C265" s="3"/>
      <c r="D265" s="209"/>
      <c r="E265" s="237"/>
      <c r="F265" s="237"/>
      <c r="G265" s="349"/>
      <c r="H265" s="237"/>
      <c r="I265" s="209"/>
    </row>
    <row r="266" spans="1:9">
      <c r="A266" s="2"/>
      <c r="B266" s="2"/>
      <c r="C266" s="3"/>
      <c r="D266" s="209"/>
      <c r="E266" s="237"/>
      <c r="F266" s="237"/>
      <c r="G266" s="349"/>
      <c r="H266" s="237"/>
      <c r="I266" s="209"/>
    </row>
    <row r="267" spans="1:9">
      <c r="A267" s="2"/>
      <c r="B267" s="2"/>
      <c r="C267" s="3"/>
      <c r="D267" s="209"/>
      <c r="E267" s="237"/>
      <c r="F267" s="237"/>
      <c r="G267" s="349"/>
      <c r="H267" s="237"/>
      <c r="I267" s="209"/>
    </row>
    <row r="268" spans="1:9">
      <c r="A268" s="2"/>
      <c r="B268" s="2"/>
      <c r="C268" s="3"/>
      <c r="D268" s="209"/>
      <c r="E268" s="237"/>
      <c r="F268" s="237"/>
      <c r="G268" s="349"/>
      <c r="H268" s="237"/>
      <c r="I268" s="209"/>
    </row>
    <row r="269" spans="1:9">
      <c r="A269" s="2"/>
      <c r="B269" s="2"/>
      <c r="C269" s="3"/>
      <c r="D269" s="209"/>
      <c r="E269" s="237"/>
      <c r="F269" s="237"/>
      <c r="G269" s="349"/>
      <c r="H269" s="237"/>
      <c r="I269" s="209"/>
    </row>
    <row r="270" spans="1:9">
      <c r="A270" s="2"/>
      <c r="B270" s="2"/>
      <c r="C270" s="3"/>
      <c r="D270" s="209"/>
      <c r="E270" s="237"/>
      <c r="F270" s="237"/>
      <c r="G270" s="349"/>
      <c r="H270" s="237"/>
      <c r="I270" s="209"/>
    </row>
    <row r="271" spans="1:9">
      <c r="A271" s="2"/>
      <c r="B271" s="2"/>
      <c r="C271" s="3"/>
      <c r="D271" s="209"/>
      <c r="E271" s="237"/>
      <c r="F271" s="237"/>
      <c r="G271" s="349"/>
      <c r="H271" s="237"/>
      <c r="I271" s="209"/>
    </row>
    <row r="272" spans="1:9">
      <c r="A272" s="2"/>
      <c r="B272" s="2"/>
      <c r="C272" s="3"/>
      <c r="D272" s="209"/>
      <c r="E272" s="237"/>
      <c r="F272" s="237"/>
      <c r="G272" s="349"/>
      <c r="H272" s="237"/>
      <c r="I272" s="209"/>
    </row>
    <row r="273" spans="1:9">
      <c r="A273" s="2"/>
      <c r="B273" s="2"/>
      <c r="C273" s="3"/>
      <c r="D273" s="209"/>
      <c r="E273" s="237"/>
      <c r="F273" s="237"/>
      <c r="G273" s="349"/>
      <c r="H273" s="237"/>
      <c r="I273" s="209"/>
    </row>
    <row r="274" spans="1:9">
      <c r="A274" s="2"/>
      <c r="B274" s="2"/>
      <c r="C274" s="3"/>
      <c r="D274" s="209"/>
      <c r="E274" s="237"/>
      <c r="F274" s="237"/>
      <c r="G274" s="349"/>
      <c r="H274" s="237"/>
      <c r="I274" s="209"/>
    </row>
    <row r="275" spans="1:9">
      <c r="A275" s="2"/>
      <c r="B275" s="2"/>
      <c r="C275" s="3"/>
      <c r="D275" s="209"/>
      <c r="E275" s="237"/>
      <c r="F275" s="237"/>
      <c r="G275" s="349"/>
      <c r="H275" s="237"/>
      <c r="I275" s="209"/>
    </row>
    <row r="276" spans="1:9">
      <c r="A276" s="2"/>
      <c r="B276" s="2"/>
      <c r="C276" s="3"/>
      <c r="D276" s="209"/>
      <c r="E276" s="237"/>
      <c r="F276" s="237"/>
      <c r="G276" s="349"/>
      <c r="H276" s="237"/>
      <c r="I276" s="209"/>
    </row>
    <row r="277" spans="1:9">
      <c r="A277" s="2"/>
      <c r="B277" s="2"/>
      <c r="C277" s="3"/>
      <c r="D277" s="209"/>
      <c r="E277" s="237"/>
      <c r="F277" s="237"/>
      <c r="G277" s="349"/>
      <c r="H277" s="237"/>
      <c r="I277" s="209"/>
    </row>
    <row r="278" spans="1:9">
      <c r="A278" s="2"/>
      <c r="B278" s="2"/>
      <c r="C278" s="3"/>
      <c r="D278" s="209"/>
      <c r="E278" s="237"/>
      <c r="F278" s="237"/>
      <c r="G278" s="349"/>
      <c r="H278" s="237"/>
      <c r="I278" s="209"/>
    </row>
    <row r="279" spans="1:9">
      <c r="A279" s="2"/>
      <c r="B279" s="2"/>
      <c r="C279" s="3"/>
      <c r="D279" s="209"/>
      <c r="E279" s="237"/>
      <c r="F279" s="237"/>
      <c r="G279" s="349"/>
      <c r="H279" s="237"/>
      <c r="I279" s="209"/>
    </row>
    <row r="280" spans="1:9">
      <c r="A280" s="2"/>
      <c r="B280" s="2"/>
      <c r="C280" s="3"/>
      <c r="D280" s="209"/>
      <c r="E280" s="237"/>
      <c r="F280" s="237"/>
      <c r="G280" s="349"/>
      <c r="H280" s="237"/>
      <c r="I280" s="209"/>
    </row>
    <row r="281" spans="1:9">
      <c r="A281" s="2"/>
      <c r="B281" s="2"/>
      <c r="C281" s="3"/>
      <c r="D281" s="209"/>
      <c r="E281" s="237"/>
      <c r="F281" s="237"/>
      <c r="G281" s="349"/>
      <c r="H281" s="237"/>
      <c r="I281" s="209"/>
    </row>
    <row r="282" spans="1:9">
      <c r="A282" s="2"/>
      <c r="B282" s="2"/>
      <c r="C282" s="3"/>
      <c r="D282" s="209"/>
      <c r="E282" s="237"/>
      <c r="F282" s="237"/>
      <c r="G282" s="349"/>
      <c r="H282" s="237"/>
      <c r="I282" s="209"/>
    </row>
    <row r="283" spans="1:9">
      <c r="B283" s="2"/>
      <c r="C283" s="3"/>
      <c r="D283" s="209"/>
      <c r="E283" s="237"/>
      <c r="F283" s="237"/>
      <c r="G283" s="349"/>
      <c r="H283" s="237"/>
      <c r="I283" s="209"/>
    </row>
    <row r="284" spans="1:9">
      <c r="B284" s="2"/>
      <c r="C284" s="3"/>
      <c r="D284" s="209"/>
      <c r="E284" s="237"/>
      <c r="F284" s="237"/>
      <c r="G284" s="349"/>
      <c r="H284" s="237"/>
      <c r="I284" s="209"/>
    </row>
    <row r="285" spans="1:9">
      <c r="B285" s="2"/>
      <c r="C285" s="3"/>
      <c r="D285" s="209"/>
      <c r="E285" s="237"/>
      <c r="F285" s="237"/>
      <c r="G285" s="349"/>
      <c r="H285" s="237"/>
      <c r="I285" s="209"/>
    </row>
    <row r="286" spans="1:9">
      <c r="B286" s="2"/>
      <c r="C286" s="3"/>
      <c r="D286" s="209"/>
      <c r="E286" s="237"/>
      <c r="F286" s="237"/>
      <c r="G286" s="349"/>
      <c r="H286" s="237"/>
      <c r="I286" s="209"/>
    </row>
  </sheetData>
  <mergeCells count="1">
    <mergeCell ref="A1:H2"/>
  </mergeCells>
  <phoneticPr fontId="29" type="noConversion"/>
  <pageMargins left="0.39370078740157483" right="0.39370078740157483"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6"/>
  <dimension ref="A1:Q128"/>
  <sheetViews>
    <sheetView zoomScaleNormal="100" workbookViewId="0">
      <pane ySplit="3" topLeftCell="A4" activePane="bottomLeft" state="frozen"/>
      <selection activeCell="E6" sqref="E6"/>
      <selection pane="bottomLeft" activeCell="W47" sqref="W47"/>
    </sheetView>
  </sheetViews>
  <sheetFormatPr defaultColWidth="9.140625" defaultRowHeight="14.25" customHeight="1"/>
  <cols>
    <col min="1" max="1" width="17.7109375" style="20" customWidth="1"/>
    <col min="2" max="2" width="9.7109375" style="20" customWidth="1"/>
    <col min="3" max="3" width="11.85546875" style="20" customWidth="1"/>
    <col min="4" max="4" width="11.7109375" style="20" customWidth="1"/>
    <col min="5" max="5" width="11.42578125" style="20" customWidth="1"/>
    <col min="6" max="6" width="12.140625" style="20" customWidth="1"/>
    <col min="7" max="7" width="11.42578125" style="20" customWidth="1"/>
    <col min="8" max="8" width="7.7109375" style="30" customWidth="1"/>
    <col min="9" max="9" width="10.42578125" style="20" customWidth="1"/>
    <col min="10" max="10" width="19" bestFit="1" customWidth="1"/>
    <col min="11" max="11" width="11.42578125" bestFit="1" customWidth="1"/>
    <col min="12" max="12" width="12.140625" customWidth="1"/>
    <col min="13" max="13" width="12.28515625" customWidth="1"/>
    <col min="14" max="14" width="16" customWidth="1"/>
    <col min="15" max="15" width="9.42578125" customWidth="1"/>
    <col min="16" max="16" width="10.28515625" bestFit="1" customWidth="1"/>
    <col min="17" max="16384" width="9.140625" style="20"/>
  </cols>
  <sheetData>
    <row r="1" spans="1:17" ht="16.5" customHeight="1">
      <c r="A1" s="37" t="s">
        <v>488</v>
      </c>
      <c r="I1" s="579"/>
      <c r="J1" s="4"/>
      <c r="K1" s="4"/>
      <c r="L1" s="4"/>
      <c r="M1" s="4"/>
      <c r="N1" s="4"/>
      <c r="O1" s="4"/>
    </row>
    <row r="2" spans="1:17" ht="14.25" customHeight="1">
      <c r="I2" s="24"/>
      <c r="J2" s="4"/>
      <c r="K2" s="4"/>
      <c r="L2" s="4"/>
      <c r="M2" s="4"/>
      <c r="N2" s="4"/>
      <c r="O2" s="4"/>
    </row>
    <row r="3" spans="1:17" s="276" customFormat="1" ht="36">
      <c r="A3" s="322"/>
      <c r="B3" s="340" t="s">
        <v>63</v>
      </c>
      <c r="C3" s="340" t="s">
        <v>64</v>
      </c>
      <c r="D3" s="340" t="s">
        <v>65</v>
      </c>
      <c r="E3" s="340" t="s">
        <v>66</v>
      </c>
      <c r="F3" s="340" t="s">
        <v>67</v>
      </c>
      <c r="G3" s="340" t="s">
        <v>68</v>
      </c>
      <c r="H3" s="551" t="s">
        <v>62</v>
      </c>
      <c r="I3" s="322"/>
      <c r="J3" s="637"/>
      <c r="K3" s="637"/>
      <c r="L3" s="637"/>
      <c r="M3" s="637"/>
      <c r="N3" s="637"/>
      <c r="O3" s="637"/>
      <c r="P3" s="637"/>
      <c r="Q3" s="637"/>
    </row>
    <row r="4" spans="1:17" ht="14.25" customHeight="1">
      <c r="A4" s="632" t="s">
        <v>546</v>
      </c>
      <c r="B4" s="642">
        <v>3</v>
      </c>
      <c r="C4" s="642">
        <v>2</v>
      </c>
      <c r="D4" s="642">
        <v>1</v>
      </c>
      <c r="E4" s="642">
        <v>2</v>
      </c>
      <c r="F4" s="642">
        <v>12.48</v>
      </c>
      <c r="G4" s="642">
        <v>0.9</v>
      </c>
      <c r="H4" s="642">
        <v>21.38</v>
      </c>
    </row>
    <row r="5" spans="1:17" ht="14.25" customHeight="1">
      <c r="A5" s="632" t="s">
        <v>418</v>
      </c>
      <c r="B5" s="642">
        <v>4</v>
      </c>
      <c r="C5" s="642"/>
      <c r="D5" s="642">
        <v>4</v>
      </c>
      <c r="E5" s="642"/>
      <c r="F5" s="642">
        <v>2.0499999999999998</v>
      </c>
      <c r="G5" s="642">
        <v>0.2</v>
      </c>
      <c r="H5" s="642">
        <v>10.25</v>
      </c>
    </row>
    <row r="6" spans="1:17" ht="14.25" customHeight="1">
      <c r="A6" s="632" t="s">
        <v>300</v>
      </c>
      <c r="B6" s="642">
        <v>1</v>
      </c>
      <c r="C6" s="642"/>
      <c r="D6" s="642"/>
      <c r="E6" s="642"/>
      <c r="F6" s="642"/>
      <c r="G6" s="642"/>
      <c r="H6" s="642">
        <v>1</v>
      </c>
    </row>
    <row r="7" spans="1:17" ht="14.25" customHeight="1">
      <c r="A7" s="632" t="s">
        <v>301</v>
      </c>
      <c r="B7" s="642">
        <v>3</v>
      </c>
      <c r="C7" s="642">
        <v>2</v>
      </c>
      <c r="D7" s="642">
        <v>2</v>
      </c>
      <c r="E7" s="642">
        <v>1</v>
      </c>
      <c r="F7" s="642">
        <v>2</v>
      </c>
      <c r="G7" s="642">
        <v>0.9</v>
      </c>
      <c r="H7" s="642">
        <v>10.9</v>
      </c>
    </row>
    <row r="8" spans="1:17" ht="14.25" customHeight="1">
      <c r="A8" s="632" t="s">
        <v>437</v>
      </c>
      <c r="B8" s="642">
        <v>12</v>
      </c>
      <c r="C8" s="642">
        <v>14</v>
      </c>
      <c r="D8" s="642">
        <v>5</v>
      </c>
      <c r="E8" s="642"/>
      <c r="F8" s="642">
        <v>14.33</v>
      </c>
      <c r="G8" s="642"/>
      <c r="H8" s="642">
        <v>45.33</v>
      </c>
    </row>
    <row r="9" spans="1:17" ht="14.25" customHeight="1">
      <c r="A9" s="632" t="s">
        <v>302</v>
      </c>
      <c r="B9" s="642">
        <v>2</v>
      </c>
      <c r="C9" s="642"/>
      <c r="D9" s="642">
        <v>2</v>
      </c>
      <c r="E9" s="642">
        <v>2</v>
      </c>
      <c r="F9" s="642">
        <v>5.9</v>
      </c>
      <c r="G9" s="642"/>
      <c r="H9" s="642">
        <v>11.9</v>
      </c>
    </row>
    <row r="10" spans="1:17" ht="14.25" customHeight="1">
      <c r="A10" s="632" t="s">
        <v>305</v>
      </c>
      <c r="B10" s="642">
        <v>1</v>
      </c>
      <c r="C10" s="642"/>
      <c r="D10" s="642"/>
      <c r="E10" s="642"/>
      <c r="F10" s="642">
        <v>2</v>
      </c>
      <c r="G10" s="642"/>
      <c r="H10" s="642">
        <v>3</v>
      </c>
    </row>
    <row r="11" spans="1:17" ht="14.25" customHeight="1">
      <c r="A11" s="632" t="s">
        <v>400</v>
      </c>
      <c r="B11" s="642">
        <v>3</v>
      </c>
      <c r="C11" s="642">
        <v>2</v>
      </c>
      <c r="D11" s="642">
        <v>3</v>
      </c>
      <c r="E11" s="642"/>
      <c r="F11" s="642">
        <v>2.57</v>
      </c>
      <c r="G11" s="642">
        <v>0.14000000000000001</v>
      </c>
      <c r="H11" s="642">
        <v>10.71</v>
      </c>
    </row>
    <row r="12" spans="1:17" ht="14.25" customHeight="1">
      <c r="A12" s="632" t="s">
        <v>259</v>
      </c>
      <c r="B12" s="642">
        <v>19</v>
      </c>
      <c r="C12" s="642">
        <v>16</v>
      </c>
      <c r="D12" s="642">
        <v>1</v>
      </c>
      <c r="E12" s="642">
        <v>7</v>
      </c>
      <c r="F12" s="642">
        <v>20.56</v>
      </c>
      <c r="G12" s="642"/>
      <c r="H12" s="642">
        <v>63.56</v>
      </c>
    </row>
    <row r="13" spans="1:17" ht="14.25" customHeight="1">
      <c r="A13" s="632" t="s">
        <v>261</v>
      </c>
      <c r="B13" s="642">
        <v>8</v>
      </c>
      <c r="C13" s="642">
        <v>2</v>
      </c>
      <c r="D13" s="642">
        <v>6</v>
      </c>
      <c r="E13" s="642"/>
      <c r="F13" s="642">
        <v>6</v>
      </c>
      <c r="G13" s="642"/>
      <c r="H13" s="642">
        <v>22</v>
      </c>
    </row>
    <row r="14" spans="1:17" ht="14.25" customHeight="1">
      <c r="A14" s="632" t="s">
        <v>308</v>
      </c>
      <c r="B14" s="642"/>
      <c r="C14" s="642"/>
      <c r="D14" s="642"/>
      <c r="E14" s="642"/>
      <c r="F14" s="642">
        <v>2.2799999999999998</v>
      </c>
      <c r="G14" s="642"/>
      <c r="H14" s="642">
        <v>2.2799999999999998</v>
      </c>
    </row>
    <row r="15" spans="1:17" ht="14.25" customHeight="1">
      <c r="A15" s="632" t="s">
        <v>310</v>
      </c>
      <c r="B15" s="642">
        <v>1</v>
      </c>
      <c r="C15" s="642"/>
      <c r="D15" s="642">
        <v>4</v>
      </c>
      <c r="E15" s="642">
        <v>1</v>
      </c>
      <c r="F15" s="642">
        <v>1</v>
      </c>
      <c r="G15" s="642"/>
      <c r="H15" s="642">
        <v>7</v>
      </c>
    </row>
    <row r="16" spans="1:17" ht="14.25" customHeight="1">
      <c r="A16" s="632" t="s">
        <v>263</v>
      </c>
      <c r="B16" s="642">
        <v>5</v>
      </c>
      <c r="C16" s="642">
        <v>6</v>
      </c>
      <c r="D16" s="642"/>
      <c r="E16" s="642">
        <v>1</v>
      </c>
      <c r="F16" s="642">
        <v>3.98</v>
      </c>
      <c r="G16" s="642">
        <v>1.04</v>
      </c>
      <c r="H16" s="642">
        <v>17.02</v>
      </c>
    </row>
    <row r="17" spans="1:8" ht="14.25" customHeight="1">
      <c r="A17" s="632" t="s">
        <v>264</v>
      </c>
      <c r="B17" s="642">
        <v>7</v>
      </c>
      <c r="C17" s="642">
        <v>2</v>
      </c>
      <c r="D17" s="642">
        <v>4</v>
      </c>
      <c r="E17" s="642">
        <v>1</v>
      </c>
      <c r="F17" s="642">
        <v>5.2</v>
      </c>
      <c r="G17" s="642"/>
      <c r="H17" s="642">
        <v>19.2</v>
      </c>
    </row>
    <row r="18" spans="1:8" ht="14.25" customHeight="1">
      <c r="A18" s="632" t="s">
        <v>265</v>
      </c>
      <c r="B18" s="642">
        <v>18</v>
      </c>
      <c r="C18" s="642">
        <v>11</v>
      </c>
      <c r="D18" s="642">
        <v>13</v>
      </c>
      <c r="E18" s="642">
        <v>2</v>
      </c>
      <c r="F18" s="642">
        <v>6.5</v>
      </c>
      <c r="G18" s="642"/>
      <c r="H18" s="642">
        <v>50.5</v>
      </c>
    </row>
    <row r="19" spans="1:8" ht="14.25" customHeight="1">
      <c r="A19" s="632" t="s">
        <v>130</v>
      </c>
      <c r="B19" s="642">
        <v>9</v>
      </c>
      <c r="C19" s="642">
        <v>11</v>
      </c>
      <c r="D19" s="642">
        <v>1</v>
      </c>
      <c r="E19" s="642"/>
      <c r="F19" s="642">
        <v>5.59</v>
      </c>
      <c r="G19" s="642">
        <v>0.32</v>
      </c>
      <c r="H19" s="642">
        <v>26.91</v>
      </c>
    </row>
    <row r="20" spans="1:8" ht="14.25" customHeight="1">
      <c r="A20" s="632" t="s">
        <v>419</v>
      </c>
      <c r="B20" s="642">
        <v>41</v>
      </c>
      <c r="C20" s="642">
        <v>33</v>
      </c>
      <c r="D20" s="642">
        <v>15</v>
      </c>
      <c r="E20" s="642">
        <v>6</v>
      </c>
      <c r="F20" s="642">
        <v>10.5</v>
      </c>
      <c r="G20" s="642">
        <v>4.5</v>
      </c>
      <c r="H20" s="642">
        <v>110</v>
      </c>
    </row>
    <row r="21" spans="1:8" ht="14.25" customHeight="1">
      <c r="A21" s="632" t="s">
        <v>420</v>
      </c>
      <c r="B21" s="642">
        <v>25</v>
      </c>
      <c r="C21" s="642">
        <v>6</v>
      </c>
      <c r="D21" s="642">
        <v>5</v>
      </c>
      <c r="E21" s="642">
        <v>14</v>
      </c>
      <c r="F21" s="642">
        <v>32.729999999999997</v>
      </c>
      <c r="G21" s="642"/>
      <c r="H21" s="642">
        <v>82.73</v>
      </c>
    </row>
    <row r="22" spans="1:8" ht="14.25" customHeight="1">
      <c r="A22" s="632" t="s">
        <v>212</v>
      </c>
      <c r="B22" s="642"/>
      <c r="C22" s="642"/>
      <c r="D22" s="642">
        <v>1</v>
      </c>
      <c r="E22" s="642"/>
      <c r="F22" s="642">
        <v>2.4700000000000002</v>
      </c>
      <c r="G22" s="642"/>
      <c r="H22" s="642">
        <v>3.47</v>
      </c>
    </row>
    <row r="23" spans="1:8" ht="14.25" customHeight="1">
      <c r="A23" s="632" t="s">
        <v>540</v>
      </c>
      <c r="B23" s="642">
        <v>11</v>
      </c>
      <c r="C23" s="642">
        <v>4</v>
      </c>
      <c r="D23" s="642">
        <v>3</v>
      </c>
      <c r="E23" s="642"/>
      <c r="F23" s="642">
        <v>8.4600000000000009</v>
      </c>
      <c r="G23" s="642">
        <v>0.5</v>
      </c>
      <c r="H23" s="642">
        <v>26.96</v>
      </c>
    </row>
    <row r="24" spans="1:8" ht="14.25" customHeight="1">
      <c r="A24" s="632" t="s">
        <v>131</v>
      </c>
      <c r="B24" s="642">
        <v>5</v>
      </c>
      <c r="C24" s="642">
        <v>2</v>
      </c>
      <c r="D24" s="642">
        <v>2</v>
      </c>
      <c r="E24" s="642">
        <v>3</v>
      </c>
      <c r="F24" s="642">
        <v>6.15</v>
      </c>
      <c r="G24" s="642">
        <v>0.7</v>
      </c>
      <c r="H24" s="642">
        <v>18.850000000000001</v>
      </c>
    </row>
    <row r="25" spans="1:8" ht="14.25" customHeight="1">
      <c r="A25" s="632" t="s">
        <v>267</v>
      </c>
      <c r="B25" s="642">
        <v>5</v>
      </c>
      <c r="C25" s="642">
        <v>5</v>
      </c>
      <c r="D25" s="642">
        <v>1</v>
      </c>
      <c r="E25" s="642"/>
      <c r="F25" s="642">
        <v>2.6</v>
      </c>
      <c r="G25" s="642"/>
      <c r="H25" s="642">
        <v>13.6</v>
      </c>
    </row>
    <row r="26" spans="1:8" ht="14.25" customHeight="1">
      <c r="A26" s="632" t="s">
        <v>541</v>
      </c>
      <c r="B26" s="642">
        <v>4</v>
      </c>
      <c r="C26" s="642">
        <v>3</v>
      </c>
      <c r="D26" s="642">
        <v>5</v>
      </c>
      <c r="E26" s="642"/>
      <c r="F26" s="642">
        <v>6.25</v>
      </c>
      <c r="G26" s="642">
        <v>0.24</v>
      </c>
      <c r="H26" s="642">
        <v>18.489999999999998</v>
      </c>
    </row>
    <row r="27" spans="1:8" ht="14.25" customHeight="1">
      <c r="A27" s="632" t="s">
        <v>316</v>
      </c>
      <c r="B27" s="642">
        <v>1</v>
      </c>
      <c r="C27" s="642"/>
      <c r="D27" s="642"/>
      <c r="E27" s="642"/>
      <c r="F27" s="642">
        <v>2.5499999999999998</v>
      </c>
      <c r="G27" s="642">
        <v>0.28000000000000003</v>
      </c>
      <c r="H27" s="642">
        <v>3.83</v>
      </c>
    </row>
    <row r="28" spans="1:8" ht="14.25" customHeight="1">
      <c r="A28" s="632" t="s">
        <v>317</v>
      </c>
      <c r="B28" s="642">
        <v>2</v>
      </c>
      <c r="C28" s="642">
        <v>3</v>
      </c>
      <c r="D28" s="642">
        <v>1</v>
      </c>
      <c r="E28" s="642"/>
      <c r="F28" s="642">
        <v>8.85</v>
      </c>
      <c r="G28" s="642">
        <v>0.9</v>
      </c>
      <c r="H28" s="642">
        <v>15.75</v>
      </c>
    </row>
    <row r="29" spans="1:8" ht="14.25" customHeight="1">
      <c r="A29" s="632" t="s">
        <v>421</v>
      </c>
      <c r="B29" s="642">
        <v>14</v>
      </c>
      <c r="C29" s="642">
        <v>11</v>
      </c>
      <c r="D29" s="642">
        <v>2</v>
      </c>
      <c r="E29" s="642">
        <v>1</v>
      </c>
      <c r="F29" s="642">
        <v>10.81</v>
      </c>
      <c r="G29" s="642">
        <v>5</v>
      </c>
      <c r="H29" s="642">
        <v>43.81</v>
      </c>
    </row>
    <row r="30" spans="1:8" s="103" customFormat="1" ht="14.25" customHeight="1">
      <c r="A30" s="632" t="s">
        <v>323</v>
      </c>
      <c r="B30" s="642">
        <v>1</v>
      </c>
      <c r="C30" s="642"/>
      <c r="D30" s="642"/>
      <c r="E30" s="642">
        <v>1</v>
      </c>
      <c r="F30" s="642">
        <v>8.57</v>
      </c>
      <c r="G30" s="642"/>
      <c r="H30" s="642">
        <v>10.57</v>
      </c>
    </row>
    <row r="31" spans="1:8" ht="14.25" customHeight="1">
      <c r="A31" s="632" t="s">
        <v>268</v>
      </c>
      <c r="B31" s="642">
        <v>17</v>
      </c>
      <c r="C31" s="642">
        <v>10</v>
      </c>
      <c r="D31" s="642">
        <v>17</v>
      </c>
      <c r="E31" s="642">
        <v>2</v>
      </c>
      <c r="F31" s="642">
        <v>5.91</v>
      </c>
      <c r="G31" s="642">
        <v>1</v>
      </c>
      <c r="H31" s="642">
        <v>52.91</v>
      </c>
    </row>
    <row r="32" spans="1:8" ht="14.25" customHeight="1">
      <c r="A32" s="632" t="s">
        <v>424</v>
      </c>
      <c r="B32" s="642">
        <v>21</v>
      </c>
      <c r="C32" s="642">
        <v>16</v>
      </c>
      <c r="D32" s="642">
        <v>7</v>
      </c>
      <c r="E32" s="642">
        <v>3</v>
      </c>
      <c r="F32" s="642">
        <v>14.99</v>
      </c>
      <c r="G32" s="642"/>
      <c r="H32" s="642">
        <v>61.99</v>
      </c>
    </row>
    <row r="33" spans="1:8" ht="14.25" customHeight="1">
      <c r="A33" s="632" t="s">
        <v>104</v>
      </c>
      <c r="B33" s="642">
        <v>1</v>
      </c>
      <c r="C33" s="642">
        <v>1</v>
      </c>
      <c r="D33" s="642">
        <v>3</v>
      </c>
      <c r="E33" s="642"/>
      <c r="F33" s="642"/>
      <c r="G33" s="642"/>
      <c r="H33" s="642">
        <v>5</v>
      </c>
    </row>
    <row r="34" spans="1:8" ht="14.25" customHeight="1">
      <c r="A34" s="632" t="s">
        <v>108</v>
      </c>
      <c r="B34" s="642">
        <v>5</v>
      </c>
      <c r="C34" s="642"/>
      <c r="D34" s="642"/>
      <c r="E34" s="642">
        <v>1</v>
      </c>
      <c r="F34" s="642">
        <v>4.8600000000000003</v>
      </c>
      <c r="G34" s="642">
        <v>1.5</v>
      </c>
      <c r="H34" s="642">
        <v>12.36</v>
      </c>
    </row>
    <row r="35" spans="1:8" ht="14.25" customHeight="1">
      <c r="A35" s="632" t="s">
        <v>116</v>
      </c>
      <c r="B35" s="642">
        <v>1</v>
      </c>
      <c r="C35" s="642"/>
      <c r="D35" s="642"/>
      <c r="E35" s="642"/>
      <c r="F35" s="642"/>
      <c r="G35" s="642"/>
      <c r="H35" s="642">
        <v>1</v>
      </c>
    </row>
    <row r="36" spans="1:8" ht="14.25" customHeight="1">
      <c r="A36" s="632" t="s">
        <v>327</v>
      </c>
      <c r="B36" s="642">
        <v>1</v>
      </c>
      <c r="C36" s="642">
        <v>1</v>
      </c>
      <c r="D36" s="642">
        <v>1</v>
      </c>
      <c r="E36" s="642"/>
      <c r="F36" s="642">
        <v>0.6</v>
      </c>
      <c r="G36" s="642">
        <v>0.1</v>
      </c>
      <c r="H36" s="642">
        <v>3.7</v>
      </c>
    </row>
    <row r="37" spans="1:8" ht="14.25" customHeight="1">
      <c r="A37" s="632" t="s">
        <v>270</v>
      </c>
      <c r="B37" s="642">
        <v>3</v>
      </c>
      <c r="C37" s="642">
        <v>3</v>
      </c>
      <c r="D37" s="642">
        <v>1</v>
      </c>
      <c r="E37" s="642">
        <v>2</v>
      </c>
      <c r="F37" s="642">
        <v>7.53</v>
      </c>
      <c r="G37" s="642"/>
      <c r="H37" s="642">
        <v>16.53</v>
      </c>
    </row>
    <row r="38" spans="1:8" ht="14.25" customHeight="1">
      <c r="A38" s="632" t="s">
        <v>352</v>
      </c>
      <c r="B38" s="642">
        <v>9</v>
      </c>
      <c r="C38" s="642">
        <v>1</v>
      </c>
      <c r="D38" s="642"/>
      <c r="E38" s="642">
        <v>19</v>
      </c>
      <c r="F38" s="642">
        <v>9.6</v>
      </c>
      <c r="G38" s="642"/>
      <c r="H38" s="642">
        <v>38.6</v>
      </c>
    </row>
    <row r="39" spans="1:8" ht="14.25" customHeight="1">
      <c r="A39" s="632" t="s">
        <v>425</v>
      </c>
      <c r="B39" s="642">
        <v>1</v>
      </c>
      <c r="C39" s="642"/>
      <c r="D39" s="642">
        <v>1</v>
      </c>
      <c r="E39" s="642"/>
      <c r="F39" s="642">
        <v>3.55</v>
      </c>
      <c r="G39" s="642"/>
      <c r="H39" s="642">
        <v>5.55</v>
      </c>
    </row>
    <row r="40" spans="1:8" ht="14.25" customHeight="1">
      <c r="A40" s="632" t="s">
        <v>272</v>
      </c>
      <c r="B40" s="642">
        <v>13</v>
      </c>
      <c r="C40" s="642">
        <v>8</v>
      </c>
      <c r="D40" s="642">
        <v>4</v>
      </c>
      <c r="E40" s="642"/>
      <c r="F40" s="642">
        <v>15.93</v>
      </c>
      <c r="G40" s="642">
        <v>0.18</v>
      </c>
      <c r="H40" s="642">
        <v>41.11</v>
      </c>
    </row>
    <row r="41" spans="1:8" ht="14.25" customHeight="1">
      <c r="A41" s="632" t="s">
        <v>426</v>
      </c>
      <c r="B41" s="642">
        <v>24</v>
      </c>
      <c r="C41" s="642">
        <v>22</v>
      </c>
      <c r="D41" s="642">
        <v>9</v>
      </c>
      <c r="E41" s="642">
        <v>9</v>
      </c>
      <c r="F41" s="642">
        <v>12.98</v>
      </c>
      <c r="G41" s="642">
        <v>4</v>
      </c>
      <c r="H41" s="642">
        <v>80.98</v>
      </c>
    </row>
    <row r="42" spans="1:8" ht="14.25" customHeight="1">
      <c r="A42" s="632" t="s">
        <v>329</v>
      </c>
      <c r="B42" s="642">
        <v>2</v>
      </c>
      <c r="C42" s="642">
        <v>2</v>
      </c>
      <c r="D42" s="642">
        <v>3</v>
      </c>
      <c r="E42" s="642"/>
      <c r="F42" s="642"/>
      <c r="G42" s="642"/>
      <c r="H42" s="642">
        <v>7</v>
      </c>
    </row>
    <row r="43" spans="1:8" ht="14.25" customHeight="1">
      <c r="A43" s="632" t="s">
        <v>331</v>
      </c>
      <c r="B43" s="642">
        <v>1</v>
      </c>
      <c r="C43" s="642">
        <v>1</v>
      </c>
      <c r="D43" s="642">
        <v>2</v>
      </c>
      <c r="E43" s="642"/>
      <c r="F43" s="642">
        <v>3.82</v>
      </c>
      <c r="G43" s="642"/>
      <c r="H43" s="642">
        <v>7.82</v>
      </c>
    </row>
    <row r="44" spans="1:8" ht="14.25" customHeight="1">
      <c r="A44" s="632" t="s">
        <v>275</v>
      </c>
      <c r="B44" s="642">
        <v>3</v>
      </c>
      <c r="C44" s="642">
        <v>1</v>
      </c>
      <c r="D44" s="642"/>
      <c r="E44" s="642"/>
      <c r="F44" s="642">
        <v>2.97</v>
      </c>
      <c r="G44" s="642">
        <v>0.04</v>
      </c>
      <c r="H44" s="642">
        <v>7.01</v>
      </c>
    </row>
    <row r="45" spans="1:8" ht="14.25" customHeight="1">
      <c r="A45" s="632" t="s">
        <v>135</v>
      </c>
      <c r="B45" s="642">
        <v>13</v>
      </c>
      <c r="C45" s="642">
        <v>6</v>
      </c>
      <c r="D45" s="642">
        <v>5</v>
      </c>
      <c r="E45" s="642"/>
      <c r="F45" s="642">
        <v>8.1</v>
      </c>
      <c r="G45" s="642">
        <v>1.66</v>
      </c>
      <c r="H45" s="642">
        <v>33.76</v>
      </c>
    </row>
    <row r="46" spans="1:8" ht="14.25" customHeight="1">
      <c r="A46" s="632" t="s">
        <v>333</v>
      </c>
      <c r="B46" s="642">
        <v>1</v>
      </c>
      <c r="C46" s="642"/>
      <c r="D46" s="642"/>
      <c r="E46" s="642"/>
      <c r="F46" s="642">
        <v>0.8</v>
      </c>
      <c r="G46" s="642">
        <v>0.38</v>
      </c>
      <c r="H46" s="642">
        <v>2.1800000000000002</v>
      </c>
    </row>
    <row r="47" spans="1:8" ht="14.25" customHeight="1">
      <c r="A47" s="632" t="s">
        <v>278</v>
      </c>
      <c r="B47" s="642">
        <v>12</v>
      </c>
      <c r="C47" s="642">
        <v>16</v>
      </c>
      <c r="D47" s="642">
        <v>16</v>
      </c>
      <c r="E47" s="642">
        <v>6</v>
      </c>
      <c r="F47" s="642">
        <v>9.83</v>
      </c>
      <c r="G47" s="642"/>
      <c r="H47" s="642">
        <v>59.83</v>
      </c>
    </row>
    <row r="48" spans="1:8" ht="14.25" customHeight="1">
      <c r="A48" s="632" t="s">
        <v>279</v>
      </c>
      <c r="B48" s="642">
        <v>8</v>
      </c>
      <c r="C48" s="642">
        <v>4</v>
      </c>
      <c r="D48" s="642">
        <v>3</v>
      </c>
      <c r="E48" s="642">
        <v>1</v>
      </c>
      <c r="F48" s="642">
        <v>5.79</v>
      </c>
      <c r="G48" s="642">
        <v>1</v>
      </c>
      <c r="H48" s="642">
        <v>22.79</v>
      </c>
    </row>
    <row r="49" spans="1:9" ht="14.25" customHeight="1">
      <c r="A49" s="632" t="s">
        <v>334</v>
      </c>
      <c r="B49" s="642">
        <v>1</v>
      </c>
      <c r="C49" s="642"/>
      <c r="D49" s="642"/>
      <c r="E49" s="642"/>
      <c r="F49" s="642">
        <v>2.33</v>
      </c>
      <c r="G49" s="642">
        <v>0.3</v>
      </c>
      <c r="H49" s="642">
        <v>3.63</v>
      </c>
    </row>
    <row r="50" spans="1:9" ht="14.25" customHeight="1">
      <c r="A50" s="632" t="s">
        <v>336</v>
      </c>
      <c r="B50" s="642">
        <v>2</v>
      </c>
      <c r="C50" s="642">
        <v>2</v>
      </c>
      <c r="D50" s="642"/>
      <c r="E50" s="642"/>
      <c r="F50" s="642">
        <v>4.5999999999999996</v>
      </c>
      <c r="G50" s="642"/>
      <c r="H50" s="642">
        <v>8.6</v>
      </c>
    </row>
    <row r="51" spans="1:9" ht="14.25" customHeight="1">
      <c r="A51" s="24"/>
      <c r="B51" s="573"/>
      <c r="C51" s="573"/>
      <c r="D51" s="573"/>
      <c r="E51" s="573"/>
      <c r="F51" s="491"/>
      <c r="G51" s="491"/>
      <c r="H51" s="491"/>
    </row>
    <row r="52" spans="1:9" s="24" customFormat="1" ht="14.25" customHeight="1">
      <c r="B52" s="573"/>
      <c r="C52" s="573"/>
      <c r="D52" s="573"/>
      <c r="E52" s="573"/>
      <c r="F52" s="491"/>
      <c r="G52" s="491"/>
      <c r="H52" s="491"/>
      <c r="I52" s="20"/>
    </row>
    <row r="53" spans="1:9" ht="14.25" customHeight="1">
      <c r="A53" s="24"/>
      <c r="B53" s="573"/>
      <c r="C53" s="573"/>
      <c r="D53" s="573"/>
      <c r="E53" s="573"/>
      <c r="F53" s="491"/>
      <c r="G53" s="491"/>
      <c r="H53" s="491"/>
    </row>
    <row r="54" spans="1:9" ht="14.25" customHeight="1">
      <c r="A54" s="24"/>
      <c r="B54" s="573"/>
      <c r="C54" s="573"/>
      <c r="D54" s="573"/>
      <c r="E54" s="573"/>
      <c r="F54" s="491"/>
      <c r="G54" s="491"/>
      <c r="H54" s="491"/>
    </row>
    <row r="55" spans="1:9" ht="14.25" customHeight="1">
      <c r="A55" s="24"/>
      <c r="B55" s="573"/>
      <c r="C55" s="573"/>
      <c r="D55" s="573"/>
      <c r="E55" s="573"/>
      <c r="F55" s="491"/>
      <c r="G55" s="491"/>
      <c r="H55" s="491"/>
    </row>
    <row r="56" spans="1:9" ht="14.25" customHeight="1">
      <c r="A56" s="24"/>
      <c r="B56" s="573"/>
      <c r="C56" s="573"/>
      <c r="D56" s="573"/>
      <c r="E56" s="573"/>
      <c r="F56" s="491"/>
      <c r="G56" s="491"/>
      <c r="H56" s="491"/>
    </row>
    <row r="57" spans="1:9" ht="14.25" customHeight="1">
      <c r="A57" s="24"/>
      <c r="B57" s="573"/>
      <c r="C57" s="573"/>
      <c r="D57" s="573"/>
      <c r="E57" s="573"/>
      <c r="F57" s="491"/>
      <c r="G57" s="491"/>
      <c r="H57" s="491"/>
    </row>
    <row r="58" spans="1:9" ht="14.25" customHeight="1">
      <c r="A58" s="107"/>
      <c r="B58" s="4"/>
      <c r="C58" s="4"/>
      <c r="D58" s="4"/>
      <c r="E58" s="4"/>
      <c r="F58" s="4"/>
      <c r="G58" s="4"/>
      <c r="H58" s="24"/>
    </row>
    <row r="59" spans="1:9" ht="14.25" customHeight="1">
      <c r="A59" s="24"/>
      <c r="B59"/>
      <c r="C59"/>
      <c r="D59"/>
      <c r="E59"/>
      <c r="F59"/>
      <c r="G59"/>
      <c r="H59" s="146"/>
    </row>
    <row r="60" spans="1:9" ht="14.25" customHeight="1">
      <c r="A60" s="24"/>
      <c r="B60"/>
      <c r="C60"/>
      <c r="D60"/>
      <c r="E60"/>
      <c r="F60"/>
      <c r="G60"/>
      <c r="H60" s="146"/>
    </row>
    <row r="61" spans="1:9" ht="14.25" customHeight="1">
      <c r="A61" s="24"/>
      <c r="B61"/>
      <c r="C61"/>
      <c r="D61"/>
      <c r="E61"/>
      <c r="F61"/>
      <c r="G61"/>
      <c r="H61" s="146"/>
    </row>
    <row r="62" spans="1:9" ht="14.25" customHeight="1">
      <c r="A62" s="24"/>
      <c r="B62"/>
      <c r="C62"/>
      <c r="D62"/>
      <c r="E62"/>
      <c r="F62"/>
      <c r="G62"/>
      <c r="H62" s="146"/>
    </row>
    <row r="63" spans="1:9" ht="14.25" customHeight="1">
      <c r="A63" s="24"/>
      <c r="B63"/>
      <c r="C63"/>
      <c r="D63"/>
      <c r="E63"/>
      <c r="F63"/>
      <c r="G63"/>
      <c r="H63" s="146"/>
    </row>
    <row r="64" spans="1:9" ht="14.25" customHeight="1">
      <c r="A64" s="24"/>
      <c r="B64"/>
      <c r="C64"/>
      <c r="D64"/>
      <c r="E64"/>
      <c r="F64"/>
      <c r="G64"/>
      <c r="H64" s="146"/>
    </row>
    <row r="65" spans="1:8" ht="14.25" customHeight="1">
      <c r="A65" s="24"/>
      <c r="B65"/>
      <c r="C65"/>
      <c r="D65"/>
      <c r="E65"/>
      <c r="F65"/>
      <c r="G65"/>
      <c r="H65" s="146"/>
    </row>
    <row r="66" spans="1:8" ht="14.25" customHeight="1">
      <c r="B66"/>
      <c r="C66"/>
      <c r="D66"/>
      <c r="E66"/>
      <c r="F66"/>
      <c r="G66"/>
      <c r="H66" s="146"/>
    </row>
    <row r="67" spans="1:8" ht="14.25" customHeight="1">
      <c r="B67"/>
      <c r="C67"/>
      <c r="D67"/>
      <c r="E67"/>
      <c r="F67"/>
      <c r="G67"/>
      <c r="H67" s="146"/>
    </row>
    <row r="68" spans="1:8" ht="14.25" customHeight="1">
      <c r="B68"/>
      <c r="C68"/>
      <c r="D68"/>
      <c r="E68"/>
      <c r="F68"/>
      <c r="G68"/>
      <c r="H68" s="146"/>
    </row>
    <row r="69" spans="1:8" ht="14.25" customHeight="1">
      <c r="B69"/>
      <c r="C69"/>
      <c r="D69"/>
      <c r="E69"/>
      <c r="F69"/>
      <c r="G69"/>
      <c r="H69" s="146"/>
    </row>
    <row r="70" spans="1:8" ht="14.25" customHeight="1">
      <c r="B70"/>
      <c r="C70"/>
      <c r="D70"/>
      <c r="E70"/>
      <c r="F70"/>
      <c r="G70"/>
      <c r="H70" s="146"/>
    </row>
    <row r="71" spans="1:8" ht="14.25" customHeight="1">
      <c r="B71"/>
      <c r="C71"/>
      <c r="D71"/>
      <c r="E71"/>
      <c r="F71"/>
      <c r="G71"/>
      <c r="H71" s="146"/>
    </row>
    <row r="72" spans="1:8" ht="14.25" customHeight="1">
      <c r="B72"/>
      <c r="C72"/>
      <c r="D72"/>
      <c r="E72"/>
      <c r="F72"/>
      <c r="G72"/>
      <c r="H72" s="146"/>
    </row>
    <row r="73" spans="1:8" ht="14.25" customHeight="1">
      <c r="B73"/>
      <c r="C73"/>
      <c r="D73"/>
      <c r="E73"/>
      <c r="F73"/>
      <c r="G73"/>
      <c r="H73" s="146"/>
    </row>
    <row r="74" spans="1:8" ht="14.25" customHeight="1">
      <c r="B74"/>
      <c r="C74"/>
      <c r="D74"/>
      <c r="E74"/>
      <c r="F74"/>
      <c r="G74"/>
      <c r="H74" s="146"/>
    </row>
    <row r="75" spans="1:8" ht="14.25" customHeight="1">
      <c r="B75"/>
      <c r="C75"/>
      <c r="D75"/>
      <c r="E75"/>
      <c r="F75"/>
      <c r="G75"/>
      <c r="H75" s="146"/>
    </row>
    <row r="76" spans="1:8" ht="14.25" customHeight="1">
      <c r="B76"/>
      <c r="C76"/>
      <c r="D76"/>
      <c r="E76"/>
      <c r="F76"/>
      <c r="G76"/>
      <c r="H76" s="146"/>
    </row>
    <row r="77" spans="1:8" ht="14.25" customHeight="1">
      <c r="B77"/>
      <c r="C77"/>
      <c r="D77"/>
      <c r="E77"/>
      <c r="F77"/>
      <c r="G77"/>
      <c r="H77" s="146"/>
    </row>
    <row r="78" spans="1:8" ht="14.25" customHeight="1">
      <c r="B78"/>
      <c r="C78"/>
      <c r="D78"/>
      <c r="E78"/>
      <c r="F78"/>
      <c r="G78"/>
      <c r="H78" s="146"/>
    </row>
    <row r="79" spans="1:8" ht="14.25" customHeight="1">
      <c r="B79"/>
      <c r="C79"/>
      <c r="D79"/>
      <c r="E79"/>
      <c r="F79"/>
      <c r="G79"/>
      <c r="H79" s="146"/>
    </row>
    <row r="80" spans="1:8" ht="14.25" customHeight="1">
      <c r="B80"/>
      <c r="C80"/>
      <c r="D80"/>
      <c r="E80"/>
      <c r="F80"/>
      <c r="G80"/>
    </row>
    <row r="81" spans="2:7" ht="14.25" customHeight="1">
      <c r="B81"/>
      <c r="C81"/>
      <c r="D81"/>
      <c r="E81"/>
      <c r="F81"/>
      <c r="G81"/>
    </row>
    <row r="82" spans="2:7" ht="14.25" customHeight="1">
      <c r="B82"/>
      <c r="C82"/>
      <c r="D82"/>
      <c r="E82"/>
      <c r="F82"/>
      <c r="G82"/>
    </row>
    <row r="83" spans="2:7" ht="14.25" customHeight="1">
      <c r="B83"/>
      <c r="C83"/>
      <c r="D83"/>
      <c r="E83"/>
      <c r="F83"/>
      <c r="G83"/>
    </row>
    <row r="84" spans="2:7" ht="14.25" customHeight="1">
      <c r="B84"/>
      <c r="C84"/>
      <c r="D84"/>
      <c r="E84"/>
      <c r="F84"/>
      <c r="G84"/>
    </row>
    <row r="85" spans="2:7" ht="14.25" customHeight="1">
      <c r="B85"/>
      <c r="C85"/>
      <c r="D85"/>
      <c r="E85"/>
      <c r="F85"/>
      <c r="G85"/>
    </row>
    <row r="86" spans="2:7" ht="14.25" customHeight="1">
      <c r="B86"/>
      <c r="C86"/>
      <c r="D86"/>
      <c r="E86"/>
      <c r="F86"/>
      <c r="G86"/>
    </row>
    <row r="87" spans="2:7" ht="14.25" customHeight="1">
      <c r="B87"/>
      <c r="C87"/>
      <c r="D87"/>
      <c r="E87"/>
      <c r="F87"/>
      <c r="G87"/>
    </row>
    <row r="88" spans="2:7" ht="14.25" customHeight="1">
      <c r="B88"/>
      <c r="C88"/>
      <c r="D88"/>
      <c r="E88"/>
      <c r="F88"/>
      <c r="G88"/>
    </row>
    <row r="89" spans="2:7" ht="14.25" customHeight="1">
      <c r="B89"/>
      <c r="C89"/>
      <c r="D89"/>
      <c r="E89"/>
      <c r="F89"/>
      <c r="G89"/>
    </row>
    <row r="90" spans="2:7" ht="14.25" customHeight="1">
      <c r="B90"/>
      <c r="C90"/>
      <c r="D90"/>
      <c r="E90"/>
      <c r="F90"/>
      <c r="G90"/>
    </row>
    <row r="91" spans="2:7" ht="14.25" customHeight="1">
      <c r="B91"/>
      <c r="C91"/>
      <c r="D91"/>
      <c r="E91"/>
      <c r="F91"/>
      <c r="G91"/>
    </row>
    <row r="92" spans="2:7" ht="14.25" customHeight="1">
      <c r="B92"/>
      <c r="C92"/>
      <c r="D92"/>
      <c r="E92"/>
      <c r="F92"/>
      <c r="G92"/>
    </row>
    <row r="93" spans="2:7" ht="14.25" customHeight="1">
      <c r="B93"/>
      <c r="C93"/>
      <c r="D93"/>
      <c r="E93"/>
      <c r="F93"/>
      <c r="G93"/>
    </row>
    <row r="94" spans="2:7" ht="14.25" customHeight="1">
      <c r="B94"/>
      <c r="C94"/>
      <c r="D94"/>
      <c r="E94"/>
      <c r="F94"/>
      <c r="G94"/>
    </row>
    <row r="95" spans="2:7" ht="14.25" customHeight="1">
      <c r="B95"/>
      <c r="C95"/>
      <c r="D95"/>
      <c r="E95"/>
      <c r="F95"/>
      <c r="G95"/>
    </row>
    <row r="96" spans="2:7" ht="14.25" customHeight="1">
      <c r="B96"/>
      <c r="C96"/>
      <c r="D96"/>
      <c r="E96"/>
      <c r="F96"/>
      <c r="G96"/>
    </row>
    <row r="97" spans="1:7" ht="14.25" customHeight="1">
      <c r="B97"/>
      <c r="C97"/>
      <c r="D97"/>
      <c r="E97"/>
      <c r="F97"/>
      <c r="G97"/>
    </row>
    <row r="98" spans="1:7" ht="14.25" customHeight="1">
      <c r="B98"/>
      <c r="C98"/>
      <c r="D98"/>
      <c r="E98"/>
      <c r="F98"/>
      <c r="G98"/>
    </row>
    <row r="99" spans="1:7" ht="14.25" customHeight="1">
      <c r="B99"/>
      <c r="C99"/>
      <c r="D99"/>
      <c r="E99"/>
      <c r="F99"/>
      <c r="G99"/>
    </row>
    <row r="100" spans="1:7" ht="14.25" customHeight="1">
      <c r="B100"/>
      <c r="C100"/>
      <c r="D100"/>
      <c r="E100"/>
      <c r="F100"/>
      <c r="G100"/>
    </row>
    <row r="101" spans="1:7" ht="14.25" customHeight="1">
      <c r="B101"/>
      <c r="C101"/>
      <c r="D101"/>
      <c r="E101"/>
      <c r="F101"/>
      <c r="G101"/>
    </row>
    <row r="102" spans="1:7" ht="14.25" customHeight="1">
      <c r="B102"/>
      <c r="C102"/>
      <c r="D102"/>
      <c r="E102"/>
      <c r="F102"/>
      <c r="G102"/>
    </row>
    <row r="103" spans="1:7" ht="14.25" customHeight="1">
      <c r="B103"/>
      <c r="C103"/>
      <c r="D103"/>
      <c r="E103"/>
      <c r="F103"/>
      <c r="G103"/>
    </row>
    <row r="104" spans="1:7" ht="14.25" customHeight="1">
      <c r="B104"/>
      <c r="C104"/>
      <c r="D104"/>
      <c r="E104"/>
      <c r="F104"/>
      <c r="G104"/>
    </row>
    <row r="105" spans="1:7" ht="14.25" customHeight="1">
      <c r="B105"/>
      <c r="C105"/>
      <c r="D105"/>
      <c r="E105"/>
      <c r="F105"/>
      <c r="G105"/>
    </row>
    <row r="106" spans="1:7" ht="14.25" customHeight="1">
      <c r="A106" s="24"/>
      <c r="B106" s="24"/>
      <c r="C106" s="24"/>
      <c r="D106" s="24"/>
      <c r="E106" s="24"/>
      <c r="F106" s="24"/>
      <c r="G106" s="24"/>
    </row>
    <row r="107" spans="1:7" ht="14.25" customHeight="1">
      <c r="A107" s="24"/>
    </row>
    <row r="108" spans="1:7" ht="14.25" customHeight="1">
      <c r="A108" s="24"/>
    </row>
    <row r="109" spans="1:7" ht="14.25" customHeight="1">
      <c r="A109" s="24"/>
    </row>
    <row r="110" spans="1:7" ht="14.25" customHeight="1">
      <c r="A110" s="24"/>
      <c r="B110" s="24"/>
      <c r="C110" s="24"/>
      <c r="D110" s="24"/>
      <c r="E110" s="24"/>
      <c r="F110" s="24"/>
      <c r="G110" s="24"/>
    </row>
    <row r="111" spans="1:7" ht="14.25" customHeight="1">
      <c r="A111" s="24"/>
      <c r="B111" s="24"/>
      <c r="C111" s="24"/>
      <c r="D111" s="24"/>
      <c r="E111" s="24"/>
      <c r="F111" s="24"/>
      <c r="G111" s="24"/>
    </row>
    <row r="112" spans="1:7" ht="14.25" customHeight="1">
      <c r="A112" s="24"/>
      <c r="B112" s="24"/>
      <c r="C112" s="24"/>
      <c r="D112" s="24"/>
      <c r="E112" s="24"/>
      <c r="F112" s="24"/>
      <c r="G112" s="24"/>
    </row>
    <row r="113" spans="1:7" ht="14.25" customHeight="1">
      <c r="A113" s="24"/>
      <c r="B113" s="24"/>
      <c r="C113" s="24"/>
      <c r="D113" s="24"/>
      <c r="E113" s="24"/>
      <c r="F113" s="24"/>
      <c r="G113" s="24"/>
    </row>
    <row r="114" spans="1:7" ht="14.25" customHeight="1">
      <c r="A114" s="24"/>
      <c r="B114" s="24"/>
      <c r="C114" s="24"/>
      <c r="D114" s="24"/>
      <c r="E114" s="24"/>
      <c r="F114" s="24"/>
      <c r="G114" s="24"/>
    </row>
    <row r="115" spans="1:7" ht="14.25" customHeight="1">
      <c r="A115" s="24"/>
      <c r="B115" s="24"/>
      <c r="C115" s="24"/>
      <c r="D115" s="24"/>
      <c r="E115" s="24"/>
      <c r="F115" s="24"/>
      <c r="G115" s="24"/>
    </row>
    <row r="116" spans="1:7" ht="14.25" customHeight="1">
      <c r="A116" s="24"/>
      <c r="B116" s="24"/>
      <c r="C116" s="24"/>
      <c r="D116" s="24"/>
      <c r="E116" s="24"/>
      <c r="F116" s="24"/>
      <c r="G116" s="24"/>
    </row>
    <row r="117" spans="1:7" ht="14.25" customHeight="1">
      <c r="A117" s="24"/>
      <c r="B117" s="24"/>
      <c r="C117" s="24"/>
      <c r="D117" s="24"/>
      <c r="E117" s="24"/>
      <c r="F117" s="24"/>
      <c r="G117" s="24"/>
    </row>
    <row r="118" spans="1:7" ht="14.25" customHeight="1">
      <c r="A118" s="24"/>
      <c r="B118" s="24"/>
      <c r="C118" s="24"/>
      <c r="D118" s="24"/>
      <c r="E118" s="24"/>
      <c r="F118" s="24"/>
      <c r="G118" s="24"/>
    </row>
    <row r="119" spans="1:7" ht="14.25" customHeight="1">
      <c r="A119" s="24"/>
      <c r="B119" s="24"/>
      <c r="C119" s="24"/>
      <c r="D119" s="24"/>
      <c r="E119" s="24"/>
      <c r="F119" s="24"/>
      <c r="G119" s="24"/>
    </row>
    <row r="120" spans="1:7" ht="14.25" customHeight="1">
      <c r="A120" s="24"/>
      <c r="B120" s="24"/>
      <c r="C120" s="24"/>
      <c r="D120" s="24"/>
      <c r="E120" s="24"/>
      <c r="F120" s="24"/>
      <c r="G120" s="24"/>
    </row>
    <row r="121" spans="1:7" ht="14.25" customHeight="1">
      <c r="A121" s="24"/>
      <c r="B121" s="24"/>
      <c r="C121" s="24"/>
      <c r="D121" s="24"/>
      <c r="E121" s="24"/>
      <c r="F121" s="24"/>
      <c r="G121" s="24"/>
    </row>
    <row r="122" spans="1:7" ht="14.25" customHeight="1">
      <c r="A122" s="24"/>
      <c r="B122" s="24"/>
      <c r="C122" s="24"/>
      <c r="D122" s="24"/>
      <c r="E122" s="24"/>
      <c r="F122" s="24"/>
      <c r="G122" s="24"/>
    </row>
    <row r="123" spans="1:7" ht="14.25" customHeight="1">
      <c r="A123" s="24"/>
      <c r="B123" s="24"/>
      <c r="C123" s="24"/>
      <c r="D123" s="24"/>
      <c r="E123" s="24"/>
      <c r="F123" s="24"/>
      <c r="G123" s="24"/>
    </row>
    <row r="124" spans="1:7" ht="14.25" customHeight="1">
      <c r="A124" s="24"/>
      <c r="B124" s="24"/>
      <c r="C124" s="24"/>
      <c r="D124" s="24"/>
      <c r="E124" s="24"/>
      <c r="F124" s="24"/>
      <c r="G124" s="24"/>
    </row>
    <row r="125" spans="1:7" ht="14.25" customHeight="1">
      <c r="A125" s="24"/>
      <c r="B125" s="24"/>
      <c r="C125" s="24"/>
      <c r="D125" s="24"/>
      <c r="E125" s="24"/>
      <c r="F125" s="24"/>
      <c r="G125" s="24"/>
    </row>
    <row r="126" spans="1:7" ht="14.25" customHeight="1">
      <c r="A126" s="24"/>
      <c r="B126" s="24"/>
      <c r="C126" s="24"/>
      <c r="D126" s="24"/>
      <c r="E126" s="24"/>
      <c r="F126" s="24"/>
      <c r="G126" s="24"/>
    </row>
    <row r="127" spans="1:7" ht="14.25" customHeight="1">
      <c r="A127" s="24"/>
      <c r="B127" s="24"/>
      <c r="C127" s="24"/>
      <c r="D127" s="24"/>
      <c r="E127" s="24"/>
      <c r="F127" s="24"/>
      <c r="G127" s="24"/>
    </row>
    <row r="128" spans="1:7" ht="14.25" customHeight="1">
      <c r="A128" s="24"/>
      <c r="B128" s="24"/>
      <c r="C128" s="24"/>
      <c r="D128" s="24"/>
      <c r="E128" s="24"/>
      <c r="F128" s="24"/>
      <c r="G128" s="24"/>
    </row>
  </sheetData>
  <phoneticPr fontId="29" type="noConversion"/>
  <pageMargins left="0.51181102362204722" right="0.51181102362204722"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dimension ref="A1:I71"/>
  <sheetViews>
    <sheetView zoomScaleNormal="100" workbookViewId="0">
      <pane ySplit="3" topLeftCell="A4" activePane="bottomLeft" state="frozen"/>
      <selection activeCell="E6" sqref="E6"/>
      <selection pane="bottomLeft" activeCell="J47" sqref="J47"/>
    </sheetView>
  </sheetViews>
  <sheetFormatPr defaultColWidth="8.85546875" defaultRowHeight="14.25" customHeight="1"/>
  <cols>
    <col min="1" max="1" width="19.85546875" style="20" customWidth="1"/>
    <col min="2" max="2" width="10.28515625" style="20" bestFit="1" customWidth="1"/>
    <col min="3" max="3" width="11.140625" style="20" customWidth="1"/>
    <col min="4" max="4" width="10.85546875" style="20" customWidth="1"/>
    <col min="5" max="7" width="10.7109375" style="20" bestFit="1" customWidth="1"/>
    <col min="8" max="8" width="8" style="30" customWidth="1"/>
    <col min="9" max="16384" width="8.85546875" style="20"/>
  </cols>
  <sheetData>
    <row r="1" spans="1:9" ht="15.75" customHeight="1">
      <c r="A1" s="37" t="s">
        <v>488</v>
      </c>
    </row>
    <row r="3" spans="1:9" ht="36">
      <c r="A3" s="62"/>
      <c r="B3" s="340" t="s">
        <v>63</v>
      </c>
      <c r="C3" s="340" t="s">
        <v>64</v>
      </c>
      <c r="D3" s="340" t="s">
        <v>65</v>
      </c>
      <c r="E3" s="340" t="s">
        <v>66</v>
      </c>
      <c r="F3" s="340" t="s">
        <v>67</v>
      </c>
      <c r="G3" s="340" t="s">
        <v>68</v>
      </c>
      <c r="H3" s="551" t="s">
        <v>62</v>
      </c>
    </row>
    <row r="4" spans="1:9" ht="14.25" customHeight="1">
      <c r="A4" s="632" t="s">
        <v>280</v>
      </c>
      <c r="B4" s="642">
        <v>11</v>
      </c>
      <c r="C4" s="642">
        <v>8</v>
      </c>
      <c r="D4" s="642">
        <v>12</v>
      </c>
      <c r="E4" s="642">
        <v>4</v>
      </c>
      <c r="F4" s="642">
        <v>14.54</v>
      </c>
      <c r="G4" s="642"/>
      <c r="H4" s="642">
        <v>49.54</v>
      </c>
      <c r="I4" s="24"/>
    </row>
    <row r="5" spans="1:9" ht="14.25" customHeight="1">
      <c r="A5" s="632" t="s">
        <v>213</v>
      </c>
      <c r="B5" s="642">
        <v>9</v>
      </c>
      <c r="C5" s="642"/>
      <c r="D5" s="642">
        <v>4</v>
      </c>
      <c r="E5" s="642">
        <v>5</v>
      </c>
      <c r="F5" s="642">
        <v>6.32</v>
      </c>
      <c r="G5" s="642">
        <v>2.3199999999999998</v>
      </c>
      <c r="H5" s="642">
        <v>26.64</v>
      </c>
      <c r="I5" s="24"/>
    </row>
    <row r="6" spans="1:9" ht="14.25" customHeight="1">
      <c r="A6" s="632" t="s">
        <v>281</v>
      </c>
      <c r="B6" s="642">
        <v>7</v>
      </c>
      <c r="C6" s="642">
        <v>3</v>
      </c>
      <c r="D6" s="642">
        <v>6</v>
      </c>
      <c r="E6" s="642"/>
      <c r="F6" s="642">
        <v>5.81</v>
      </c>
      <c r="G6" s="642"/>
      <c r="H6" s="642">
        <v>21.81</v>
      </c>
      <c r="I6" s="24"/>
    </row>
    <row r="7" spans="1:9" ht="14.25" customHeight="1">
      <c r="A7" s="632" t="s">
        <v>438</v>
      </c>
      <c r="B7" s="642">
        <v>6</v>
      </c>
      <c r="C7" s="642">
        <v>7</v>
      </c>
      <c r="D7" s="642"/>
      <c r="E7" s="642">
        <v>1</v>
      </c>
      <c r="F7" s="642">
        <v>5.8</v>
      </c>
      <c r="G7" s="642">
        <v>0.17</v>
      </c>
      <c r="H7" s="642">
        <v>19.97</v>
      </c>
      <c r="I7" s="24"/>
    </row>
    <row r="8" spans="1:9" ht="14.25" customHeight="1">
      <c r="A8" s="632" t="s">
        <v>106</v>
      </c>
      <c r="B8" s="642">
        <v>2</v>
      </c>
      <c r="C8" s="642"/>
      <c r="D8" s="642">
        <v>1</v>
      </c>
      <c r="E8" s="642">
        <v>1</v>
      </c>
      <c r="F8" s="642">
        <v>3.33</v>
      </c>
      <c r="G8" s="642"/>
      <c r="H8" s="642">
        <v>7.33</v>
      </c>
      <c r="I8" s="24"/>
    </row>
    <row r="9" spans="1:9" ht="14.25" customHeight="1">
      <c r="A9" s="632" t="s">
        <v>282</v>
      </c>
      <c r="B9" s="642">
        <v>10</v>
      </c>
      <c r="C9" s="642">
        <v>3</v>
      </c>
      <c r="D9" s="642">
        <v>2</v>
      </c>
      <c r="E9" s="642"/>
      <c r="F9" s="642">
        <v>5.04</v>
      </c>
      <c r="G9" s="642"/>
      <c r="H9" s="642">
        <v>20.04</v>
      </c>
      <c r="I9" s="24"/>
    </row>
    <row r="10" spans="1:9" ht="14.25" customHeight="1">
      <c r="A10" s="632" t="s">
        <v>428</v>
      </c>
      <c r="B10" s="642"/>
      <c r="C10" s="642"/>
      <c r="D10" s="642"/>
      <c r="E10" s="642"/>
      <c r="F10" s="642">
        <v>1.1000000000000001</v>
      </c>
      <c r="G10" s="642"/>
      <c r="H10" s="642">
        <v>1.1000000000000001</v>
      </c>
      <c r="I10" s="24"/>
    </row>
    <row r="11" spans="1:9" ht="14.25" customHeight="1">
      <c r="A11" s="632" t="s">
        <v>341</v>
      </c>
      <c r="B11" s="642">
        <v>1</v>
      </c>
      <c r="C11" s="642"/>
      <c r="D11" s="642"/>
      <c r="E11" s="642"/>
      <c r="F11" s="642">
        <v>2.9</v>
      </c>
      <c r="G11" s="642"/>
      <c r="H11" s="642">
        <v>3.9</v>
      </c>
      <c r="I11" s="24"/>
    </row>
    <row r="12" spans="1:9" ht="14.25" customHeight="1">
      <c r="A12" s="632" t="s">
        <v>283</v>
      </c>
      <c r="B12" s="642">
        <v>17</v>
      </c>
      <c r="C12" s="642">
        <v>19</v>
      </c>
      <c r="D12" s="642">
        <v>13</v>
      </c>
      <c r="E12" s="642">
        <v>7</v>
      </c>
      <c r="F12" s="642">
        <v>11.59</v>
      </c>
      <c r="G12" s="642">
        <v>2.4</v>
      </c>
      <c r="H12" s="642">
        <v>69.989999999999995</v>
      </c>
      <c r="I12" s="24"/>
    </row>
    <row r="13" spans="1:9" ht="14.25" customHeight="1">
      <c r="A13" s="632" t="s">
        <v>284</v>
      </c>
      <c r="B13" s="642">
        <v>5</v>
      </c>
      <c r="C13" s="642">
        <v>5</v>
      </c>
      <c r="D13" s="642">
        <v>1</v>
      </c>
      <c r="E13" s="642">
        <v>1.5</v>
      </c>
      <c r="F13" s="642">
        <v>14.94</v>
      </c>
      <c r="G13" s="642">
        <v>2.0499999999999998</v>
      </c>
      <c r="H13" s="642">
        <v>29.49</v>
      </c>
      <c r="I13" s="24"/>
    </row>
    <row r="14" spans="1:9" ht="14.25" customHeight="1">
      <c r="A14" s="632" t="s">
        <v>214</v>
      </c>
      <c r="B14" s="642">
        <v>4</v>
      </c>
      <c r="C14" s="642"/>
      <c r="D14" s="642"/>
      <c r="E14" s="642"/>
      <c r="F14" s="642">
        <v>3</v>
      </c>
      <c r="G14" s="642">
        <v>0.4</v>
      </c>
      <c r="H14" s="642">
        <v>7.4</v>
      </c>
      <c r="I14" s="24"/>
    </row>
    <row r="15" spans="1:9" ht="14.25" customHeight="1">
      <c r="A15" s="632" t="s">
        <v>429</v>
      </c>
      <c r="B15" s="642">
        <v>22</v>
      </c>
      <c r="C15" s="642">
        <v>6</v>
      </c>
      <c r="D15" s="642">
        <v>10</v>
      </c>
      <c r="E15" s="642">
        <v>10</v>
      </c>
      <c r="F15" s="642">
        <v>32</v>
      </c>
      <c r="G15" s="642"/>
      <c r="H15" s="642">
        <v>80</v>
      </c>
      <c r="I15" s="24"/>
    </row>
    <row r="16" spans="1:9" ht="14.25" customHeight="1">
      <c r="A16" s="632" t="s">
        <v>345</v>
      </c>
      <c r="B16" s="642">
        <v>1</v>
      </c>
      <c r="C16" s="642"/>
      <c r="D16" s="642"/>
      <c r="E16" s="642"/>
      <c r="F16" s="642">
        <v>1</v>
      </c>
      <c r="G16" s="642"/>
      <c r="H16" s="642">
        <v>2</v>
      </c>
      <c r="I16" s="24"/>
    </row>
    <row r="17" spans="1:9" ht="14.25" customHeight="1">
      <c r="A17" s="632" t="s">
        <v>347</v>
      </c>
      <c r="B17" s="642">
        <v>3</v>
      </c>
      <c r="C17" s="642">
        <v>1</v>
      </c>
      <c r="D17" s="642">
        <v>1</v>
      </c>
      <c r="E17" s="642"/>
      <c r="F17" s="642">
        <v>1.6</v>
      </c>
      <c r="G17" s="642"/>
      <c r="H17" s="642">
        <v>6.6</v>
      </c>
      <c r="I17" s="24"/>
    </row>
    <row r="18" spans="1:9" ht="14.25" customHeight="1">
      <c r="A18" s="632" t="s">
        <v>436</v>
      </c>
      <c r="B18" s="642">
        <v>19</v>
      </c>
      <c r="C18" s="642">
        <v>8</v>
      </c>
      <c r="D18" s="642">
        <v>11</v>
      </c>
      <c r="E18" s="642">
        <v>6</v>
      </c>
      <c r="F18" s="642">
        <v>20.74</v>
      </c>
      <c r="G18" s="642"/>
      <c r="H18" s="642">
        <v>64.739999999999995</v>
      </c>
      <c r="I18" s="24"/>
    </row>
    <row r="19" spans="1:9" ht="14.25" customHeight="1">
      <c r="A19" s="632" t="s">
        <v>285</v>
      </c>
      <c r="B19" s="642">
        <v>14</v>
      </c>
      <c r="C19" s="642">
        <v>3</v>
      </c>
      <c r="D19" s="642">
        <v>8</v>
      </c>
      <c r="E19" s="642">
        <v>3</v>
      </c>
      <c r="F19" s="642">
        <v>13.05</v>
      </c>
      <c r="G19" s="642">
        <v>2.36</v>
      </c>
      <c r="H19" s="642">
        <v>43.41</v>
      </c>
      <c r="I19" s="24"/>
    </row>
    <row r="20" spans="1:9" ht="14.25" customHeight="1">
      <c r="A20" s="632" t="s">
        <v>6</v>
      </c>
      <c r="B20" s="642">
        <v>8</v>
      </c>
      <c r="C20" s="642"/>
      <c r="D20" s="642">
        <v>6</v>
      </c>
      <c r="E20" s="642">
        <v>2</v>
      </c>
      <c r="F20" s="642">
        <v>4</v>
      </c>
      <c r="G20" s="642">
        <v>0.5</v>
      </c>
      <c r="H20" s="642">
        <v>20.5</v>
      </c>
      <c r="I20" s="24"/>
    </row>
    <row r="21" spans="1:9" ht="14.25" customHeight="1">
      <c r="A21" s="632" t="s">
        <v>430</v>
      </c>
      <c r="B21" s="642">
        <v>3</v>
      </c>
      <c r="C21" s="642">
        <v>2</v>
      </c>
      <c r="D21" s="642">
        <v>1</v>
      </c>
      <c r="E21" s="642"/>
      <c r="F21" s="642">
        <v>5.13</v>
      </c>
      <c r="G21" s="642">
        <v>1.1200000000000001</v>
      </c>
      <c r="H21" s="642">
        <v>12.25</v>
      </c>
      <c r="I21" s="24"/>
    </row>
    <row r="22" spans="1:9" ht="14.25" customHeight="1">
      <c r="A22" s="632" t="s">
        <v>286</v>
      </c>
      <c r="B22" s="642">
        <v>10</v>
      </c>
      <c r="C22" s="642">
        <v>9</v>
      </c>
      <c r="D22" s="642">
        <v>11</v>
      </c>
      <c r="E22" s="642">
        <v>1</v>
      </c>
      <c r="F22" s="642">
        <v>9.08</v>
      </c>
      <c r="G22" s="642">
        <v>3.5</v>
      </c>
      <c r="H22" s="642">
        <v>43.58</v>
      </c>
      <c r="I22" s="24"/>
    </row>
    <row r="23" spans="1:9" ht="14.25" customHeight="1">
      <c r="A23" s="632" t="s">
        <v>215</v>
      </c>
      <c r="B23" s="642">
        <v>7</v>
      </c>
      <c r="C23" s="642">
        <v>15</v>
      </c>
      <c r="D23" s="642">
        <v>15</v>
      </c>
      <c r="E23" s="642">
        <v>7</v>
      </c>
      <c r="F23" s="642">
        <v>33</v>
      </c>
      <c r="G23" s="642"/>
      <c r="H23" s="642">
        <v>77</v>
      </c>
      <c r="I23" s="24"/>
    </row>
    <row r="24" spans="1:9" s="103" customFormat="1" ht="14.25" customHeight="1">
      <c r="A24" s="632" t="s">
        <v>216</v>
      </c>
      <c r="B24" s="642">
        <v>2</v>
      </c>
      <c r="C24" s="642">
        <v>1</v>
      </c>
      <c r="D24" s="642">
        <v>4</v>
      </c>
      <c r="E24" s="642">
        <v>1</v>
      </c>
      <c r="F24" s="642">
        <v>2.8</v>
      </c>
      <c r="G24" s="642">
        <v>1</v>
      </c>
      <c r="H24" s="642">
        <v>11.8</v>
      </c>
      <c r="I24" s="24"/>
    </row>
    <row r="25" spans="1:9" ht="14.25" customHeight="1">
      <c r="A25" s="632" t="s">
        <v>542</v>
      </c>
      <c r="B25" s="642">
        <v>10</v>
      </c>
      <c r="C25" s="642">
        <v>5</v>
      </c>
      <c r="D25" s="642">
        <v>11</v>
      </c>
      <c r="E25" s="642">
        <v>6</v>
      </c>
      <c r="F25" s="642">
        <v>22.45</v>
      </c>
      <c r="G25" s="642">
        <v>4.08</v>
      </c>
      <c r="H25" s="642">
        <v>58.53</v>
      </c>
      <c r="I25" s="24"/>
    </row>
    <row r="26" spans="1:9" ht="14.25" customHeight="1">
      <c r="A26" s="632" t="s">
        <v>287</v>
      </c>
      <c r="B26" s="642">
        <v>16</v>
      </c>
      <c r="C26" s="642">
        <v>6</v>
      </c>
      <c r="D26" s="642">
        <v>10</v>
      </c>
      <c r="E26" s="642">
        <v>2</v>
      </c>
      <c r="F26" s="642">
        <v>10.16</v>
      </c>
      <c r="G26" s="642">
        <v>1.37</v>
      </c>
      <c r="H26" s="642">
        <v>45.53</v>
      </c>
      <c r="I26" s="24"/>
    </row>
    <row r="27" spans="1:9" ht="14.25" customHeight="1">
      <c r="A27" s="632" t="s">
        <v>288</v>
      </c>
      <c r="B27" s="642">
        <v>4</v>
      </c>
      <c r="C27" s="642">
        <v>4</v>
      </c>
      <c r="D27" s="642">
        <v>2</v>
      </c>
      <c r="E27" s="642"/>
      <c r="F27" s="642">
        <v>5.82</v>
      </c>
      <c r="G27" s="642"/>
      <c r="H27" s="642">
        <v>15.82</v>
      </c>
      <c r="I27" s="24"/>
    </row>
    <row r="28" spans="1:9" ht="14.25" customHeight="1">
      <c r="A28" s="632" t="s">
        <v>195</v>
      </c>
      <c r="B28" s="642">
        <v>9</v>
      </c>
      <c r="C28" s="642">
        <v>2</v>
      </c>
      <c r="D28" s="642">
        <v>4</v>
      </c>
      <c r="E28" s="642">
        <v>1</v>
      </c>
      <c r="F28" s="642">
        <v>8</v>
      </c>
      <c r="G28" s="642"/>
      <c r="H28" s="642">
        <v>24</v>
      </c>
      <c r="I28" s="24"/>
    </row>
    <row r="29" spans="1:9" ht="14.25" customHeight="1">
      <c r="A29" s="632" t="s">
        <v>196</v>
      </c>
      <c r="B29" s="642">
        <v>3</v>
      </c>
      <c r="C29" s="642">
        <v>4</v>
      </c>
      <c r="D29" s="642"/>
      <c r="E29" s="642"/>
      <c r="F29" s="642">
        <v>2.88</v>
      </c>
      <c r="G29" s="642"/>
      <c r="H29" s="642">
        <v>9.8800000000000008</v>
      </c>
      <c r="I29" s="24"/>
    </row>
    <row r="30" spans="1:9" ht="14.25" customHeight="1">
      <c r="A30" s="632" t="s">
        <v>431</v>
      </c>
      <c r="B30" s="642">
        <v>2</v>
      </c>
      <c r="C30" s="642">
        <v>1</v>
      </c>
      <c r="D30" s="642"/>
      <c r="E30" s="642">
        <v>1</v>
      </c>
      <c r="F30" s="642">
        <v>3.3</v>
      </c>
      <c r="G30" s="642">
        <v>2</v>
      </c>
      <c r="H30" s="642">
        <v>9.3000000000000007</v>
      </c>
      <c r="I30" s="24"/>
    </row>
    <row r="31" spans="1:9" ht="14.25" customHeight="1">
      <c r="A31" s="632" t="s">
        <v>289</v>
      </c>
      <c r="B31" s="642">
        <v>3</v>
      </c>
      <c r="C31" s="642">
        <v>4</v>
      </c>
      <c r="D31" s="642">
        <v>1</v>
      </c>
      <c r="E31" s="642"/>
      <c r="F31" s="642">
        <v>4.03</v>
      </c>
      <c r="G31" s="642"/>
      <c r="H31" s="642">
        <v>12.03</v>
      </c>
      <c r="I31" s="24"/>
    </row>
    <row r="32" spans="1:9" ht="14.25" customHeight="1">
      <c r="A32" s="632" t="s">
        <v>290</v>
      </c>
      <c r="B32" s="642">
        <v>17</v>
      </c>
      <c r="C32" s="642">
        <v>14</v>
      </c>
      <c r="D32" s="642">
        <v>11</v>
      </c>
      <c r="E32" s="642">
        <v>3</v>
      </c>
      <c r="F32" s="642">
        <v>17.14</v>
      </c>
      <c r="G32" s="642"/>
      <c r="H32" s="642">
        <v>62.14</v>
      </c>
      <c r="I32" s="24"/>
    </row>
    <row r="33" spans="1:9" ht="14.25" customHeight="1">
      <c r="A33" s="632" t="s">
        <v>543</v>
      </c>
      <c r="B33" s="642">
        <v>15</v>
      </c>
      <c r="C33" s="642">
        <v>9</v>
      </c>
      <c r="D33" s="642">
        <v>13</v>
      </c>
      <c r="E33" s="642">
        <v>12</v>
      </c>
      <c r="F33" s="642">
        <v>19.36</v>
      </c>
      <c r="G33" s="642"/>
      <c r="H33" s="642">
        <v>68.36</v>
      </c>
      <c r="I33" s="24"/>
    </row>
    <row r="34" spans="1:9" ht="14.25" customHeight="1">
      <c r="A34" s="632" t="s">
        <v>198</v>
      </c>
      <c r="B34" s="642">
        <v>1</v>
      </c>
      <c r="C34" s="642"/>
      <c r="D34" s="642"/>
      <c r="E34" s="642">
        <v>2</v>
      </c>
      <c r="F34" s="642">
        <v>1.46</v>
      </c>
      <c r="G34" s="642">
        <v>0.09</v>
      </c>
      <c r="H34" s="642">
        <v>4.55</v>
      </c>
      <c r="I34" s="24"/>
    </row>
    <row r="35" spans="1:9" ht="14.25" customHeight="1">
      <c r="A35" s="632" t="s">
        <v>544</v>
      </c>
      <c r="B35" s="642">
        <v>1</v>
      </c>
      <c r="C35" s="642">
        <v>1</v>
      </c>
      <c r="D35" s="642">
        <v>2</v>
      </c>
      <c r="E35" s="642">
        <v>1</v>
      </c>
      <c r="F35" s="642">
        <v>1.1000000000000001</v>
      </c>
      <c r="G35" s="642"/>
      <c r="H35" s="642">
        <v>6.1</v>
      </c>
      <c r="I35" s="24"/>
    </row>
    <row r="36" spans="1:9" ht="14.25" customHeight="1">
      <c r="A36" s="632" t="s">
        <v>387</v>
      </c>
      <c r="B36" s="642">
        <v>1</v>
      </c>
      <c r="C36" s="642"/>
      <c r="D36" s="642"/>
      <c r="E36" s="642"/>
      <c r="F36" s="642">
        <v>2.14</v>
      </c>
      <c r="G36" s="642"/>
      <c r="H36" s="642">
        <v>3.14</v>
      </c>
      <c r="I36" s="24"/>
    </row>
    <row r="37" spans="1:9" ht="14.25" customHeight="1">
      <c r="A37" s="632" t="s">
        <v>101</v>
      </c>
      <c r="B37" s="642"/>
      <c r="C37" s="642"/>
      <c r="D37" s="642"/>
      <c r="E37" s="642"/>
      <c r="F37" s="642">
        <v>2.86</v>
      </c>
      <c r="G37" s="642"/>
      <c r="H37" s="642">
        <v>2.86</v>
      </c>
      <c r="I37" s="24"/>
    </row>
    <row r="38" spans="1:9" ht="14.25" customHeight="1">
      <c r="A38" s="632" t="s">
        <v>292</v>
      </c>
      <c r="B38" s="642">
        <v>8</v>
      </c>
      <c r="C38" s="642">
        <v>3</v>
      </c>
      <c r="D38" s="642">
        <v>8</v>
      </c>
      <c r="E38" s="642">
        <v>3</v>
      </c>
      <c r="F38" s="642">
        <v>7.57</v>
      </c>
      <c r="G38" s="642"/>
      <c r="H38" s="642">
        <v>29.57</v>
      </c>
      <c r="I38" s="24"/>
    </row>
    <row r="39" spans="1:9" ht="14.25" customHeight="1">
      <c r="A39" s="632" t="s">
        <v>206</v>
      </c>
      <c r="B39" s="642">
        <v>1</v>
      </c>
      <c r="C39" s="642">
        <v>1</v>
      </c>
      <c r="D39" s="642"/>
      <c r="E39" s="642">
        <v>1</v>
      </c>
      <c r="F39" s="642">
        <v>1</v>
      </c>
      <c r="G39" s="642">
        <v>1.5</v>
      </c>
      <c r="H39" s="642">
        <v>5.5</v>
      </c>
      <c r="I39" s="24"/>
    </row>
    <row r="40" spans="1:9" ht="14.25" customHeight="1">
      <c r="A40" s="632" t="s">
        <v>218</v>
      </c>
      <c r="B40" s="642">
        <v>5</v>
      </c>
      <c r="C40" s="642">
        <v>3</v>
      </c>
      <c r="D40" s="642">
        <v>1</v>
      </c>
      <c r="E40" s="642"/>
      <c r="F40" s="642">
        <v>8.6</v>
      </c>
      <c r="G40" s="642"/>
      <c r="H40" s="642">
        <v>17.600000000000001</v>
      </c>
      <c r="I40" s="24"/>
    </row>
    <row r="41" spans="1:9" ht="14.25" customHeight="1">
      <c r="A41" s="632" t="s">
        <v>293</v>
      </c>
      <c r="B41" s="642">
        <v>13</v>
      </c>
      <c r="C41" s="642">
        <v>10</v>
      </c>
      <c r="D41" s="642">
        <v>7</v>
      </c>
      <c r="E41" s="642"/>
      <c r="F41" s="642">
        <v>9.2799999999999994</v>
      </c>
      <c r="G41" s="642">
        <v>0.72</v>
      </c>
      <c r="H41" s="642">
        <v>40</v>
      </c>
      <c r="I41" s="24"/>
    </row>
    <row r="42" spans="1:9" ht="14.25" customHeight="1">
      <c r="A42" s="632" t="s">
        <v>207</v>
      </c>
      <c r="B42" s="642">
        <v>3</v>
      </c>
      <c r="C42" s="642">
        <v>5</v>
      </c>
      <c r="D42" s="642">
        <v>4</v>
      </c>
      <c r="E42" s="642"/>
      <c r="F42" s="642">
        <v>3.8</v>
      </c>
      <c r="G42" s="642"/>
      <c r="H42" s="642">
        <v>15.8</v>
      </c>
      <c r="I42" s="24"/>
    </row>
    <row r="43" spans="1:9" ht="14.25" customHeight="1">
      <c r="A43" s="632" t="s">
        <v>294</v>
      </c>
      <c r="B43" s="642">
        <v>2</v>
      </c>
      <c r="C43" s="642">
        <v>3</v>
      </c>
      <c r="D43" s="642">
        <v>2</v>
      </c>
      <c r="E43" s="642"/>
      <c r="F43" s="642">
        <v>2</v>
      </c>
      <c r="G43" s="642">
        <v>1</v>
      </c>
      <c r="H43" s="642">
        <v>10</v>
      </c>
      <c r="I43" s="24"/>
    </row>
    <row r="44" spans="1:9" ht="14.25" customHeight="1">
      <c r="A44" s="632" t="s">
        <v>295</v>
      </c>
      <c r="B44" s="642">
        <v>20</v>
      </c>
      <c r="C44" s="642">
        <v>20</v>
      </c>
      <c r="D44" s="642"/>
      <c r="E44" s="642">
        <v>3</v>
      </c>
      <c r="F44" s="642">
        <v>19.16</v>
      </c>
      <c r="G44" s="642"/>
      <c r="H44" s="642">
        <v>62.16</v>
      </c>
      <c r="I44" s="24"/>
    </row>
    <row r="45" spans="1:9" ht="14.25" customHeight="1">
      <c r="A45" s="632" t="s">
        <v>296</v>
      </c>
      <c r="B45" s="642">
        <v>11</v>
      </c>
      <c r="C45" s="642">
        <v>11</v>
      </c>
      <c r="D45" s="642">
        <v>2</v>
      </c>
      <c r="E45" s="642">
        <v>1</v>
      </c>
      <c r="F45" s="642">
        <v>10.33</v>
      </c>
      <c r="G45" s="642"/>
      <c r="H45" s="642">
        <v>35.33</v>
      </c>
      <c r="I45" s="24"/>
    </row>
    <row r="46" spans="1:9" ht="14.25" customHeight="1">
      <c r="A46" s="632" t="s">
        <v>103</v>
      </c>
      <c r="B46" s="642">
        <v>1</v>
      </c>
      <c r="C46" s="642">
        <v>1</v>
      </c>
      <c r="D46" s="642"/>
      <c r="E46" s="642"/>
      <c r="F46" s="642">
        <v>2.16</v>
      </c>
      <c r="G46" s="642"/>
      <c r="H46" s="642">
        <v>4.16</v>
      </c>
      <c r="I46" s="24"/>
    </row>
    <row r="47" spans="1:9" ht="14.25" customHeight="1">
      <c r="A47" s="24"/>
      <c r="B47" s="573"/>
      <c r="C47" s="573"/>
      <c r="D47" s="573"/>
      <c r="E47" s="573"/>
      <c r="F47" s="491"/>
      <c r="G47" s="491"/>
      <c r="H47" s="491"/>
      <c r="I47" s="24"/>
    </row>
    <row r="48" spans="1:9" ht="14.25" customHeight="1">
      <c r="A48" s="61" t="s">
        <v>249</v>
      </c>
      <c r="B48" s="81">
        <f>MEDIAN(B4:B46,'Library Staff A-L'!B4:B50)</f>
        <v>5</v>
      </c>
      <c r="C48" s="81">
        <f>MEDIAN(C4:C46,'Library Staff A-L'!C4:C50)</f>
        <v>4</v>
      </c>
      <c r="D48" s="81">
        <f>MEDIAN(D4:D46,'Library Staff A-L'!D4:D50)</f>
        <v>4</v>
      </c>
      <c r="E48" s="81">
        <f>MEDIAN(E4:E46,'Library Staff A-L'!E4:E50)</f>
        <v>2</v>
      </c>
      <c r="F48" s="81">
        <f>MEDIAN(F4:F46,'Library Staff A-L'!F4:F50)</f>
        <v>5.8049999999999997</v>
      </c>
      <c r="G48" s="81">
        <f>MEDIAN(G4:G46,'Library Staff A-L'!G4:G50)</f>
        <v>0.95</v>
      </c>
      <c r="H48" s="81">
        <f>MEDIAN(H4:H46,'Library Staff A-L'!H4:H50)</f>
        <v>16.774999999999999</v>
      </c>
    </row>
    <row r="49" spans="1:9" ht="14.25" customHeight="1">
      <c r="A49" s="61" t="s">
        <v>248</v>
      </c>
      <c r="B49" s="580">
        <f>AVERAGE(B4:B46,'Library Staff A-L'!B4:B50)</f>
        <v>7.5697674418604652</v>
      </c>
      <c r="C49" s="580">
        <f>AVERAGE(C4:C46,'Library Staff A-L'!C4:C50)</f>
        <v>6.4545454545454541</v>
      </c>
      <c r="D49" s="580">
        <f>AVERAGE(D4:D46,'Library Staff A-L'!D4:D50)</f>
        <v>5.265625</v>
      </c>
      <c r="E49" s="580">
        <f>AVERAGE(E4:E46,'Library Staff A-L'!E4:E50)</f>
        <v>3.7065217391304346</v>
      </c>
      <c r="F49" s="81">
        <f>AVERAGE(F4:F46,'Library Staff A-L'!F4:F50)</f>
        <v>7.7667441860465125</v>
      </c>
      <c r="G49" s="81">
        <f>AVERAGE(G4:G46,'Library Staff A-L'!G4:G50)</f>
        <v>1.3089999999999999</v>
      </c>
      <c r="H49" s="81">
        <f>AVERAGE(H4:H46,'Library Staff A-L'!H4:H50)</f>
        <v>25.608888888888892</v>
      </c>
    </row>
    <row r="50" spans="1:9" ht="14.25" customHeight="1">
      <c r="A50" s="61" t="s">
        <v>222</v>
      </c>
      <c r="B50" s="81">
        <f>SUM(B4:B46,'Library Staff A-L'!B4:B50)</f>
        <v>651</v>
      </c>
      <c r="C50" s="81">
        <f>SUM(C4:C46,'Library Staff A-L'!C4:C50)</f>
        <v>426</v>
      </c>
      <c r="D50" s="81">
        <f>SUM(D4:D46,'Library Staff A-L'!D4:D50)</f>
        <v>337</v>
      </c>
      <c r="E50" s="81">
        <f>SUM(E4:E46,'Library Staff A-L'!E4:E50)</f>
        <v>170.5</v>
      </c>
      <c r="F50" s="81">
        <f>SUM(F4:F46,'Library Staff A-L'!F4:F50)</f>
        <v>667.94</v>
      </c>
      <c r="G50" s="81">
        <f>SUM(G4:G46,'Library Staff A-L'!G4:G50)</f>
        <v>52.36</v>
      </c>
      <c r="H50" s="81">
        <f>SUM(H4:H46,'Library Staff A-L'!H4:H50)</f>
        <v>2304.8000000000002</v>
      </c>
      <c r="I50" s="263"/>
    </row>
    <row r="51" spans="1:9" ht="14.25" customHeight="1">
      <c r="A51" s="24"/>
      <c r="B51" s="24"/>
      <c r="C51" s="24"/>
      <c r="D51" s="24"/>
      <c r="E51" s="24"/>
      <c r="F51" s="24"/>
      <c r="G51" s="24"/>
      <c r="H51" s="146"/>
    </row>
    <row r="52" spans="1:9" ht="14.25" customHeight="1">
      <c r="A52" s="24"/>
      <c r="B52" s="530"/>
      <c r="C52" s="530"/>
      <c r="D52" s="530"/>
      <c r="E52" s="530"/>
      <c r="F52" s="530"/>
      <c r="G52" s="530"/>
      <c r="H52" s="530"/>
    </row>
    <row r="53" spans="1:9" ht="14.25" customHeight="1">
      <c r="A53" s="24"/>
      <c r="B53" s="530"/>
      <c r="C53" s="530"/>
      <c r="D53" s="530"/>
      <c r="E53" s="530"/>
      <c r="F53" s="530"/>
      <c r="G53" s="530"/>
      <c r="H53" s="530"/>
    </row>
    <row r="54" spans="1:9" ht="14.25" customHeight="1">
      <c r="A54" s="24"/>
      <c r="B54" s="530"/>
      <c r="C54" s="530"/>
      <c r="D54" s="530"/>
      <c r="E54" s="530"/>
      <c r="F54" s="530"/>
      <c r="G54" s="530"/>
      <c r="H54" s="530"/>
    </row>
    <row r="55" spans="1:9" ht="14.25" customHeight="1">
      <c r="A55" s="24"/>
      <c r="B55" s="24"/>
      <c r="C55" s="24"/>
      <c r="D55" s="24"/>
      <c r="E55" s="24"/>
      <c r="F55" s="24"/>
      <c r="G55" s="24"/>
      <c r="H55" s="146"/>
    </row>
    <row r="56" spans="1:9" ht="14.25" customHeight="1">
      <c r="A56" s="24"/>
      <c r="B56" s="24"/>
      <c r="C56" s="24"/>
      <c r="D56" s="24"/>
      <c r="E56" s="24"/>
      <c r="F56" s="24"/>
      <c r="G56" s="24"/>
      <c r="H56" s="146"/>
    </row>
    <row r="57" spans="1:9" ht="14.25" customHeight="1">
      <c r="A57" s="24"/>
      <c r="B57" s="24"/>
      <c r="C57" s="24"/>
      <c r="D57" s="24"/>
      <c r="E57" s="24"/>
      <c r="F57" s="24"/>
      <c r="G57" s="24"/>
      <c r="H57" s="146"/>
    </row>
    <row r="58" spans="1:9" ht="14.25" customHeight="1">
      <c r="A58" s="24"/>
      <c r="B58" s="24"/>
      <c r="C58" s="24"/>
      <c r="D58" s="24"/>
      <c r="E58" s="24"/>
      <c r="F58" s="24"/>
      <c r="G58" s="24"/>
      <c r="H58" s="146"/>
    </row>
    <row r="59" spans="1:9" ht="14.25" customHeight="1">
      <c r="A59" s="24"/>
      <c r="B59" s="24"/>
      <c r="C59" s="24"/>
      <c r="D59" s="24"/>
      <c r="E59" s="24"/>
      <c r="F59" s="24"/>
      <c r="G59" s="24"/>
      <c r="H59" s="146"/>
    </row>
    <row r="60" spans="1:9" ht="14.25" customHeight="1">
      <c r="A60" s="24"/>
      <c r="B60" s="24"/>
      <c r="C60" s="24"/>
      <c r="D60" s="24"/>
      <c r="E60" s="24"/>
      <c r="F60" s="24"/>
      <c r="G60" s="24"/>
      <c r="H60" s="146"/>
    </row>
    <row r="61" spans="1:9" ht="14.25" customHeight="1">
      <c r="A61" s="24"/>
      <c r="B61" s="24"/>
      <c r="C61" s="24"/>
      <c r="D61" s="24"/>
      <c r="E61" s="24"/>
      <c r="F61" s="24"/>
      <c r="G61" s="24"/>
      <c r="H61" s="146"/>
    </row>
    <row r="62" spans="1:9" ht="14.25" customHeight="1">
      <c r="A62" s="24"/>
      <c r="B62" s="24"/>
      <c r="C62" s="24"/>
      <c r="D62" s="24"/>
      <c r="E62" s="24"/>
      <c r="F62" s="24"/>
      <c r="G62" s="24"/>
      <c r="H62" s="146"/>
    </row>
    <row r="63" spans="1:9" ht="14.25" customHeight="1">
      <c r="A63" s="24"/>
      <c r="B63" s="24"/>
      <c r="C63" s="24"/>
      <c r="D63" s="24"/>
      <c r="E63" s="24"/>
      <c r="F63" s="24"/>
      <c r="G63" s="24"/>
      <c r="H63" s="146"/>
    </row>
    <row r="64" spans="1:9" ht="14.25" customHeight="1">
      <c r="A64" s="24"/>
      <c r="B64" s="24"/>
      <c r="C64" s="24"/>
      <c r="D64" s="24"/>
      <c r="E64" s="24"/>
      <c r="F64" s="24"/>
      <c r="G64" s="24"/>
      <c r="H64" s="146"/>
    </row>
    <row r="65" spans="1:8" ht="14.25" customHeight="1">
      <c r="A65" s="24"/>
      <c r="B65" s="24"/>
      <c r="C65" s="24"/>
      <c r="D65" s="24"/>
      <c r="E65" s="24"/>
      <c r="F65" s="24"/>
      <c r="G65" s="24"/>
      <c r="H65" s="146"/>
    </row>
    <row r="66" spans="1:8" ht="14.25" customHeight="1">
      <c r="A66" s="24"/>
      <c r="B66" s="24"/>
      <c r="C66" s="24"/>
      <c r="D66" s="24"/>
      <c r="E66" s="24"/>
      <c r="F66" s="24"/>
      <c r="G66" s="24"/>
      <c r="H66" s="146"/>
    </row>
    <row r="67" spans="1:8" ht="14.25" customHeight="1">
      <c r="A67" s="24"/>
      <c r="B67" s="24"/>
      <c r="C67" s="24"/>
      <c r="D67" s="24"/>
      <c r="E67" s="24"/>
      <c r="F67" s="24"/>
      <c r="G67" s="24"/>
      <c r="H67" s="146"/>
    </row>
    <row r="68" spans="1:8" ht="14.25" customHeight="1">
      <c r="A68" s="24"/>
      <c r="B68" s="24"/>
      <c r="C68" s="24"/>
      <c r="D68" s="24"/>
      <c r="E68" s="24"/>
      <c r="F68" s="24"/>
      <c r="G68" s="24"/>
      <c r="H68" s="146"/>
    </row>
    <row r="69" spans="1:8" ht="14.25" customHeight="1">
      <c r="A69" s="24"/>
      <c r="B69" s="24"/>
      <c r="C69" s="24"/>
      <c r="D69" s="24"/>
      <c r="E69" s="24"/>
      <c r="F69" s="24"/>
      <c r="G69" s="24"/>
      <c r="H69" s="146"/>
    </row>
    <row r="70" spans="1:8" ht="14.25" customHeight="1">
      <c r="A70" s="24"/>
      <c r="B70" s="24"/>
      <c r="C70" s="24"/>
      <c r="D70" s="24"/>
      <c r="E70" s="24"/>
      <c r="F70" s="24"/>
      <c r="G70" s="24"/>
      <c r="H70" s="146"/>
    </row>
    <row r="71" spans="1:8" ht="14.25" customHeight="1">
      <c r="A71" s="24"/>
      <c r="B71" s="24"/>
      <c r="C71" s="24"/>
      <c r="D71" s="24"/>
      <c r="E71" s="24"/>
      <c r="F71" s="24"/>
      <c r="G71" s="24"/>
      <c r="H71" s="146"/>
    </row>
  </sheetData>
  <phoneticPr fontId="29" type="noConversion"/>
  <pageMargins left="0.51181102362204722" right="0.51181102362204722"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dimension ref="A1:E60"/>
  <sheetViews>
    <sheetView zoomScaleNormal="100" workbookViewId="0">
      <pane ySplit="7" topLeftCell="A8" activePane="bottomLeft" state="frozen"/>
      <selection activeCell="E6" sqref="E6"/>
      <selection pane="bottomLeft" activeCell="A16" sqref="A16"/>
    </sheetView>
  </sheetViews>
  <sheetFormatPr defaultColWidth="9.140625" defaultRowHeight="14.25" customHeight="1"/>
  <cols>
    <col min="1" max="1" width="27" style="103" customWidth="1"/>
    <col min="2" max="2" width="14.42578125" style="103" customWidth="1"/>
    <col min="3" max="3" width="25.7109375" style="103" customWidth="1"/>
    <col min="4" max="4" width="15.28515625" style="103" customWidth="1"/>
    <col min="5" max="5" width="25.85546875" style="103" customWidth="1"/>
    <col min="6" max="6" width="25.140625" style="103" customWidth="1"/>
    <col min="7" max="7" width="27.85546875" style="103" customWidth="1"/>
    <col min="8" max="16384" width="9.140625" style="103"/>
  </cols>
  <sheetData>
    <row r="1" spans="1:5" ht="14.25" customHeight="1">
      <c r="A1" s="37" t="s">
        <v>227</v>
      </c>
      <c r="E1" s="37"/>
    </row>
    <row r="2" spans="1:5" ht="14.25" customHeight="1">
      <c r="A2" s="74" t="s">
        <v>127</v>
      </c>
      <c r="E2" s="74"/>
    </row>
    <row r="3" spans="1:5" ht="14.25" customHeight="1">
      <c r="A3" s="74" t="s">
        <v>353</v>
      </c>
      <c r="E3" s="74"/>
    </row>
    <row r="5" spans="1:5" ht="14.25" customHeight="1">
      <c r="A5" s="222"/>
      <c r="B5" s="559" t="s">
        <v>244</v>
      </c>
      <c r="C5" s="559" t="s">
        <v>228</v>
      </c>
      <c r="D5" s="559" t="s">
        <v>255</v>
      </c>
      <c r="E5" s="222"/>
    </row>
    <row r="6" spans="1:5" ht="14.25" customHeight="1">
      <c r="A6" s="222"/>
      <c r="B6" s="560">
        <v>2016</v>
      </c>
      <c r="C6" s="559" t="s">
        <v>489</v>
      </c>
      <c r="D6" s="559" t="s">
        <v>229</v>
      </c>
    </row>
    <row r="7" spans="1:5" ht="14.25" customHeight="1">
      <c r="A7" s="222"/>
      <c r="B7" s="377"/>
      <c r="C7" s="378" t="s">
        <v>246</v>
      </c>
      <c r="D7" s="378" t="s">
        <v>246</v>
      </c>
    </row>
    <row r="8" spans="1:5" ht="14.25" customHeight="1">
      <c r="A8" s="5" t="s">
        <v>402</v>
      </c>
      <c r="B8" s="234">
        <f>SUM(B9:B11)</f>
        <v>22491</v>
      </c>
      <c r="C8" s="234">
        <f>SUM(C9:C11)</f>
        <v>1073333</v>
      </c>
      <c r="D8" s="379">
        <f>AVERAGE(C8/B8)</f>
        <v>47.722778000088923</v>
      </c>
    </row>
    <row r="9" spans="1:5" ht="14.25" customHeight="1">
      <c r="A9" s="4" t="s">
        <v>146</v>
      </c>
      <c r="B9" s="15">
        <f>'Voted Expenditure &amp; Subsidy G-Q'!B33</f>
        <v>13866</v>
      </c>
      <c r="C9" s="23">
        <f>'Voted Expenditure &amp; Subsidy G-Q'!C33</f>
        <v>755810</v>
      </c>
      <c r="D9" s="17">
        <f>AVERAGE(C9/B9)</f>
        <v>54.508149430261071</v>
      </c>
    </row>
    <row r="10" spans="1:5" ht="14.25" customHeight="1">
      <c r="A10" s="4" t="s">
        <v>147</v>
      </c>
      <c r="B10" s="15">
        <f>'Voted Expenditure &amp; Subsidy A-G'!B20</f>
        <v>1875</v>
      </c>
      <c r="C10" s="23">
        <f>'Voted Expenditure &amp; Subsidy A-G'!C20</f>
        <v>84110</v>
      </c>
      <c r="D10" s="17">
        <f>AVERAGE(C10/B10)</f>
        <v>44.858666666666664</v>
      </c>
    </row>
    <row r="11" spans="1:5" ht="14.25" customHeight="1">
      <c r="A11" s="4" t="s">
        <v>148</v>
      </c>
      <c r="B11" s="15">
        <f>'Voted Expenditure &amp; Subsidy R-Y'!B26</f>
        <v>6750</v>
      </c>
      <c r="C11" s="23">
        <f>'Voted Expenditure &amp; Subsidy R-Y'!C26</f>
        <v>233413</v>
      </c>
      <c r="D11" s="17">
        <f>AVERAGE(C11/B11)</f>
        <v>34.579703703703707</v>
      </c>
    </row>
    <row r="12" spans="1:5" ht="14.25" customHeight="1">
      <c r="A12" s="4"/>
      <c r="B12" s="377"/>
      <c r="C12" s="378"/>
      <c r="D12" s="378"/>
    </row>
    <row r="13" spans="1:5" ht="14.25" customHeight="1">
      <c r="A13" s="222"/>
      <c r="B13" s="377"/>
      <c r="C13" s="378"/>
      <c r="D13" s="378"/>
    </row>
    <row r="14" spans="1:5" ht="14.25" customHeight="1">
      <c r="A14" s="74" t="s">
        <v>115</v>
      </c>
      <c r="B14" s="380">
        <f>SUM(B15:B16)</f>
        <v>9815</v>
      </c>
      <c r="C14" s="380">
        <f>SUM(C15:C16)</f>
        <v>544614</v>
      </c>
      <c r="D14" s="381">
        <f>AVERAGE(C14/B14)</f>
        <v>55.487926642893534</v>
      </c>
    </row>
    <row r="15" spans="1:5" ht="14.25" customHeight="1">
      <c r="A15" s="24" t="s">
        <v>443</v>
      </c>
      <c r="B15" s="23">
        <f>'Voted Expenditure &amp; Subsidy A-G'!B42</f>
        <v>8876</v>
      </c>
      <c r="C15" s="23">
        <f>'Voted Expenditure &amp; Subsidy A-G'!C42</f>
        <v>512035</v>
      </c>
      <c r="D15" s="80">
        <f>AVERAGE(C15/B15)</f>
        <v>57.687584497521406</v>
      </c>
    </row>
    <row r="16" spans="1:5" ht="14.25" customHeight="1">
      <c r="A16" s="24" t="s">
        <v>574</v>
      </c>
      <c r="B16" s="353">
        <v>939</v>
      </c>
      <c r="C16" s="353">
        <v>32579</v>
      </c>
      <c r="D16" s="80">
        <f>AVERAGE(C16/B16)</f>
        <v>34.695420660276888</v>
      </c>
    </row>
    <row r="17" spans="1:4" ht="14.25" customHeight="1">
      <c r="A17" s="24"/>
      <c r="B17" s="23"/>
      <c r="C17" s="23"/>
      <c r="D17" s="80"/>
    </row>
    <row r="18" spans="1:4" ht="14.25" customHeight="1">
      <c r="A18" s="222"/>
      <c r="B18" s="25"/>
      <c r="C18" s="25"/>
      <c r="D18" s="25"/>
    </row>
    <row r="19" spans="1:4" ht="14.25" customHeight="1">
      <c r="A19" s="74" t="s">
        <v>230</v>
      </c>
      <c r="B19" s="380">
        <f>SUM(B20:B25)</f>
        <v>97715</v>
      </c>
      <c r="C19" s="380">
        <f>SUM(C20:C25)</f>
        <v>3984649</v>
      </c>
      <c r="D19" s="381">
        <f t="shared" ref="D19:D25" si="0">AVERAGE(C19/B19)</f>
        <v>40.778273550631937</v>
      </c>
    </row>
    <row r="20" spans="1:4" ht="14.25" customHeight="1">
      <c r="A20" s="24" t="s">
        <v>109</v>
      </c>
      <c r="B20" s="23">
        <f>'Voted Expenditure &amp; Subsidy R-Y'!B17</f>
        <v>61800</v>
      </c>
      <c r="C20" s="53">
        <f>'Voted Expenditure &amp; Subsidy R-Y'!C17</f>
        <v>2182062</v>
      </c>
      <c r="D20" s="80">
        <f t="shared" si="0"/>
        <v>35.308446601941746</v>
      </c>
    </row>
    <row r="21" spans="1:4" ht="14.25" customHeight="1">
      <c r="A21" s="24" t="s">
        <v>113</v>
      </c>
      <c r="B21" s="15">
        <f>'Voted Expenditure &amp; Subsidy G-Q'!B7</f>
        <v>5030</v>
      </c>
      <c r="C21" s="23">
        <f>'Voted Expenditure &amp; Subsidy G-Q'!C7</f>
        <v>216189</v>
      </c>
      <c r="D21" s="17">
        <f>AVERAGE(C21/B21)</f>
        <v>42.979920477137178</v>
      </c>
    </row>
    <row r="22" spans="1:4" ht="14.25" customHeight="1">
      <c r="A22" s="24" t="s">
        <v>110</v>
      </c>
      <c r="B22" s="23">
        <f>'Voted Expenditure &amp; Subsidy G-Q'!B28</f>
        <v>7738</v>
      </c>
      <c r="C22" s="53">
        <f>'Voted Expenditure &amp; Subsidy G-Q'!C28</f>
        <v>452317</v>
      </c>
      <c r="D22" s="80">
        <f t="shared" si="0"/>
        <v>58.453993279917292</v>
      </c>
    </row>
    <row r="23" spans="1:4" ht="14.25" customHeight="1">
      <c r="A23" s="24" t="s">
        <v>231</v>
      </c>
      <c r="B23" s="23">
        <f>'Voted Expenditure &amp; Subsidy G-Q'!B39</f>
        <v>13717</v>
      </c>
      <c r="C23" s="53">
        <f>'Voted Expenditure &amp; Subsidy G-Q'!C39</f>
        <v>675319</v>
      </c>
      <c r="D23" s="80">
        <f t="shared" si="0"/>
        <v>49.232266530582486</v>
      </c>
    </row>
    <row r="24" spans="1:4" ht="14.25" customHeight="1">
      <c r="A24" s="24" t="s">
        <v>232</v>
      </c>
      <c r="B24" s="23">
        <f>'Voted Expenditure &amp; Subsidy R-Y'!B23</f>
        <v>6376</v>
      </c>
      <c r="C24" s="351">
        <f>'Voted Expenditure &amp; Subsidy R-Y'!C23</f>
        <v>321680</v>
      </c>
      <c r="D24" s="80">
        <f t="shared" si="0"/>
        <v>50.451693851944796</v>
      </c>
    </row>
    <row r="25" spans="1:4" ht="14.25" customHeight="1">
      <c r="A25" s="24" t="s">
        <v>233</v>
      </c>
      <c r="B25" s="23">
        <f>'Voted Expenditure &amp; Subsidy R-Y'!B25</f>
        <v>3054</v>
      </c>
      <c r="C25" s="351">
        <f>'Voted Expenditure &amp; Subsidy R-Y'!C25</f>
        <v>137082</v>
      </c>
      <c r="D25" s="80">
        <f t="shared" si="0"/>
        <v>44.886051080550097</v>
      </c>
    </row>
    <row r="26" spans="1:4" ht="14.25" customHeight="1">
      <c r="A26" s="24"/>
      <c r="B26" s="25"/>
      <c r="C26" s="25"/>
      <c r="D26" s="80"/>
    </row>
    <row r="27" spans="1:4" ht="14.25" customHeight="1">
      <c r="A27" s="222"/>
      <c r="B27" s="380"/>
      <c r="C27" s="380"/>
      <c r="D27" s="381"/>
    </row>
    <row r="28" spans="1:4" ht="14.25" customHeight="1">
      <c r="A28" s="74" t="s">
        <v>132</v>
      </c>
      <c r="B28" s="380">
        <f>SUM(B29:B33)</f>
        <v>86107</v>
      </c>
      <c r="C28" s="380">
        <f>SUM(C29:C33)</f>
        <v>3456770</v>
      </c>
      <c r="D28" s="381">
        <f t="shared" ref="D28:D33" si="1">AVERAGE(C28/B28)</f>
        <v>40.145052086357673</v>
      </c>
    </row>
    <row r="29" spans="1:4" ht="14.25" customHeight="1">
      <c r="A29" s="24" t="s">
        <v>234</v>
      </c>
      <c r="B29" s="23">
        <f>'Voted Expenditure &amp; Subsidy G-Q'!B46</f>
        <v>42356</v>
      </c>
      <c r="C29" s="23">
        <f>'Voted Expenditure &amp; Subsidy G-Q'!C46</f>
        <v>2131214</v>
      </c>
      <c r="D29" s="80">
        <f t="shared" si="1"/>
        <v>50.31669657191425</v>
      </c>
    </row>
    <row r="30" spans="1:4" ht="14.25" customHeight="1">
      <c r="A30" s="24" t="s">
        <v>235</v>
      </c>
      <c r="B30" s="23">
        <f>'Voted Expenditure &amp; Subsidy A-G'!B16</f>
        <v>7457</v>
      </c>
      <c r="C30" s="23">
        <f>'Voted Expenditure &amp; Subsidy A-G'!C16</f>
        <v>210710</v>
      </c>
      <c r="D30" s="80">
        <f t="shared" si="1"/>
        <v>28.256671583746815</v>
      </c>
    </row>
    <row r="31" spans="1:4" ht="14.25" customHeight="1">
      <c r="A31" s="24" t="s">
        <v>236</v>
      </c>
      <c r="B31" s="23">
        <f>'Voted Expenditure &amp; Subsidy A-G'!B24</f>
        <v>13999</v>
      </c>
      <c r="C31" s="23">
        <f>'Voted Expenditure &amp; Subsidy A-G'!C24</f>
        <v>399283</v>
      </c>
      <c r="D31" s="80">
        <f t="shared" si="1"/>
        <v>28.522251589399243</v>
      </c>
    </row>
    <row r="32" spans="1:4" ht="14.25" customHeight="1">
      <c r="A32" s="24" t="s">
        <v>237</v>
      </c>
      <c r="B32" s="23">
        <f>'Voted Expenditure &amp; Subsidy A-G'!B38</f>
        <v>12527</v>
      </c>
      <c r="C32" s="23">
        <f>'Voted Expenditure &amp; Subsidy A-G'!C38</f>
        <v>384140</v>
      </c>
      <c r="D32" s="80">
        <f t="shared" si="1"/>
        <v>30.664963678454537</v>
      </c>
    </row>
    <row r="33" spans="1:4" ht="14.25" customHeight="1">
      <c r="A33" s="24" t="s">
        <v>238</v>
      </c>
      <c r="B33" s="23">
        <f>'Voted Expenditure &amp; Subsidy A-G'!B46</f>
        <v>9768</v>
      </c>
      <c r="C33" s="23">
        <f>'Voted Expenditure &amp; Subsidy A-G'!C46</f>
        <v>331423</v>
      </c>
      <c r="D33" s="80">
        <f t="shared" si="1"/>
        <v>33.929463554463553</v>
      </c>
    </row>
    <row r="34" spans="1:4" ht="14.25" customHeight="1">
      <c r="A34" s="24"/>
      <c r="B34" s="25"/>
      <c r="C34" s="25"/>
      <c r="D34" s="80"/>
    </row>
    <row r="35" spans="1:4" ht="14.25" customHeight="1">
      <c r="A35" s="222"/>
      <c r="B35" s="380"/>
      <c r="C35" s="380"/>
      <c r="D35" s="381"/>
    </row>
    <row r="36" spans="1:4" ht="14.25" customHeight="1">
      <c r="A36" s="74" t="s">
        <v>82</v>
      </c>
      <c r="B36" s="380">
        <f>SUM(B37:B38)</f>
        <v>64277</v>
      </c>
      <c r="C36" s="380">
        <f>SUM(C37:C38)</f>
        <v>1688054</v>
      </c>
      <c r="D36" s="381">
        <f>AVERAGE(C36/B36)</f>
        <v>26.262177761874387</v>
      </c>
    </row>
    <row r="37" spans="1:4" ht="14.25" customHeight="1">
      <c r="A37" s="24" t="s">
        <v>111</v>
      </c>
      <c r="B37" s="23">
        <f>'Voted Expenditure &amp; Subsidy A-G'!B32</f>
        <v>51211</v>
      </c>
      <c r="C37" s="23">
        <f>'Voted Expenditure &amp; Subsidy A-G'!C32</f>
        <v>1061328</v>
      </c>
      <c r="D37" s="80">
        <f>AVERAGE(C37/B37)</f>
        <v>20.724609947081682</v>
      </c>
    </row>
    <row r="38" spans="1:4" ht="14.25" customHeight="1">
      <c r="A38" s="24" t="s">
        <v>239</v>
      </c>
      <c r="B38" s="23">
        <f>'Voted Expenditure &amp; Subsidy A-G'!B12</f>
        <v>13066</v>
      </c>
      <c r="C38" s="23">
        <f>'Voted Expenditure &amp; Subsidy A-G'!C12</f>
        <v>626726</v>
      </c>
      <c r="D38" s="80">
        <f>AVERAGE(C38/B38)</f>
        <v>47.9661717434563</v>
      </c>
    </row>
    <row r="39" spans="1:4" ht="14.25" customHeight="1">
      <c r="A39" s="24"/>
      <c r="B39" s="23"/>
      <c r="C39" s="23"/>
      <c r="D39" s="80"/>
    </row>
    <row r="40" spans="1:4" ht="14.25" customHeight="1">
      <c r="A40" s="222"/>
      <c r="B40" s="25"/>
      <c r="C40" s="25"/>
      <c r="D40" s="80"/>
    </row>
    <row r="41" spans="1:4" ht="14.25" customHeight="1">
      <c r="A41" s="74" t="s">
        <v>240</v>
      </c>
      <c r="B41" s="380">
        <f>SUM(B42:B44)</f>
        <v>67933</v>
      </c>
      <c r="C41" s="380">
        <f>SUM(C42:C44)</f>
        <v>3543764</v>
      </c>
      <c r="D41" s="381">
        <f>AVERAGE(C41/B41)</f>
        <v>52.165574904685499</v>
      </c>
    </row>
    <row r="42" spans="1:4" ht="14.25" customHeight="1">
      <c r="A42" s="24" t="s">
        <v>444</v>
      </c>
      <c r="B42" s="23">
        <f>'Voted Expenditure &amp; Subsidy A-G'!B40</f>
        <v>51449</v>
      </c>
      <c r="C42" s="23">
        <f>'Voted Expenditure &amp; Subsidy A-G'!C40</f>
        <v>2445864</v>
      </c>
      <c r="D42" s="80">
        <f>AVERAGE(C42/B42)</f>
        <v>47.539582887908416</v>
      </c>
    </row>
    <row r="43" spans="1:4" ht="14.25" customHeight="1">
      <c r="A43" s="24" t="s">
        <v>241</v>
      </c>
      <c r="B43" s="23">
        <f>'Voted Expenditure &amp; Subsidy G-Q'!B41</f>
        <v>6796</v>
      </c>
      <c r="C43" s="23">
        <f>'Voted Expenditure &amp; Subsidy G-Q'!C41</f>
        <v>487620</v>
      </c>
      <c r="D43" s="80">
        <f>AVERAGE(C43/B43)</f>
        <v>71.751030017657442</v>
      </c>
    </row>
    <row r="44" spans="1:4" ht="14.25" customHeight="1">
      <c r="A44" s="24" t="s">
        <v>112</v>
      </c>
      <c r="B44" s="23">
        <f>'Voted Expenditure &amp; Subsidy R-Y'!B28</f>
        <v>9688</v>
      </c>
      <c r="C44" s="23">
        <f>'Voted Expenditure &amp; Subsidy R-Y'!C28</f>
        <v>610280</v>
      </c>
      <c r="D44" s="80">
        <f>AVERAGE(C44/B44)</f>
        <v>62.993393889347644</v>
      </c>
    </row>
    <row r="45" spans="1:4" ht="14.25" customHeight="1">
      <c r="A45" s="222"/>
      <c r="B45" s="23"/>
      <c r="C45" s="23"/>
      <c r="D45" s="80"/>
    </row>
    <row r="46" spans="1:4" ht="14.25" customHeight="1">
      <c r="A46" s="222"/>
      <c r="B46" s="25"/>
      <c r="C46" s="25"/>
      <c r="D46" s="80"/>
    </row>
    <row r="47" spans="1:4" ht="14.25" customHeight="1">
      <c r="A47" s="5" t="s">
        <v>242</v>
      </c>
      <c r="B47" s="234">
        <f>SUM(B48:B50)</f>
        <v>243495</v>
      </c>
      <c r="C47" s="234">
        <f>SUM(C48:C50)</f>
        <v>13634596</v>
      </c>
      <c r="D47" s="379">
        <f>AVERAGE(C47/B47)</f>
        <v>55.995383888786215</v>
      </c>
    </row>
    <row r="48" spans="1:4" ht="14.25" customHeight="1">
      <c r="A48" s="4" t="s">
        <v>138</v>
      </c>
      <c r="B48" s="15">
        <f>'Voted Expenditure &amp; Subsidy G-Q'!B42</f>
        <v>162766</v>
      </c>
      <c r="C48" s="307">
        <f>'Voted Expenditure &amp; Subsidy G-Q'!C42</f>
        <v>11412436</v>
      </c>
      <c r="D48" s="17">
        <f>AVERAGE(C48/B48)</f>
        <v>70.115601538404832</v>
      </c>
    </row>
    <row r="49" spans="1:4" ht="14.25" customHeight="1">
      <c r="A49" s="4" t="s">
        <v>139</v>
      </c>
      <c r="B49" s="15">
        <f>'Voted Expenditure &amp; Subsidy A-G'!B41</f>
        <v>9323</v>
      </c>
      <c r="C49" s="307">
        <f>'Voted Expenditure &amp; Subsidy A-G'!C41</f>
        <v>209216</v>
      </c>
      <c r="D49" s="17">
        <f>AVERAGE(C49/B49)</f>
        <v>22.440845221495227</v>
      </c>
    </row>
    <row r="50" spans="1:4" ht="14.25" customHeight="1">
      <c r="A50" s="4" t="s">
        <v>140</v>
      </c>
      <c r="B50" s="15">
        <f>'Voted Expenditure &amp; Subsidy G-Q'!B51</f>
        <v>71406</v>
      </c>
      <c r="C50" s="307">
        <f>'Voted Expenditure &amp; Subsidy G-Q'!C51</f>
        <v>2012944</v>
      </c>
      <c r="D50" s="17">
        <f>AVERAGE(C50/B50)</f>
        <v>28.190124079209031</v>
      </c>
    </row>
    <row r="51" spans="1:4" ht="14.25" customHeight="1">
      <c r="A51" s="24"/>
    </row>
    <row r="52" spans="1:4" ht="37.5" customHeight="1">
      <c r="A52" s="679" t="s">
        <v>537</v>
      </c>
      <c r="B52" s="679"/>
      <c r="C52" s="679"/>
      <c r="D52" s="679"/>
    </row>
    <row r="59" spans="1:4" ht="14.25" customHeight="1">
      <c r="A59" s="24"/>
    </row>
    <row r="60" spans="1:4" ht="14.25" customHeight="1">
      <c r="A60" s="417"/>
    </row>
  </sheetData>
  <mergeCells count="1">
    <mergeCell ref="A52:D52"/>
  </mergeCells>
  <phoneticPr fontId="29" type="noConversion"/>
  <pageMargins left="0.51181102362204722" right="0.51181102362204722"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9"/>
  <dimension ref="A1:D45"/>
  <sheetViews>
    <sheetView zoomScaleNormal="100" workbookViewId="0">
      <pane ySplit="3" topLeftCell="A4" activePane="bottomLeft" state="frozen"/>
      <selection activeCell="E6" sqref="E6"/>
      <selection pane="bottomLeft" activeCell="C46" sqref="C46"/>
    </sheetView>
  </sheetViews>
  <sheetFormatPr defaultColWidth="9.140625" defaultRowHeight="14.25" customHeight="1"/>
  <cols>
    <col min="1" max="1" width="30.7109375" style="170" customWidth="1"/>
    <col min="2" max="2" width="14.5703125" style="170" customWidth="1"/>
    <col min="3" max="3" width="25.85546875" style="103" customWidth="1"/>
    <col min="4" max="4" width="19.7109375" style="170" customWidth="1"/>
    <col min="5" max="16384" width="9.140625" style="170"/>
  </cols>
  <sheetData>
    <row r="1" spans="1:4" ht="14.25" customHeight="1">
      <c r="B1" s="559" t="s">
        <v>244</v>
      </c>
      <c r="C1" s="559" t="s">
        <v>228</v>
      </c>
      <c r="D1" s="559" t="s">
        <v>255</v>
      </c>
    </row>
    <row r="2" spans="1:4" ht="14.25" customHeight="1">
      <c r="B2" s="560">
        <v>2016</v>
      </c>
      <c r="C2" s="559" t="s">
        <v>489</v>
      </c>
      <c r="D2" s="559" t="s">
        <v>229</v>
      </c>
    </row>
    <row r="3" spans="1:4" ht="14.25" customHeight="1">
      <c r="B3" s="377"/>
      <c r="C3" s="378" t="s">
        <v>246</v>
      </c>
      <c r="D3" s="378" t="s">
        <v>246</v>
      </c>
    </row>
    <row r="4" spans="1:4" ht="14.25" customHeight="1">
      <c r="A4" s="5" t="s">
        <v>141</v>
      </c>
      <c r="B4" s="234">
        <f>SUM(B5:B8)</f>
        <v>14445</v>
      </c>
      <c r="C4" s="234">
        <f>SUM(C5:C8)</f>
        <v>1125655</v>
      </c>
      <c r="D4" s="379">
        <f>AVERAGE(C4/B4)</f>
        <v>77.9269643475251</v>
      </c>
    </row>
    <row r="5" spans="1:4" ht="14.25" customHeight="1">
      <c r="A5" s="4" t="s">
        <v>142</v>
      </c>
      <c r="B5" s="15">
        <f>'Voted Expenditure &amp; Subsidy R-Y'!B27</f>
        <v>2901</v>
      </c>
      <c r="C5" s="23">
        <f>'Voted Expenditure &amp; Subsidy R-Y'!C27</f>
        <v>337251</v>
      </c>
      <c r="D5" s="17">
        <f>AVERAGE(C5/B5)</f>
        <v>116.25336091003102</v>
      </c>
    </row>
    <row r="6" spans="1:4" ht="14.25" customHeight="1">
      <c r="A6" s="4" t="s">
        <v>143</v>
      </c>
      <c r="B6" s="15">
        <f>'Voted Expenditure &amp; Subsidy A-G'!B18</f>
        <v>3007</v>
      </c>
      <c r="C6" s="23">
        <f>'Voted Expenditure &amp; Subsidy A-G'!C18</f>
        <v>182456</v>
      </c>
      <c r="D6" s="17">
        <f>AVERAGE(C6/B6)</f>
        <v>60.677086797472562</v>
      </c>
    </row>
    <row r="7" spans="1:4" ht="14.25" customHeight="1">
      <c r="A7" s="4" t="s">
        <v>144</v>
      </c>
      <c r="B7" s="15">
        <f>'Voted Expenditure &amp; Subsidy A-G'!B36</f>
        <v>4188</v>
      </c>
      <c r="C7" s="23">
        <f>'Voted Expenditure &amp; Subsidy A-G'!C36</f>
        <v>283705</v>
      </c>
      <c r="D7" s="17">
        <f>AVERAGE(C7/B7)</f>
        <v>67.742359121298946</v>
      </c>
    </row>
    <row r="8" spans="1:4" ht="14.25" customHeight="1">
      <c r="A8" s="4" t="s">
        <v>145</v>
      </c>
      <c r="B8" s="15">
        <f>'Voted Expenditure &amp; Subsidy A-G'!B48</f>
        <v>4349</v>
      </c>
      <c r="C8" s="23">
        <f>'Voted Expenditure &amp; Subsidy A-G'!C48</f>
        <v>322243</v>
      </c>
      <c r="D8" s="17">
        <f>AVERAGE(C8/B8)</f>
        <v>74.095884111289948</v>
      </c>
    </row>
    <row r="9" spans="1:4" ht="14.25" customHeight="1">
      <c r="A9" s="2"/>
      <c r="B9" s="155"/>
      <c r="C9" s="25"/>
      <c r="D9" s="17"/>
    </row>
    <row r="10" spans="1:4" ht="14.25" customHeight="1">
      <c r="A10" s="2"/>
      <c r="B10" s="155"/>
      <c r="C10" s="25"/>
      <c r="D10" s="17"/>
    </row>
    <row r="11" spans="1:4" ht="14.25" customHeight="1">
      <c r="A11" s="5" t="s">
        <v>149</v>
      </c>
      <c r="B11" s="234">
        <f>SUM(B12:B15)</f>
        <v>214838</v>
      </c>
      <c r="C11" s="234">
        <f>SUM(C12:C15)</f>
        <v>9915165</v>
      </c>
      <c r="D11" s="379">
        <f>AVERAGE(C11/B11)</f>
        <v>46.151821372382912</v>
      </c>
    </row>
    <row r="12" spans="1:4" ht="14.25" customHeight="1">
      <c r="A12" s="4" t="s">
        <v>150</v>
      </c>
      <c r="B12" s="15">
        <f>'Voted Expenditure &amp; Subsidy G-Q'!B25</f>
        <v>44993</v>
      </c>
      <c r="C12" s="353">
        <f>'Voted Expenditure &amp; Subsidy G-Q'!C25</f>
        <v>1911300</v>
      </c>
      <c r="D12" s="17">
        <f>AVERAGE(C12/B12)</f>
        <v>42.479941324205988</v>
      </c>
    </row>
    <row r="13" spans="1:4" ht="14.25" customHeight="1">
      <c r="A13" s="4" t="s">
        <v>151</v>
      </c>
      <c r="B13" s="15">
        <f>'Voted Expenditure &amp; Subsidy A-G'!B7</f>
        <v>42556</v>
      </c>
      <c r="C13" s="23">
        <f>'Voted Expenditure &amp; Subsidy A-G'!C7</f>
        <v>1512800</v>
      </c>
      <c r="D13" s="17">
        <f>AVERAGE(C13/B13)</f>
        <v>35.548453802049067</v>
      </c>
    </row>
    <row r="14" spans="1:4" ht="14.25" customHeight="1">
      <c r="A14" s="4" t="s">
        <v>152</v>
      </c>
      <c r="B14" s="15">
        <f>'Voted Expenditure &amp; Subsidy A-G'!B23</f>
        <v>33278</v>
      </c>
      <c r="C14" s="23">
        <f>'Voted Expenditure &amp; Subsidy A-G'!C23</f>
        <v>1925400</v>
      </c>
      <c r="D14" s="17">
        <f>AVERAGE(C14/B14)</f>
        <v>57.858044353627022</v>
      </c>
    </row>
    <row r="15" spans="1:4" ht="14.25" customHeight="1">
      <c r="A15" s="4" t="s">
        <v>153</v>
      </c>
      <c r="B15" s="15">
        <f>'Voted Expenditure &amp; Subsidy R-Y'!B20</f>
        <v>94011</v>
      </c>
      <c r="C15" s="23">
        <f>'Voted Expenditure &amp; Subsidy R-Y'!C20</f>
        <v>4565665</v>
      </c>
      <c r="D15" s="17">
        <f>AVERAGE(C15/B15)</f>
        <v>48.565221091148906</v>
      </c>
    </row>
    <row r="16" spans="1:4" ht="14.25" customHeight="1">
      <c r="A16" s="2"/>
      <c r="B16" s="155"/>
      <c r="C16" s="25"/>
      <c r="D16" s="17"/>
    </row>
    <row r="17" spans="1:4" ht="14.25" customHeight="1">
      <c r="A17" s="2"/>
      <c r="B17" s="155"/>
      <c r="C17" s="25"/>
      <c r="D17" s="17"/>
    </row>
    <row r="18" spans="1:4" ht="14.25" customHeight="1">
      <c r="A18" s="5" t="s">
        <v>85</v>
      </c>
      <c r="B18" s="234">
        <f>SUM(B19:B20)</f>
        <v>32968</v>
      </c>
      <c r="C18" s="234">
        <f>SUM(C19:C20)</f>
        <v>1068608</v>
      </c>
      <c r="D18" s="379">
        <f>AVERAGE(C18/B18)</f>
        <v>32.413491870905119</v>
      </c>
    </row>
    <row r="19" spans="1:4" ht="14.25" customHeight="1">
      <c r="A19" s="4" t="s">
        <v>129</v>
      </c>
      <c r="B19" s="15">
        <f>'Voted Expenditure &amp; Subsidy R-Y'!B7</f>
        <v>23426</v>
      </c>
      <c r="C19" s="23">
        <f>'Voted Expenditure &amp; Subsidy R-Y'!C7</f>
        <v>735248</v>
      </c>
      <c r="D19" s="17">
        <f>AVERAGE(C19/B19)</f>
        <v>31.385981388201145</v>
      </c>
    </row>
    <row r="20" spans="1:4" ht="14.25" customHeight="1">
      <c r="A20" s="4" t="s">
        <v>154</v>
      </c>
      <c r="B20" s="15">
        <f>'Voted Expenditure &amp; Subsidy G-Q'!B20</f>
        <v>9542</v>
      </c>
      <c r="C20" s="23">
        <f>'Voted Expenditure &amp; Subsidy G-Q'!C20</f>
        <v>333360</v>
      </c>
      <c r="D20" s="17">
        <f>AVERAGE(C20/B20)</f>
        <v>34.936072102284633</v>
      </c>
    </row>
    <row r="21" spans="1:4" ht="14.25" customHeight="1">
      <c r="A21" s="2"/>
      <c r="B21" s="15"/>
      <c r="C21" s="23"/>
      <c r="D21" s="17"/>
    </row>
    <row r="22" spans="1:4" ht="14.25" customHeight="1">
      <c r="A22" s="2"/>
      <c r="B22" s="15"/>
      <c r="C22" s="23"/>
      <c r="D22" s="17"/>
    </row>
    <row r="23" spans="1:4" ht="14.25" customHeight="1">
      <c r="A23" s="5" t="s">
        <v>449</v>
      </c>
      <c r="B23" s="292">
        <f>SUM(B24:B33)</f>
        <v>139508</v>
      </c>
      <c r="C23" s="292">
        <f>SUM(C24:C33)</f>
        <v>5890496</v>
      </c>
      <c r="D23" s="379">
        <f>AVERAGE(C23/B23)</f>
        <v>42.223356366659978</v>
      </c>
    </row>
    <row r="24" spans="1:4" ht="14.25" customHeight="1">
      <c r="A24" s="4" t="s">
        <v>155</v>
      </c>
      <c r="B24" s="15">
        <f>'Voted Expenditure &amp; Subsidy R-Y'!B24</f>
        <v>64272</v>
      </c>
      <c r="C24" s="23">
        <f>'Voted Expenditure &amp; Subsidy R-Y'!C24</f>
        <v>2260944</v>
      </c>
      <c r="D24" s="17">
        <f t="shared" ref="D24:D32" si="0">AVERAGE(C24/B24)</f>
        <v>35.177744585511576</v>
      </c>
    </row>
    <row r="25" spans="1:4" ht="14.25" customHeight="1">
      <c r="A25" s="4" t="s">
        <v>401</v>
      </c>
      <c r="B25" s="15">
        <f>'Voted Expenditure &amp; Subsidy A-G'!B15</f>
        <v>5917</v>
      </c>
      <c r="C25" s="23">
        <f>'Voted Expenditure &amp; Subsidy A-G'!C15</f>
        <v>313851</v>
      </c>
      <c r="D25" s="17">
        <f t="shared" si="0"/>
        <v>53.042251140780799</v>
      </c>
    </row>
    <row r="26" spans="1:4" ht="14.25" customHeight="1">
      <c r="A26" s="4" t="s">
        <v>156</v>
      </c>
      <c r="B26" s="15">
        <f>'Voted Expenditure &amp; Subsidy A-G'!B35</f>
        <v>4419</v>
      </c>
      <c r="C26" s="23">
        <f>'Voted Expenditure &amp; Subsidy A-G'!C35</f>
        <v>196090</v>
      </c>
      <c r="D26" s="17">
        <f t="shared" si="0"/>
        <v>44.374292826431322</v>
      </c>
    </row>
    <row r="27" spans="1:4" ht="14.25" customHeight="1">
      <c r="A27" s="4" t="s">
        <v>445</v>
      </c>
      <c r="B27" s="15">
        <f>'Voted Expenditure &amp; Subsidy A-G'!B37</f>
        <v>11392</v>
      </c>
      <c r="C27" s="23">
        <f>'Voted Expenditure &amp; Subsidy A-G'!C37</f>
        <v>612940</v>
      </c>
      <c r="D27" s="17">
        <f t="shared" si="0"/>
        <v>53.804424157303373</v>
      </c>
    </row>
    <row r="28" spans="1:4" ht="14.25" customHeight="1">
      <c r="A28" s="4" t="s">
        <v>446</v>
      </c>
      <c r="B28" s="15">
        <f>'Voted Expenditure &amp; Subsidy A-G'!B45</f>
        <v>12569</v>
      </c>
      <c r="C28" s="23">
        <f>'Voted Expenditure &amp; Subsidy A-G'!C45</f>
        <v>521000</v>
      </c>
      <c r="D28" s="17">
        <f t="shared" si="0"/>
        <v>41.451189434322536</v>
      </c>
    </row>
    <row r="29" spans="1:4" ht="14.25" customHeight="1">
      <c r="A29" s="4" t="s">
        <v>114</v>
      </c>
      <c r="B29" s="15">
        <f>'Voted Expenditure &amp; Subsidy A-G'!B51</f>
        <v>10406</v>
      </c>
      <c r="C29" s="23">
        <f>'Voted Expenditure &amp; Subsidy A-G'!C51</f>
        <v>592988</v>
      </c>
      <c r="D29" s="17">
        <f t="shared" si="0"/>
        <v>56.985200845665965</v>
      </c>
    </row>
    <row r="30" spans="1:4" ht="14.25" customHeight="1">
      <c r="A30" s="4" t="s">
        <v>157</v>
      </c>
      <c r="B30" s="15">
        <f>'Voted Expenditure &amp; Subsidy G-Q'!B16</f>
        <v>6329</v>
      </c>
      <c r="C30" s="23">
        <f>'Voted Expenditure &amp; Subsidy G-Q'!C16</f>
        <v>438856</v>
      </c>
      <c r="D30" s="17">
        <f t="shared" si="0"/>
        <v>69.340496128930326</v>
      </c>
    </row>
    <row r="31" spans="1:4" ht="14.25" customHeight="1">
      <c r="A31" s="4" t="s">
        <v>158</v>
      </c>
      <c r="B31" s="15">
        <f>'Voted Expenditure &amp; Subsidy G-Q'!B29</f>
        <v>3103</v>
      </c>
      <c r="C31" s="23">
        <f>'Voted Expenditure &amp; Subsidy G-Q'!C29</f>
        <v>118000</v>
      </c>
      <c r="D31" s="17">
        <f t="shared" si="0"/>
        <v>38.027715114405417</v>
      </c>
    </row>
    <row r="32" spans="1:4" ht="14.25" customHeight="1">
      <c r="A32" s="4" t="s">
        <v>447</v>
      </c>
      <c r="B32" s="15">
        <f>'Voted Expenditure &amp; Subsidy R-Y'!B13</f>
        <v>15013</v>
      </c>
      <c r="C32" s="23">
        <f>'Voted Expenditure &amp; Subsidy R-Y'!C13</f>
        <v>501973</v>
      </c>
      <c r="D32" s="17">
        <f t="shared" si="0"/>
        <v>33.435888896289882</v>
      </c>
    </row>
    <row r="33" spans="1:4" ht="14.25" customHeight="1">
      <c r="A33" s="4" t="s">
        <v>159</v>
      </c>
      <c r="B33" s="15">
        <f>'Voted Expenditure &amp; Subsidy R-Y'!B18</f>
        <v>6088</v>
      </c>
      <c r="C33" s="23">
        <f>'Voted Expenditure &amp; Subsidy R-Y'!C18</f>
        <v>333854</v>
      </c>
      <c r="D33" s="17">
        <f>AVERAGE(C33/B33)</f>
        <v>54.838042049934295</v>
      </c>
    </row>
    <row r="34" spans="1:4" ht="14.25" customHeight="1">
      <c r="A34" s="2"/>
      <c r="B34" s="155"/>
      <c r="C34" s="23"/>
      <c r="D34" s="17"/>
    </row>
    <row r="35" spans="1:4" ht="14.25" customHeight="1">
      <c r="A35" s="5" t="s">
        <v>160</v>
      </c>
      <c r="B35" s="234">
        <f>SUM(B36:B40)</f>
        <v>41824</v>
      </c>
      <c r="C35" s="234">
        <f>SUM(C36:C40)</f>
        <v>2307353</v>
      </c>
      <c r="D35" s="379">
        <f t="shared" ref="D35:D40" si="1">AVERAGE(C35/B35)</f>
        <v>55.168157039020656</v>
      </c>
    </row>
    <row r="36" spans="1:4" ht="14.25" customHeight="1">
      <c r="A36" s="4" t="s">
        <v>161</v>
      </c>
      <c r="B36" s="15">
        <f>'Voted Expenditure &amp; Subsidy A-G'!B52</f>
        <v>26125</v>
      </c>
      <c r="C36" s="23">
        <f>'Voted Expenditure &amp; Subsidy A-G'!C52</f>
        <v>1027559</v>
      </c>
      <c r="D36" s="17">
        <f t="shared" si="1"/>
        <v>39.3324019138756</v>
      </c>
    </row>
    <row r="37" spans="1:4" ht="14.25" customHeight="1">
      <c r="A37" s="4" t="s">
        <v>162</v>
      </c>
      <c r="B37" s="15">
        <f>'Voted Expenditure &amp; Subsidy A-G'!B29</f>
        <v>2760</v>
      </c>
      <c r="C37" s="15">
        <f>'Voted Expenditure &amp; Subsidy A-G'!C29</f>
        <v>381992</v>
      </c>
      <c r="D37" s="17">
        <f t="shared" si="1"/>
        <v>138.40289855072464</v>
      </c>
    </row>
    <row r="38" spans="1:4" ht="14.25" customHeight="1">
      <c r="A38" s="4" t="s">
        <v>163</v>
      </c>
      <c r="B38" s="15">
        <f>'Voted Expenditure &amp; Subsidy G-Q'!B9</f>
        <v>2956</v>
      </c>
      <c r="C38" s="23">
        <f>'Voted Expenditure &amp; Subsidy G-Q'!C9</f>
        <v>268581</v>
      </c>
      <c r="D38" s="17">
        <f t="shared" si="1"/>
        <v>90.85960757780785</v>
      </c>
    </row>
    <row r="39" spans="1:4" ht="14.25" customHeight="1">
      <c r="A39" s="4" t="s">
        <v>164</v>
      </c>
      <c r="B39" s="15">
        <f>'Voted Expenditure &amp; Subsidy G-Q'!B36</f>
        <v>4071</v>
      </c>
      <c r="C39" s="23">
        <f>'Voted Expenditure &amp; Subsidy G-Q'!C36</f>
        <v>248095</v>
      </c>
      <c r="D39" s="17">
        <f t="shared" si="1"/>
        <v>60.94202898550725</v>
      </c>
    </row>
    <row r="40" spans="1:4" ht="14.25" customHeight="1">
      <c r="A40" s="4" t="s">
        <v>165</v>
      </c>
      <c r="B40" s="15">
        <f>'Voted Expenditure &amp; Subsidy G-Q'!B40</f>
        <v>5912</v>
      </c>
      <c r="C40" s="23">
        <f>'Voted Expenditure &amp; Subsidy G-Q'!C40</f>
        <v>381126</v>
      </c>
      <c r="D40" s="17">
        <f t="shared" si="1"/>
        <v>64.466508795669824</v>
      </c>
    </row>
    <row r="41" spans="1:4" ht="14.25" customHeight="1">
      <c r="A41" s="2"/>
      <c r="B41" s="155"/>
      <c r="C41" s="25"/>
      <c r="D41" s="4"/>
    </row>
    <row r="42" spans="1:4" ht="14.25" customHeight="1">
      <c r="A42" s="2"/>
      <c r="B42" s="155"/>
      <c r="C42" s="25"/>
      <c r="D42" s="4"/>
    </row>
    <row r="43" spans="1:4" ht="14.25" customHeight="1">
      <c r="A43" s="5" t="s">
        <v>166</v>
      </c>
      <c r="B43" s="234">
        <f>SUM(B44:B45)</f>
        <v>134387</v>
      </c>
      <c r="C43" s="234">
        <f>SUM(C44:C45)</f>
        <v>7155490</v>
      </c>
      <c r="D43" s="379">
        <f>AVERAGE(C43/B43)</f>
        <v>53.2454032012025</v>
      </c>
    </row>
    <row r="44" spans="1:4" ht="14.25" customHeight="1">
      <c r="A44" s="4" t="s">
        <v>166</v>
      </c>
      <c r="B44" s="15">
        <f>'Voted Expenditure &amp; Subsidy R-Y'!B8</f>
        <v>119544</v>
      </c>
      <c r="C44" s="23">
        <f>'Voted Expenditure &amp; Subsidy R-Y'!C8</f>
        <v>6481490</v>
      </c>
      <c r="D44" s="17">
        <f>AVERAGE(C44/B44)</f>
        <v>54.218446764371279</v>
      </c>
    </row>
    <row r="45" spans="1:4" ht="14.25" customHeight="1">
      <c r="A45" s="4" t="s">
        <v>167</v>
      </c>
      <c r="B45" s="15">
        <f>'Voted Expenditure &amp; Subsidy G-Q'!B13</f>
        <v>14843</v>
      </c>
      <c r="C45" s="23">
        <f>'Voted Expenditure &amp; Subsidy G-Q'!C13</f>
        <v>674000</v>
      </c>
      <c r="D45" s="17">
        <f>AVERAGE(C45/B45)</f>
        <v>45.408610119248131</v>
      </c>
    </row>
  </sheetData>
  <phoneticPr fontId="29" type="noConversion"/>
  <pageMargins left="0.51181102362204722" right="0.51181102362204722"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1"/>
  <dimension ref="B1:E39"/>
  <sheetViews>
    <sheetView zoomScaleNormal="100" workbookViewId="0">
      <pane ySplit="6" topLeftCell="A12" activePane="bottomLeft" state="frozen"/>
      <selection activeCell="E6" sqref="E6"/>
      <selection pane="bottomLeft" activeCell="C28" sqref="C28"/>
    </sheetView>
  </sheetViews>
  <sheetFormatPr defaultColWidth="8.85546875" defaultRowHeight="12.75"/>
  <cols>
    <col min="1" max="1" width="8.85546875" customWidth="1"/>
    <col min="2" max="2" width="42.28515625" customWidth="1"/>
    <col min="3" max="3" width="16" style="148" customWidth="1"/>
    <col min="4" max="4" width="9.42578125" customWidth="1"/>
    <col min="5" max="5" width="15.140625" customWidth="1"/>
  </cols>
  <sheetData>
    <row r="1" spans="2:5" ht="17.25" customHeight="1">
      <c r="B1" s="12" t="s">
        <v>168</v>
      </c>
      <c r="C1" s="437"/>
      <c r="D1" s="64"/>
      <c r="E1" s="64"/>
    </row>
    <row r="2" spans="2:5" ht="12.75" customHeight="1">
      <c r="B2" s="279"/>
      <c r="C2" s="437"/>
      <c r="D2" s="64"/>
      <c r="E2" s="64"/>
    </row>
    <row r="3" spans="2:5" ht="12.75" customHeight="1">
      <c r="B3" s="279"/>
      <c r="C3" s="437"/>
      <c r="D3" s="64"/>
      <c r="E3" s="64"/>
    </row>
    <row r="4" spans="2:5">
      <c r="B4" s="281"/>
      <c r="C4" s="437"/>
      <c r="D4" s="64"/>
      <c r="E4" s="64"/>
    </row>
    <row r="5" spans="2:5">
      <c r="B5" s="170"/>
      <c r="C5" s="269" t="s">
        <v>169</v>
      </c>
      <c r="D5" s="65"/>
      <c r="E5" s="65"/>
    </row>
    <row r="6" spans="2:5">
      <c r="B6" s="260"/>
      <c r="C6" s="269" t="s">
        <v>170</v>
      </c>
      <c r="D6" s="65"/>
      <c r="E6" s="65"/>
    </row>
    <row r="7" spans="2:5" ht="18" customHeight="1">
      <c r="B7" s="269"/>
      <c r="C7" s="280"/>
      <c r="D7" s="69"/>
      <c r="E7" s="69"/>
    </row>
    <row r="8" spans="2:5" ht="18" customHeight="1">
      <c r="B8" s="269" t="s">
        <v>244</v>
      </c>
      <c r="C8" s="593">
        <v>54472</v>
      </c>
      <c r="D8" s="69"/>
      <c r="E8" s="69"/>
    </row>
    <row r="9" spans="2:5" ht="18" customHeight="1">
      <c r="B9" s="269"/>
      <c r="C9" s="532"/>
      <c r="D9" s="69"/>
      <c r="E9" s="69"/>
    </row>
    <row r="10" spans="2:5" ht="18" customHeight="1">
      <c r="B10" s="269" t="s">
        <v>255</v>
      </c>
      <c r="C10" s="596">
        <v>2743709</v>
      </c>
      <c r="D10" s="69"/>
      <c r="E10" s="69"/>
    </row>
    <row r="11" spans="2:5" ht="18" customHeight="1">
      <c r="B11" s="269" t="s">
        <v>171</v>
      </c>
      <c r="C11" s="596">
        <v>51.1</v>
      </c>
      <c r="D11" s="69"/>
      <c r="E11" s="69"/>
    </row>
    <row r="12" spans="2:5" ht="18" customHeight="1">
      <c r="B12" s="269" t="s">
        <v>172</v>
      </c>
      <c r="C12" s="596">
        <v>24.85</v>
      </c>
      <c r="D12" s="69"/>
      <c r="E12" s="69" t="s">
        <v>14</v>
      </c>
    </row>
    <row r="13" spans="2:5" ht="18" customHeight="1">
      <c r="B13" s="269" t="s">
        <v>2</v>
      </c>
      <c r="C13" s="596">
        <v>4.82</v>
      </c>
      <c r="D13" s="69"/>
      <c r="E13" s="69"/>
    </row>
    <row r="14" spans="2:5" ht="18" customHeight="1">
      <c r="B14" s="269"/>
      <c r="C14" s="532"/>
      <c r="D14" s="69"/>
      <c r="E14" s="69"/>
    </row>
    <row r="15" spans="2:5" ht="18" customHeight="1">
      <c r="B15" s="269" t="s">
        <v>173</v>
      </c>
      <c r="C15" s="531">
        <v>101528</v>
      </c>
      <c r="D15" s="69"/>
      <c r="E15" s="69"/>
    </row>
    <row r="16" spans="2:5" ht="18" customHeight="1">
      <c r="B16" s="269" t="s">
        <v>174</v>
      </c>
      <c r="C16" s="594">
        <v>1.93</v>
      </c>
      <c r="D16" s="69"/>
      <c r="E16" s="69"/>
    </row>
    <row r="17" spans="2:5" ht="18" customHeight="1">
      <c r="B17" s="269" t="s">
        <v>175</v>
      </c>
      <c r="C17" s="675">
        <v>22.69</v>
      </c>
      <c r="D17" s="69"/>
      <c r="E17" s="69"/>
    </row>
    <row r="18" spans="2:5" ht="18" customHeight="1">
      <c r="B18" s="269"/>
      <c r="C18" s="532"/>
      <c r="D18" s="69"/>
      <c r="E18" s="69"/>
    </row>
    <row r="19" spans="2:5" ht="18" customHeight="1">
      <c r="B19" s="269" t="s">
        <v>133</v>
      </c>
      <c r="C19" s="533">
        <v>50</v>
      </c>
      <c r="D19" s="69"/>
      <c r="E19" s="69"/>
    </row>
    <row r="20" spans="2:5" ht="18" customHeight="1">
      <c r="B20" s="269" t="s">
        <v>3</v>
      </c>
      <c r="C20" s="533">
        <v>34.299999999999997</v>
      </c>
      <c r="D20" s="69"/>
      <c r="E20" s="69"/>
    </row>
    <row r="21" spans="2:5" ht="18" customHeight="1">
      <c r="B21" s="269" t="s">
        <v>176</v>
      </c>
      <c r="C21" s="531">
        <v>107</v>
      </c>
      <c r="D21" s="69"/>
      <c r="E21" s="69"/>
    </row>
    <row r="22" spans="2:5" ht="18" customHeight="1">
      <c r="B22" s="269"/>
      <c r="C22" s="532"/>
      <c r="D22" s="69"/>
      <c r="E22" s="69"/>
    </row>
    <row r="23" spans="2:5" ht="18" customHeight="1">
      <c r="B23" s="269" t="s">
        <v>177</v>
      </c>
      <c r="C23" s="531">
        <v>9869</v>
      </c>
      <c r="D23" s="69"/>
      <c r="E23" s="69"/>
    </row>
    <row r="24" spans="2:5" ht="18" customHeight="1">
      <c r="B24" s="269" t="s">
        <v>178</v>
      </c>
      <c r="C24" s="533">
        <v>0.21</v>
      </c>
      <c r="D24" s="69"/>
      <c r="E24" s="69"/>
    </row>
    <row r="25" spans="2:5" ht="18" customHeight="1">
      <c r="B25" s="269"/>
      <c r="C25" s="532"/>
      <c r="D25" s="69"/>
      <c r="E25" s="69"/>
    </row>
    <row r="26" spans="2:5" ht="18" customHeight="1">
      <c r="B26" s="269" t="s">
        <v>179</v>
      </c>
      <c r="C26" s="533">
        <v>108.27</v>
      </c>
      <c r="D26" s="69"/>
      <c r="E26" s="69"/>
    </row>
    <row r="27" spans="2:5" ht="18" customHeight="1">
      <c r="B27" s="269" t="s">
        <v>180</v>
      </c>
      <c r="C27" s="533">
        <v>11.49</v>
      </c>
      <c r="D27" s="69"/>
      <c r="E27" s="69"/>
    </row>
    <row r="28" spans="2:5" ht="18" customHeight="1">
      <c r="B28" s="269"/>
      <c r="C28" s="532"/>
      <c r="D28" s="69"/>
      <c r="E28" s="69"/>
    </row>
    <row r="29" spans="2:5" ht="18" customHeight="1">
      <c r="B29" s="269" t="s">
        <v>219</v>
      </c>
      <c r="C29" s="531">
        <v>277239</v>
      </c>
      <c r="D29" s="69"/>
      <c r="E29" s="69"/>
    </row>
    <row r="30" spans="2:5" ht="18" customHeight="1">
      <c r="B30" s="269" t="s">
        <v>181</v>
      </c>
      <c r="C30" s="533">
        <v>5.0599999999999996</v>
      </c>
      <c r="D30" s="69"/>
      <c r="E30" s="69"/>
    </row>
    <row r="31" spans="2:5" ht="18" customHeight="1">
      <c r="B31" s="269" t="s">
        <v>182</v>
      </c>
      <c r="C31" s="533">
        <v>2.89</v>
      </c>
      <c r="D31" s="69"/>
      <c r="E31" s="69"/>
    </row>
    <row r="32" spans="2:5" ht="18" customHeight="1">
      <c r="B32" s="269" t="s">
        <v>183</v>
      </c>
      <c r="C32" s="531">
        <v>15976.42</v>
      </c>
      <c r="D32" s="69"/>
      <c r="E32" s="69"/>
    </row>
    <row r="33" spans="2:5" ht="18" customHeight="1">
      <c r="B33" s="269"/>
      <c r="C33" s="532"/>
      <c r="D33" s="69"/>
      <c r="E33" s="69"/>
    </row>
    <row r="34" spans="2:5" ht="18" customHeight="1">
      <c r="B34" s="269" t="s">
        <v>220</v>
      </c>
      <c r="C34" s="533">
        <v>16.78</v>
      </c>
      <c r="D34" s="69"/>
      <c r="E34" s="69"/>
    </row>
    <row r="35" spans="2:5" ht="18" customHeight="1">
      <c r="B35" s="269" t="s">
        <v>184</v>
      </c>
      <c r="C35" s="531">
        <v>3293.33</v>
      </c>
      <c r="D35" s="69"/>
      <c r="E35" s="69"/>
    </row>
    <row r="36" spans="2:5" ht="18" customHeight="1">
      <c r="B36" s="269" t="s">
        <v>185</v>
      </c>
      <c r="C36" s="534">
        <v>6</v>
      </c>
      <c r="D36" s="69"/>
      <c r="E36" s="69"/>
    </row>
    <row r="37" spans="2:5" ht="18" customHeight="1">
      <c r="B37" s="269" t="s">
        <v>186</v>
      </c>
      <c r="C37" s="531">
        <v>8464.33</v>
      </c>
      <c r="D37" s="69"/>
      <c r="E37" s="69"/>
    </row>
    <row r="38" spans="2:5">
      <c r="B38" s="260"/>
      <c r="C38" s="260"/>
      <c r="D38" s="68"/>
      <c r="E38" s="68"/>
    </row>
    <row r="39" spans="2:5">
      <c r="B39" s="170"/>
      <c r="C39" s="260"/>
      <c r="D39" s="66"/>
      <c r="E39" s="66"/>
    </row>
  </sheetData>
  <phoneticPr fontId="29" type="noConversion"/>
  <pageMargins left="0.51181102362204722" right="0.51181102362204722"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3"/>
  <dimension ref="A1:O105"/>
  <sheetViews>
    <sheetView zoomScaleNormal="100" workbookViewId="0">
      <pane ySplit="4" topLeftCell="A5" activePane="bottomLeft" state="frozen"/>
      <selection activeCell="E6" sqref="E6"/>
      <selection pane="bottomLeft" activeCell="D1" sqref="D1"/>
    </sheetView>
  </sheetViews>
  <sheetFormatPr defaultColWidth="9" defaultRowHeight="14.25" customHeight="1"/>
  <cols>
    <col min="1" max="1" width="4.42578125" style="20" customWidth="1"/>
    <col min="2" max="2" width="24.28515625" style="20" customWidth="1"/>
    <col min="3" max="3" width="9" style="100" bestFit="1" customWidth="1"/>
    <col min="4" max="4" width="9.42578125" style="103" customWidth="1"/>
    <col min="5" max="5" width="5.28515625" style="20" customWidth="1"/>
    <col min="6" max="6" width="25.140625" style="20" customWidth="1"/>
    <col min="7" max="7" width="10.140625" style="20" customWidth="1"/>
    <col min="8" max="8" width="9" style="20"/>
    <col min="9" max="9" width="19.42578125" style="24" customWidth="1"/>
    <col min="10" max="10" width="25.28515625" style="20" bestFit="1" customWidth="1"/>
    <col min="11" max="11" width="14.42578125" style="20" bestFit="1" customWidth="1"/>
    <col min="12" max="12" width="20.5703125" style="20" bestFit="1" customWidth="1"/>
    <col min="13" max="13" width="30" style="20" bestFit="1" customWidth="1"/>
    <col min="14" max="14" width="20.5703125" style="20" bestFit="1" customWidth="1"/>
    <col min="15" max="16384" width="9" style="20"/>
  </cols>
  <sheetData>
    <row r="1" spans="1:15" ht="16.5" customHeight="1">
      <c r="B1" s="37" t="s">
        <v>187</v>
      </c>
      <c r="G1" s="30"/>
    </row>
    <row r="2" spans="1:15" ht="14.25" customHeight="1">
      <c r="B2" s="74" t="s">
        <v>86</v>
      </c>
      <c r="G2" s="30"/>
    </row>
    <row r="3" spans="1:15" ht="14.25" customHeight="1">
      <c r="B3" s="74" t="s">
        <v>490</v>
      </c>
      <c r="F3" s="23"/>
      <c r="G3" s="23"/>
      <c r="I3" s="326"/>
      <c r="J3" s="542"/>
    </row>
    <row r="4" spans="1:15" ht="8.25" customHeight="1">
      <c r="F4" s="23"/>
      <c r="G4" s="23"/>
      <c r="I4" s="326"/>
      <c r="J4"/>
      <c r="K4"/>
    </row>
    <row r="5" spans="1:15" ht="14.25" customHeight="1">
      <c r="A5" s="24">
        <v>1</v>
      </c>
      <c r="B5" s="145" t="s">
        <v>435</v>
      </c>
      <c r="C5" s="299">
        <v>359671</v>
      </c>
      <c r="D5" s="188"/>
      <c r="E5" s="24">
        <v>48</v>
      </c>
      <c r="F5" s="297" t="s">
        <v>207</v>
      </c>
      <c r="G5" s="299">
        <v>48845</v>
      </c>
      <c r="I5" s="5"/>
      <c r="J5"/>
      <c r="K5" s="142"/>
      <c r="L5" s="447"/>
      <c r="M5" s="448"/>
      <c r="N5" s="448"/>
      <c r="O5" s="449"/>
    </row>
    <row r="6" spans="1:15" ht="14.25" customHeight="1">
      <c r="A6" s="24">
        <v>2</v>
      </c>
      <c r="B6" s="145" t="s">
        <v>136</v>
      </c>
      <c r="C6" s="299">
        <v>348138</v>
      </c>
      <c r="D6" s="300"/>
      <c r="E6" s="146">
        <v>49</v>
      </c>
      <c r="F6" s="4" t="s">
        <v>120</v>
      </c>
      <c r="G6" s="229">
        <v>43080</v>
      </c>
      <c r="J6"/>
      <c r="K6" s="142"/>
      <c r="L6" s="454"/>
      <c r="M6" s="474"/>
      <c r="N6" s="474"/>
      <c r="O6" s="449"/>
    </row>
    <row r="7" spans="1:15" ht="14.25" customHeight="1">
      <c r="A7" s="24">
        <v>3</v>
      </c>
      <c r="B7" s="145" t="s">
        <v>420</v>
      </c>
      <c r="C7" s="299">
        <v>334857</v>
      </c>
      <c r="D7" s="300"/>
      <c r="E7" s="146">
        <v>50</v>
      </c>
      <c r="F7" s="297" t="s">
        <v>218</v>
      </c>
      <c r="G7" s="298">
        <v>41824</v>
      </c>
      <c r="J7"/>
      <c r="K7" s="142"/>
      <c r="L7" s="455"/>
      <c r="M7" s="456"/>
      <c r="N7" s="456"/>
      <c r="O7" s="450"/>
    </row>
    <row r="8" spans="1:15" ht="14.25" customHeight="1">
      <c r="A8" s="146">
        <v>4</v>
      </c>
      <c r="B8" s="297" t="s">
        <v>429</v>
      </c>
      <c r="C8" s="298">
        <v>268849</v>
      </c>
      <c r="D8" s="300"/>
      <c r="E8" s="24">
        <v>51</v>
      </c>
      <c r="F8" s="297" t="s">
        <v>289</v>
      </c>
      <c r="G8" s="299">
        <v>40963</v>
      </c>
      <c r="J8"/>
      <c r="K8" s="142"/>
      <c r="L8" s="457"/>
      <c r="M8" s="456"/>
      <c r="N8" s="456"/>
      <c r="O8" s="450"/>
    </row>
    <row r="9" spans="1:15" ht="14.25" customHeight="1">
      <c r="A9" s="146">
        <v>5</v>
      </c>
      <c r="B9" s="297" t="s">
        <v>283</v>
      </c>
      <c r="C9" s="298">
        <v>243495</v>
      </c>
      <c r="D9" s="300"/>
      <c r="E9" s="146">
        <v>52</v>
      </c>
      <c r="F9" s="145" t="s">
        <v>323</v>
      </c>
      <c r="G9" s="299">
        <v>38119</v>
      </c>
      <c r="J9"/>
      <c r="K9" s="142"/>
    </row>
    <row r="10" spans="1:15" ht="14.25" customHeight="1">
      <c r="A10" s="24">
        <v>6</v>
      </c>
      <c r="B10" s="297" t="s">
        <v>436</v>
      </c>
      <c r="C10" s="299">
        <v>235981</v>
      </c>
      <c r="D10" s="300"/>
      <c r="E10" s="146">
        <v>53</v>
      </c>
      <c r="F10" s="4" t="s">
        <v>279</v>
      </c>
      <c r="G10" s="229">
        <v>36996</v>
      </c>
      <c r="J10"/>
      <c r="K10" s="142"/>
    </row>
    <row r="11" spans="1:15" ht="14.25" customHeight="1">
      <c r="A11" s="24">
        <v>7</v>
      </c>
      <c r="B11" s="297" t="s">
        <v>290</v>
      </c>
      <c r="C11" s="299">
        <v>227312</v>
      </c>
      <c r="D11" s="300"/>
      <c r="E11" s="146">
        <v>54</v>
      </c>
      <c r="F11" s="145" t="s">
        <v>263</v>
      </c>
      <c r="G11" s="299">
        <v>36505</v>
      </c>
      <c r="J11"/>
      <c r="K11" s="142"/>
    </row>
    <row r="12" spans="1:15" ht="14.25" customHeight="1">
      <c r="A12" s="24">
        <v>8</v>
      </c>
      <c r="B12" s="145" t="s">
        <v>421</v>
      </c>
      <c r="C12" s="299">
        <v>222758</v>
      </c>
      <c r="D12" s="300"/>
      <c r="E12" s="146">
        <v>55</v>
      </c>
      <c r="F12" s="4" t="s">
        <v>302</v>
      </c>
      <c r="G12" s="229">
        <v>33662</v>
      </c>
      <c r="J12"/>
      <c r="K12" s="142"/>
    </row>
    <row r="13" spans="1:15" ht="14.25" customHeight="1">
      <c r="A13" s="146">
        <v>9</v>
      </c>
      <c r="B13" s="297" t="s">
        <v>215</v>
      </c>
      <c r="C13" s="299">
        <v>214838</v>
      </c>
      <c r="D13" s="300"/>
      <c r="E13" s="146">
        <v>56</v>
      </c>
      <c r="F13" s="297" t="s">
        <v>216</v>
      </c>
      <c r="G13" s="298">
        <v>32968</v>
      </c>
      <c r="J13"/>
      <c r="K13" s="142"/>
    </row>
    <row r="14" spans="1:15" ht="14.25" customHeight="1">
      <c r="A14" s="146">
        <v>10</v>
      </c>
      <c r="B14" s="297" t="s">
        <v>295</v>
      </c>
      <c r="C14" s="299">
        <v>211213</v>
      </c>
      <c r="D14" s="300"/>
      <c r="E14" s="146">
        <v>57</v>
      </c>
      <c r="F14" s="297" t="s">
        <v>282</v>
      </c>
      <c r="G14" s="299">
        <v>30646</v>
      </c>
      <c r="J14"/>
      <c r="K14" s="142"/>
    </row>
    <row r="15" spans="1:15" ht="14.25" customHeight="1">
      <c r="A15" s="24">
        <v>11</v>
      </c>
      <c r="B15" s="297" t="s">
        <v>121</v>
      </c>
      <c r="C15" s="299">
        <v>210931</v>
      </c>
      <c r="D15" s="300"/>
      <c r="E15" s="146">
        <v>58</v>
      </c>
      <c r="F15" s="4" t="s">
        <v>418</v>
      </c>
      <c r="G15" s="229">
        <v>30045</v>
      </c>
      <c r="J15"/>
      <c r="K15" s="142"/>
    </row>
    <row r="16" spans="1:15" ht="14.25" customHeight="1">
      <c r="A16" s="24">
        <v>12</v>
      </c>
      <c r="B16" s="188" t="s">
        <v>280</v>
      </c>
      <c r="C16" s="229">
        <v>210113</v>
      </c>
      <c r="D16" s="300"/>
      <c r="E16" s="146">
        <v>59</v>
      </c>
      <c r="F16" s="145" t="s">
        <v>13</v>
      </c>
      <c r="G16" s="299">
        <v>29918</v>
      </c>
      <c r="J16"/>
      <c r="K16" s="142"/>
    </row>
    <row r="17" spans="1:11" ht="14.25" customHeight="1">
      <c r="A17" s="24">
        <v>13</v>
      </c>
      <c r="B17" s="145" t="s">
        <v>268</v>
      </c>
      <c r="C17" s="299">
        <v>207022</v>
      </c>
      <c r="D17" s="300"/>
      <c r="E17" s="146">
        <v>60</v>
      </c>
      <c r="F17" s="145" t="s">
        <v>331</v>
      </c>
      <c r="G17" s="299">
        <v>29842</v>
      </c>
      <c r="J17"/>
      <c r="K17" s="142"/>
    </row>
    <row r="18" spans="1:11" ht="14.25" customHeight="1">
      <c r="A18" s="146">
        <v>14</v>
      </c>
      <c r="B18" s="145" t="s">
        <v>278</v>
      </c>
      <c r="C18" s="299">
        <v>205748</v>
      </c>
      <c r="D18" s="300"/>
      <c r="E18" s="146">
        <v>61</v>
      </c>
      <c r="F18" s="188" t="s">
        <v>106</v>
      </c>
      <c r="G18" s="229">
        <v>24313</v>
      </c>
      <c r="J18"/>
      <c r="K18" s="142"/>
    </row>
    <row r="19" spans="1:11" ht="14.25" customHeight="1">
      <c r="A19" s="146">
        <v>15</v>
      </c>
      <c r="B19" s="297" t="s">
        <v>285</v>
      </c>
      <c r="C19" s="299">
        <v>202076</v>
      </c>
      <c r="D19" s="300"/>
      <c r="E19" s="146">
        <v>62</v>
      </c>
      <c r="F19" s="297" t="s">
        <v>196</v>
      </c>
      <c r="G19" s="299">
        <v>24061</v>
      </c>
      <c r="J19"/>
      <c r="K19" s="142"/>
    </row>
    <row r="20" spans="1:11" ht="14.25" customHeight="1">
      <c r="A20" s="24">
        <v>16</v>
      </c>
      <c r="B20" s="145" t="s">
        <v>426</v>
      </c>
      <c r="C20" s="299">
        <v>189576</v>
      </c>
      <c r="D20" s="300"/>
      <c r="E20" s="146">
        <v>63</v>
      </c>
      <c r="F20" s="145" t="s">
        <v>400</v>
      </c>
      <c r="G20" s="299">
        <v>22491</v>
      </c>
      <c r="J20"/>
      <c r="K20" s="142"/>
    </row>
    <row r="21" spans="1:11" ht="14.25" customHeight="1">
      <c r="A21" s="24">
        <v>17</v>
      </c>
      <c r="B21" s="145" t="s">
        <v>352</v>
      </c>
      <c r="C21" s="299">
        <v>164802</v>
      </c>
      <c r="D21" s="300"/>
      <c r="E21" s="146">
        <v>64</v>
      </c>
      <c r="F21" s="145" t="s">
        <v>275</v>
      </c>
      <c r="G21" s="299">
        <v>21671</v>
      </c>
      <c r="J21"/>
      <c r="K21" s="142"/>
    </row>
    <row r="22" spans="1:11" ht="14.25" customHeight="1">
      <c r="A22" s="24">
        <v>18</v>
      </c>
      <c r="B22" s="145" t="s">
        <v>78</v>
      </c>
      <c r="C22" s="299">
        <v>161998</v>
      </c>
      <c r="D22" s="300"/>
      <c r="E22" s="146">
        <v>65</v>
      </c>
      <c r="F22" s="4" t="s">
        <v>336</v>
      </c>
      <c r="G22" s="229">
        <v>21474</v>
      </c>
      <c r="J22"/>
      <c r="K22" s="142"/>
    </row>
    <row r="23" spans="1:11" ht="14.25" customHeight="1">
      <c r="A23" s="146">
        <v>19</v>
      </c>
      <c r="B23" s="4" t="s">
        <v>437</v>
      </c>
      <c r="C23" s="229">
        <v>160944</v>
      </c>
      <c r="D23" s="300"/>
      <c r="E23" s="146">
        <v>66</v>
      </c>
      <c r="F23" s="297" t="s">
        <v>431</v>
      </c>
      <c r="G23" s="298">
        <v>20880</v>
      </c>
      <c r="J23"/>
      <c r="K23" s="142"/>
    </row>
    <row r="24" spans="1:11" ht="14.25" customHeight="1">
      <c r="A24" s="146">
        <v>20</v>
      </c>
      <c r="B24" s="145" t="s">
        <v>272</v>
      </c>
      <c r="C24" s="299">
        <v>151237</v>
      </c>
      <c r="D24" s="301"/>
      <c r="E24" s="146">
        <v>67</v>
      </c>
      <c r="F24" s="297" t="s">
        <v>366</v>
      </c>
      <c r="G24" s="299">
        <v>19808</v>
      </c>
      <c r="J24"/>
      <c r="K24" s="142"/>
    </row>
    <row r="25" spans="1:11" ht="14.25" customHeight="1">
      <c r="A25" s="24">
        <v>21</v>
      </c>
      <c r="B25" s="145" t="s">
        <v>424</v>
      </c>
      <c r="C25" s="299">
        <v>149489</v>
      </c>
      <c r="D25" s="301"/>
      <c r="E25" s="146">
        <v>68</v>
      </c>
      <c r="F25" s="145" t="s">
        <v>425</v>
      </c>
      <c r="G25" s="299">
        <v>18993</v>
      </c>
      <c r="J25"/>
      <c r="K25" s="142"/>
    </row>
    <row r="26" spans="1:11" ht="14.25" customHeight="1">
      <c r="A26" s="24">
        <v>22</v>
      </c>
      <c r="B26" s="297" t="s">
        <v>286</v>
      </c>
      <c r="C26" s="299">
        <v>147408</v>
      </c>
      <c r="D26" s="301"/>
      <c r="E26" s="146">
        <v>69</v>
      </c>
      <c r="F26" s="145" t="s">
        <v>77</v>
      </c>
      <c r="G26" s="299">
        <v>18557</v>
      </c>
      <c r="J26"/>
      <c r="K26" s="142"/>
    </row>
    <row r="27" spans="1:11" ht="14.25" customHeight="1">
      <c r="A27" s="24">
        <v>23</v>
      </c>
      <c r="B27" s="297" t="s">
        <v>395</v>
      </c>
      <c r="C27" s="299">
        <v>139508</v>
      </c>
      <c r="D27" s="301"/>
      <c r="E27" s="146">
        <v>70</v>
      </c>
      <c r="F27" s="297" t="s">
        <v>388</v>
      </c>
      <c r="G27" s="299">
        <v>17414</v>
      </c>
      <c r="J27"/>
      <c r="K27" s="142"/>
    </row>
    <row r="28" spans="1:11" ht="14.25" customHeight="1">
      <c r="A28" s="146">
        <v>24</v>
      </c>
      <c r="B28" s="297" t="s">
        <v>287</v>
      </c>
      <c r="C28" s="298">
        <v>134387</v>
      </c>
      <c r="D28" s="302"/>
      <c r="E28" s="146">
        <v>71</v>
      </c>
      <c r="F28" s="145" t="s">
        <v>329</v>
      </c>
      <c r="G28" s="299">
        <v>17042</v>
      </c>
      <c r="J28"/>
      <c r="K28" s="142"/>
    </row>
    <row r="29" spans="1:11" ht="14.25" customHeight="1">
      <c r="A29" s="146">
        <v>25</v>
      </c>
      <c r="B29" s="145" t="s">
        <v>135</v>
      </c>
      <c r="C29" s="299">
        <v>124179</v>
      </c>
      <c r="D29" s="298"/>
      <c r="E29" s="146">
        <v>72</v>
      </c>
      <c r="F29" s="297" t="s">
        <v>365</v>
      </c>
      <c r="G29" s="298">
        <v>16870</v>
      </c>
      <c r="J29"/>
      <c r="K29" s="142"/>
    </row>
    <row r="30" spans="1:11" ht="14.25" customHeight="1">
      <c r="A30" s="24">
        <v>26</v>
      </c>
      <c r="B30" s="297" t="s">
        <v>195</v>
      </c>
      <c r="C30" s="298">
        <v>101462</v>
      </c>
      <c r="D30" s="298"/>
      <c r="E30" s="146">
        <v>73</v>
      </c>
      <c r="F30" s="297" t="s">
        <v>347</v>
      </c>
      <c r="G30" s="298">
        <v>15328</v>
      </c>
      <c r="J30"/>
      <c r="K30" s="142"/>
    </row>
    <row r="31" spans="1:11" ht="14.25" customHeight="1">
      <c r="A31" s="24">
        <v>27</v>
      </c>
      <c r="B31" s="145" t="s">
        <v>360</v>
      </c>
      <c r="C31" s="299">
        <v>97715</v>
      </c>
      <c r="D31" s="300"/>
      <c r="E31" s="146">
        <v>74</v>
      </c>
      <c r="F31" s="297" t="s">
        <v>387</v>
      </c>
      <c r="G31" s="299">
        <v>14522</v>
      </c>
      <c r="J31"/>
      <c r="K31" s="142"/>
    </row>
    <row r="32" spans="1:11" ht="14.25" customHeight="1">
      <c r="A32" s="24">
        <v>28</v>
      </c>
      <c r="B32" s="188" t="s">
        <v>438</v>
      </c>
      <c r="C32" s="229">
        <v>91648</v>
      </c>
      <c r="D32" s="300"/>
      <c r="E32" s="146">
        <v>75</v>
      </c>
      <c r="F32" s="297" t="s">
        <v>214</v>
      </c>
      <c r="G32" s="299">
        <v>14445</v>
      </c>
      <c r="J32"/>
      <c r="K32" s="142"/>
    </row>
    <row r="33" spans="1:11" ht="14.25" customHeight="1">
      <c r="A33" s="146">
        <v>29</v>
      </c>
      <c r="B33" s="145" t="s">
        <v>130</v>
      </c>
      <c r="C33" s="299">
        <v>90427</v>
      </c>
      <c r="D33" s="300"/>
      <c r="E33" s="146">
        <v>76</v>
      </c>
      <c r="F33" s="145" t="s">
        <v>327</v>
      </c>
      <c r="G33" s="299">
        <v>12989</v>
      </c>
      <c r="J33"/>
      <c r="K33" s="142"/>
    </row>
    <row r="34" spans="1:11" ht="14.25" customHeight="1">
      <c r="A34" s="146">
        <v>30</v>
      </c>
      <c r="B34" s="145" t="s">
        <v>131</v>
      </c>
      <c r="C34" s="299">
        <v>86107</v>
      </c>
      <c r="D34" s="300"/>
      <c r="E34" s="146">
        <v>77</v>
      </c>
      <c r="F34" s="4" t="s">
        <v>334</v>
      </c>
      <c r="G34" s="229">
        <v>11712</v>
      </c>
      <c r="J34"/>
      <c r="K34" s="142"/>
    </row>
    <row r="35" spans="1:11" ht="14.25" customHeight="1">
      <c r="A35" s="24">
        <v>31</v>
      </c>
      <c r="B35" s="145" t="s">
        <v>137</v>
      </c>
      <c r="C35" s="298">
        <v>80072</v>
      </c>
      <c r="D35" s="300"/>
      <c r="E35" s="146">
        <v>78</v>
      </c>
      <c r="F35" s="297" t="s">
        <v>536</v>
      </c>
      <c r="G35" s="299">
        <v>10657</v>
      </c>
      <c r="J35"/>
      <c r="K35" s="142"/>
    </row>
    <row r="36" spans="1:11" ht="14.25" customHeight="1">
      <c r="A36" s="24">
        <v>32</v>
      </c>
      <c r="B36" s="297" t="s">
        <v>6</v>
      </c>
      <c r="C36" s="299">
        <v>78967</v>
      </c>
      <c r="D36" s="300"/>
      <c r="E36" s="146">
        <v>79</v>
      </c>
      <c r="F36" s="145" t="s">
        <v>535</v>
      </c>
      <c r="G36" s="299">
        <v>9815</v>
      </c>
      <c r="J36"/>
      <c r="K36" s="142"/>
    </row>
    <row r="37" spans="1:11" ht="14.25" customHeight="1">
      <c r="A37" s="24">
        <v>33</v>
      </c>
      <c r="B37" s="188" t="s">
        <v>281</v>
      </c>
      <c r="C37" s="25">
        <v>78096</v>
      </c>
      <c r="D37" s="300"/>
      <c r="E37" s="146">
        <v>80</v>
      </c>
      <c r="F37" s="145" t="s">
        <v>104</v>
      </c>
      <c r="G37" s="299">
        <v>9001</v>
      </c>
      <c r="J37"/>
      <c r="K37" s="142"/>
    </row>
    <row r="38" spans="1:11" ht="14.25" customHeight="1">
      <c r="A38" s="146">
        <v>34</v>
      </c>
      <c r="B38" s="297" t="s">
        <v>293</v>
      </c>
      <c r="C38" s="298">
        <v>77833</v>
      </c>
      <c r="D38" s="300"/>
      <c r="E38" s="146">
        <v>81</v>
      </c>
      <c r="F38" s="4" t="s">
        <v>305</v>
      </c>
      <c r="G38" s="229">
        <v>8420</v>
      </c>
      <c r="J38"/>
      <c r="K38" s="142"/>
    </row>
    <row r="39" spans="1:11" ht="14.25" customHeight="1">
      <c r="A39" s="146">
        <v>35</v>
      </c>
      <c r="B39" s="145" t="s">
        <v>264</v>
      </c>
      <c r="C39" s="299">
        <v>77504</v>
      </c>
      <c r="D39" s="300"/>
      <c r="E39" s="146">
        <v>82</v>
      </c>
      <c r="F39" s="297" t="s">
        <v>101</v>
      </c>
      <c r="G39" s="299">
        <v>7794</v>
      </c>
      <c r="J39"/>
      <c r="K39" s="142"/>
    </row>
    <row r="40" spans="1:11" ht="14.25" customHeight="1">
      <c r="A40" s="24">
        <v>36</v>
      </c>
      <c r="B40" s="145" t="s">
        <v>317</v>
      </c>
      <c r="C40" s="299">
        <v>73892</v>
      </c>
      <c r="D40" s="300"/>
      <c r="E40" s="146">
        <v>83</v>
      </c>
      <c r="F40" s="297" t="s">
        <v>198</v>
      </c>
      <c r="G40" s="298">
        <v>7038</v>
      </c>
      <c r="J40"/>
      <c r="K40" s="142"/>
    </row>
    <row r="41" spans="1:11" ht="14.25" customHeight="1">
      <c r="A41" s="24">
        <v>37</v>
      </c>
      <c r="B41" s="297" t="s">
        <v>284</v>
      </c>
      <c r="C41" s="299">
        <v>73514</v>
      </c>
      <c r="D41" s="300"/>
      <c r="E41" s="146">
        <v>84</v>
      </c>
      <c r="F41" s="297" t="s">
        <v>206</v>
      </c>
      <c r="G41" s="298">
        <v>6962</v>
      </c>
      <c r="J41"/>
      <c r="K41" s="142"/>
    </row>
    <row r="42" spans="1:11" ht="14.25" customHeight="1">
      <c r="A42" s="24">
        <v>38</v>
      </c>
      <c r="B42" s="297" t="s">
        <v>292</v>
      </c>
      <c r="C42" s="299">
        <v>73366</v>
      </c>
      <c r="D42" s="300"/>
      <c r="E42" s="146">
        <v>85</v>
      </c>
      <c r="F42" s="145" t="s">
        <v>333</v>
      </c>
      <c r="G42" s="299">
        <v>6749</v>
      </c>
      <c r="J42"/>
      <c r="K42" s="142"/>
    </row>
    <row r="43" spans="1:11" ht="14.25" customHeight="1">
      <c r="A43" s="146">
        <v>39</v>
      </c>
      <c r="B43" s="297" t="s">
        <v>288</v>
      </c>
      <c r="C43" s="298">
        <v>70734</v>
      </c>
      <c r="D43" s="300"/>
      <c r="E43" s="146">
        <v>86</v>
      </c>
      <c r="F43" s="297" t="s">
        <v>345</v>
      </c>
      <c r="G43" s="299">
        <v>5350</v>
      </c>
      <c r="J43"/>
      <c r="K43" s="142"/>
    </row>
    <row r="44" spans="1:11" ht="14.25" customHeight="1">
      <c r="A44" s="146">
        <v>40</v>
      </c>
      <c r="B44" s="297" t="s">
        <v>213</v>
      </c>
      <c r="C44" s="296">
        <v>67933</v>
      </c>
      <c r="D44" s="300"/>
      <c r="E44" s="146">
        <v>87</v>
      </c>
      <c r="F44" s="145" t="s">
        <v>316</v>
      </c>
      <c r="G44" s="299">
        <v>4989</v>
      </c>
      <c r="J44"/>
      <c r="K44" s="142"/>
    </row>
    <row r="45" spans="1:11" ht="14.25" customHeight="1">
      <c r="A45" s="24">
        <v>41</v>
      </c>
      <c r="B45" s="145" t="s">
        <v>270</v>
      </c>
      <c r="C45" s="299">
        <v>66782</v>
      </c>
      <c r="D45" s="300"/>
      <c r="E45" s="146">
        <v>88</v>
      </c>
      <c r="F45" s="145" t="s">
        <v>116</v>
      </c>
      <c r="G45" s="299">
        <v>3708</v>
      </c>
      <c r="J45"/>
      <c r="K45" s="142"/>
    </row>
    <row r="46" spans="1:11" ht="14.25" customHeight="1">
      <c r="A46" s="24">
        <v>42</v>
      </c>
      <c r="B46" s="145" t="s">
        <v>359</v>
      </c>
      <c r="C46" s="299">
        <v>64277</v>
      </c>
      <c r="D46" s="300"/>
      <c r="E46" s="146">
        <v>89</v>
      </c>
      <c r="F46" s="145" t="s">
        <v>308</v>
      </c>
      <c r="G46" s="299">
        <v>2814</v>
      </c>
      <c r="J46"/>
      <c r="K46" s="142"/>
    </row>
    <row r="47" spans="1:11" ht="14.25" customHeight="1">
      <c r="A47" s="24">
        <v>43</v>
      </c>
      <c r="B47" s="297" t="s">
        <v>296</v>
      </c>
      <c r="C47" s="299">
        <v>59860</v>
      </c>
      <c r="D47" s="300"/>
      <c r="E47" s="146">
        <v>90</v>
      </c>
      <c r="F47" s="4" t="s">
        <v>300</v>
      </c>
      <c r="G47" s="229">
        <v>2385</v>
      </c>
      <c r="J47"/>
      <c r="K47" s="142"/>
    </row>
    <row r="48" spans="1:11" ht="14.25" customHeight="1">
      <c r="A48" s="146">
        <v>44</v>
      </c>
      <c r="B48" s="297" t="s">
        <v>439</v>
      </c>
      <c r="C48" s="299">
        <v>57334</v>
      </c>
      <c r="D48" s="300"/>
      <c r="E48" s="146"/>
      <c r="F48" s="188"/>
      <c r="G48" s="229"/>
      <c r="J48"/>
      <c r="K48" s="142"/>
    </row>
    <row r="49" spans="1:11" ht="14.25" customHeight="1">
      <c r="A49" s="146">
        <v>45</v>
      </c>
      <c r="B49" s="145" t="s">
        <v>79</v>
      </c>
      <c r="C49" s="299">
        <v>56532</v>
      </c>
      <c r="D49" s="300"/>
      <c r="E49" s="146"/>
      <c r="F49" s="135" t="s">
        <v>249</v>
      </c>
      <c r="G49" s="205">
        <f>MEDIAN(G5:G47,C5:C51)</f>
        <v>54471.5</v>
      </c>
      <c r="J49"/>
      <c r="K49" s="142"/>
    </row>
    <row r="50" spans="1:11" ht="12.75">
      <c r="A50" s="24">
        <v>46</v>
      </c>
      <c r="B50" s="4" t="s">
        <v>297</v>
      </c>
      <c r="C50" s="229">
        <v>52411</v>
      </c>
      <c r="D50" s="300"/>
      <c r="E50" s="146"/>
      <c r="F50" s="135" t="s">
        <v>248</v>
      </c>
      <c r="G50" s="205">
        <f>AVERAGE(G5:G47,C5:C51)</f>
        <v>85819.666666666672</v>
      </c>
      <c r="J50"/>
      <c r="K50" s="142"/>
    </row>
    <row r="51" spans="1:11" ht="14.25" customHeight="1">
      <c r="A51" s="24">
        <v>47</v>
      </c>
      <c r="B51" s="297" t="s">
        <v>294</v>
      </c>
      <c r="C51" s="299">
        <v>49109</v>
      </c>
      <c r="D51" s="300"/>
      <c r="E51" s="146"/>
      <c r="F51" s="39" t="s">
        <v>222</v>
      </c>
      <c r="G51" s="205">
        <f>SUM(G5:G47,C5:C51)</f>
        <v>7723770</v>
      </c>
      <c r="J51"/>
      <c r="K51" s="142"/>
    </row>
    <row r="52" spans="1:11" ht="14.25" customHeight="1">
      <c r="D52" s="300"/>
      <c r="E52" s="641"/>
      <c r="F52" s="641"/>
      <c r="G52" s="641"/>
      <c r="J52"/>
      <c r="K52" s="142"/>
    </row>
    <row r="53" spans="1:11" ht="38.25" customHeight="1">
      <c r="A53" s="679" t="s">
        <v>537</v>
      </c>
      <c r="B53" s="679"/>
      <c r="C53" s="679"/>
      <c r="D53" s="679"/>
      <c r="E53" s="679"/>
      <c r="F53" s="679"/>
      <c r="G53" s="679"/>
    </row>
    <row r="54" spans="1:11" ht="14.25" customHeight="1">
      <c r="J54"/>
      <c r="K54" s="142"/>
    </row>
    <row r="55" spans="1:11" ht="14.25" customHeight="1">
      <c r="J55"/>
      <c r="K55" s="142"/>
    </row>
    <row r="56" spans="1:11" ht="14.25" customHeight="1">
      <c r="J56"/>
      <c r="K56" s="142"/>
    </row>
    <row r="57" spans="1:11" ht="14.25" customHeight="1">
      <c r="J57"/>
      <c r="K57" s="142"/>
    </row>
    <row r="58" spans="1:11" ht="14.25" customHeight="1">
      <c r="J58"/>
      <c r="K58" s="142"/>
    </row>
    <row r="59" spans="1:11" ht="14.25" customHeight="1">
      <c r="J59"/>
      <c r="K59" s="142"/>
    </row>
    <row r="60" spans="1:11" ht="14.25" customHeight="1">
      <c r="J60"/>
      <c r="K60" s="142"/>
    </row>
    <row r="61" spans="1:11" ht="14.25" customHeight="1">
      <c r="J61"/>
      <c r="K61" s="142"/>
    </row>
    <row r="62" spans="1:11" ht="14.25" customHeight="1">
      <c r="J62"/>
      <c r="K62" s="142"/>
    </row>
    <row r="63" spans="1:11" ht="14.25" customHeight="1">
      <c r="J63"/>
      <c r="K63" s="142"/>
    </row>
    <row r="64" spans="1:11" ht="14.25" customHeight="1">
      <c r="J64"/>
      <c r="K64" s="142"/>
    </row>
    <row r="65" spans="10:11" ht="14.25" customHeight="1">
      <c r="J65"/>
      <c r="K65" s="142"/>
    </row>
    <row r="66" spans="10:11" ht="14.25" customHeight="1">
      <c r="J66"/>
      <c r="K66" s="142"/>
    </row>
    <row r="67" spans="10:11" ht="14.25" customHeight="1">
      <c r="J67"/>
      <c r="K67" s="142"/>
    </row>
    <row r="68" spans="10:11" ht="14.25" customHeight="1">
      <c r="J68"/>
      <c r="K68" s="142"/>
    </row>
    <row r="69" spans="10:11" ht="14.25" customHeight="1">
      <c r="J69"/>
      <c r="K69" s="142"/>
    </row>
    <row r="70" spans="10:11" ht="14.25" customHeight="1">
      <c r="J70"/>
      <c r="K70" s="142"/>
    </row>
    <row r="71" spans="10:11" ht="14.25" customHeight="1">
      <c r="J71"/>
      <c r="K71" s="142"/>
    </row>
    <row r="72" spans="10:11" ht="14.25" customHeight="1">
      <c r="J72"/>
      <c r="K72" s="142"/>
    </row>
    <row r="73" spans="10:11" ht="14.25" customHeight="1">
      <c r="J73"/>
      <c r="K73" s="142"/>
    </row>
    <row r="74" spans="10:11" ht="14.25" customHeight="1">
      <c r="J74"/>
      <c r="K74" s="142"/>
    </row>
    <row r="75" spans="10:11" ht="14.25" customHeight="1">
      <c r="J75"/>
      <c r="K75" s="142"/>
    </row>
    <row r="76" spans="10:11" ht="14.25" customHeight="1">
      <c r="J76"/>
      <c r="K76" s="142"/>
    </row>
    <row r="77" spans="10:11" ht="14.25" customHeight="1">
      <c r="J77"/>
      <c r="K77" s="142"/>
    </row>
    <row r="78" spans="10:11" ht="14.25" customHeight="1">
      <c r="J78"/>
      <c r="K78" s="142"/>
    </row>
    <row r="79" spans="10:11" ht="14.25" customHeight="1">
      <c r="J79"/>
      <c r="K79" s="142"/>
    </row>
    <row r="80" spans="10:11" ht="14.25" customHeight="1">
      <c r="J80"/>
      <c r="K80" s="142"/>
    </row>
    <row r="81" spans="10:11" ht="14.25" customHeight="1">
      <c r="J81"/>
      <c r="K81" s="142"/>
    </row>
    <row r="82" spans="10:11" ht="14.25" customHeight="1">
      <c r="J82"/>
      <c r="K82" s="142"/>
    </row>
    <row r="83" spans="10:11" ht="14.25" customHeight="1">
      <c r="J83"/>
      <c r="K83" s="142"/>
    </row>
    <row r="84" spans="10:11" ht="14.25" customHeight="1">
      <c r="J84"/>
      <c r="K84" s="142"/>
    </row>
    <row r="85" spans="10:11" ht="14.25" customHeight="1">
      <c r="J85"/>
      <c r="K85" s="142"/>
    </row>
    <row r="86" spans="10:11" ht="14.25" customHeight="1">
      <c r="J86"/>
      <c r="K86" s="142"/>
    </row>
    <row r="87" spans="10:11" ht="14.25" customHeight="1">
      <c r="J87"/>
      <c r="K87" s="142"/>
    </row>
    <row r="88" spans="10:11" ht="14.25" customHeight="1">
      <c r="J88"/>
      <c r="K88" s="142"/>
    </row>
    <row r="89" spans="10:11" ht="14.25" customHeight="1">
      <c r="J89"/>
      <c r="K89" s="142"/>
    </row>
    <row r="90" spans="10:11" ht="14.25" customHeight="1">
      <c r="J90"/>
      <c r="K90" s="142"/>
    </row>
    <row r="91" spans="10:11" ht="14.25" customHeight="1">
      <c r="J91"/>
      <c r="K91" s="142"/>
    </row>
    <row r="92" spans="10:11" ht="14.25" customHeight="1">
      <c r="J92"/>
      <c r="K92" s="142"/>
    </row>
    <row r="93" spans="10:11" ht="14.25" customHeight="1">
      <c r="J93"/>
      <c r="K93" s="142"/>
    </row>
    <row r="95" spans="10:11" ht="14.25" customHeight="1">
      <c r="K95" s="100"/>
    </row>
    <row r="104" spans="2:2" ht="14.25" customHeight="1">
      <c r="B104" s="70"/>
    </row>
    <row r="105" spans="2:2" ht="14.25" customHeight="1">
      <c r="B105" s="70"/>
    </row>
  </sheetData>
  <sortState ref="B5:C94">
    <sortCondition descending="1" ref="C5:C94"/>
  </sortState>
  <mergeCells count="1">
    <mergeCell ref="A53:G53"/>
  </mergeCells>
  <phoneticPr fontId="29"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4"/>
  <dimension ref="A1:H181"/>
  <sheetViews>
    <sheetView zoomScaleNormal="100" workbookViewId="0">
      <pane ySplit="4" topLeftCell="A5" activePane="bottomLeft" state="frozen"/>
      <selection activeCell="E6" sqref="E6"/>
      <selection pane="bottomLeft" activeCell="E52" sqref="E52"/>
    </sheetView>
  </sheetViews>
  <sheetFormatPr defaultColWidth="8.85546875" defaultRowHeight="14.25" customHeight="1"/>
  <cols>
    <col min="1" max="1" width="3.85546875" customWidth="1"/>
    <col min="2" max="2" width="20.140625" customWidth="1"/>
    <col min="3" max="3" width="12.85546875" style="4" customWidth="1"/>
    <col min="4" max="4" width="14.5703125" customWidth="1"/>
    <col min="5" max="5" width="21.28515625" style="169" customWidth="1"/>
    <col min="6" max="6" width="13.42578125" customWidth="1"/>
    <col min="7" max="7" width="17.42578125" style="67" bestFit="1" customWidth="1"/>
    <col min="8" max="8" width="12.85546875" style="110" customWidth="1"/>
  </cols>
  <sheetData>
    <row r="1" spans="1:8" ht="18" customHeight="1">
      <c r="B1" s="12" t="s">
        <v>491</v>
      </c>
      <c r="C1" s="9"/>
      <c r="D1" s="12"/>
      <c r="G1" s="4"/>
    </row>
    <row r="2" spans="1:8" ht="14.25" customHeight="1">
      <c r="B2" s="464" t="s">
        <v>492</v>
      </c>
      <c r="C2" s="9"/>
      <c r="G2" s="4"/>
      <c r="H2" s="16"/>
    </row>
    <row r="3" spans="1:8" ht="6.75" customHeight="1">
      <c r="B3" s="464"/>
      <c r="C3" s="9"/>
      <c r="G3" s="4"/>
      <c r="H3" s="16"/>
    </row>
    <row r="4" spans="1:8" s="282" customFormat="1" ht="14.25" customHeight="1">
      <c r="C4" s="286" t="s">
        <v>246</v>
      </c>
      <c r="F4" s="286" t="s">
        <v>246</v>
      </c>
    </row>
    <row r="5" spans="1:8" ht="14.25" customHeight="1">
      <c r="A5" s="24">
        <v>1</v>
      </c>
      <c r="B5" s="297" t="s">
        <v>429</v>
      </c>
      <c r="C5" s="224">
        <v>18097218.490000002</v>
      </c>
      <c r="D5" s="24">
        <v>48</v>
      </c>
      <c r="E5" s="145" t="s">
        <v>264</v>
      </c>
      <c r="F5" s="239">
        <v>2572152.66</v>
      </c>
    </row>
    <row r="6" spans="1:8" ht="14.25" customHeight="1">
      <c r="A6" s="24">
        <v>2</v>
      </c>
      <c r="B6" s="188" t="s">
        <v>280</v>
      </c>
      <c r="C6" s="223">
        <v>18078160</v>
      </c>
      <c r="D6" s="146">
        <v>49</v>
      </c>
      <c r="E6" s="4" t="s">
        <v>13</v>
      </c>
      <c r="F6" s="223">
        <v>2275527</v>
      </c>
    </row>
    <row r="7" spans="1:8" ht="14.25" customHeight="1">
      <c r="A7" s="24">
        <v>3</v>
      </c>
      <c r="B7" s="297" t="s">
        <v>121</v>
      </c>
      <c r="C7" s="223">
        <v>15457818.52</v>
      </c>
      <c r="D7" s="146">
        <v>50</v>
      </c>
      <c r="E7" s="297" t="s">
        <v>288</v>
      </c>
      <c r="F7" s="224">
        <v>2245925.17</v>
      </c>
    </row>
    <row r="8" spans="1:8" ht="14.25" customHeight="1">
      <c r="A8" s="146">
        <v>4</v>
      </c>
      <c r="B8" s="145" t="s">
        <v>435</v>
      </c>
      <c r="C8" s="239">
        <v>14415827</v>
      </c>
      <c r="D8" s="24">
        <v>51</v>
      </c>
      <c r="E8" s="145" t="s">
        <v>317</v>
      </c>
      <c r="F8" s="224">
        <v>2070883.55</v>
      </c>
    </row>
    <row r="9" spans="1:8" ht="14.25" customHeight="1">
      <c r="A9" s="146">
        <v>5</v>
      </c>
      <c r="B9" s="297" t="s">
        <v>283</v>
      </c>
      <c r="C9" s="224">
        <v>13811364.640000001</v>
      </c>
      <c r="D9" s="146">
        <v>52</v>
      </c>
      <c r="E9" s="145" t="s">
        <v>323</v>
      </c>
      <c r="F9" s="223">
        <v>2063340.88</v>
      </c>
    </row>
    <row r="10" spans="1:8" ht="14.25" customHeight="1">
      <c r="A10" s="24">
        <v>6</v>
      </c>
      <c r="B10" s="297" t="s">
        <v>436</v>
      </c>
      <c r="C10" s="223">
        <v>13442140.23</v>
      </c>
      <c r="D10" s="146">
        <v>53</v>
      </c>
      <c r="E10" s="297" t="s">
        <v>439</v>
      </c>
      <c r="F10" s="223">
        <v>2060513.6800000002</v>
      </c>
    </row>
    <row r="11" spans="1:8" ht="14.25" customHeight="1">
      <c r="A11" s="24">
        <v>7</v>
      </c>
      <c r="B11" s="297" t="s">
        <v>295</v>
      </c>
      <c r="C11" s="223">
        <v>12841936</v>
      </c>
      <c r="D11" s="146">
        <v>54</v>
      </c>
      <c r="E11" s="297" t="s">
        <v>196</v>
      </c>
      <c r="F11" s="223">
        <v>1950993</v>
      </c>
    </row>
    <row r="12" spans="1:8" ht="14.25" customHeight="1">
      <c r="A12" s="24">
        <v>8</v>
      </c>
      <c r="B12" s="145" t="s">
        <v>420</v>
      </c>
      <c r="C12" s="239">
        <v>12068902.140000001</v>
      </c>
      <c r="D12" s="146">
        <v>55</v>
      </c>
      <c r="E12" s="145" t="s">
        <v>79</v>
      </c>
      <c r="F12" s="436">
        <v>1880127.97</v>
      </c>
    </row>
    <row r="13" spans="1:8" ht="14.25" customHeight="1">
      <c r="A13" s="146">
        <v>9</v>
      </c>
      <c r="B13" s="4" t="s">
        <v>426</v>
      </c>
      <c r="C13" s="435">
        <v>12036251.449999999</v>
      </c>
      <c r="D13" s="146">
        <v>56</v>
      </c>
      <c r="E13" s="297" t="s">
        <v>207</v>
      </c>
      <c r="F13" s="223">
        <v>1857920.3</v>
      </c>
    </row>
    <row r="14" spans="1:8" ht="14.25" customHeight="1">
      <c r="A14" s="146">
        <v>10</v>
      </c>
      <c r="B14" s="4" t="s">
        <v>278</v>
      </c>
      <c r="C14" s="223">
        <v>11969812.310000001</v>
      </c>
      <c r="D14" s="146">
        <v>57</v>
      </c>
      <c r="E14" s="4" t="s">
        <v>120</v>
      </c>
      <c r="F14" s="239">
        <v>1834486.77</v>
      </c>
    </row>
    <row r="15" spans="1:8" ht="14.25" customHeight="1">
      <c r="A15" s="24">
        <v>11</v>
      </c>
      <c r="B15" s="145" t="s">
        <v>136</v>
      </c>
      <c r="C15" s="239">
        <v>10880980</v>
      </c>
      <c r="D15" s="146">
        <v>58</v>
      </c>
      <c r="E15" s="297" t="s">
        <v>289</v>
      </c>
      <c r="F15" s="223">
        <v>1669963.9700000002</v>
      </c>
    </row>
    <row r="16" spans="1:8" ht="14.25" customHeight="1">
      <c r="A16" s="24">
        <v>12</v>
      </c>
      <c r="B16" s="297" t="s">
        <v>215</v>
      </c>
      <c r="C16" s="223">
        <v>10301788.789999999</v>
      </c>
      <c r="D16" s="146">
        <v>59</v>
      </c>
      <c r="E16" s="4" t="s">
        <v>336</v>
      </c>
      <c r="F16" s="223">
        <v>1629005.64</v>
      </c>
    </row>
    <row r="17" spans="1:6" ht="14.25" customHeight="1">
      <c r="A17" s="24">
        <v>13</v>
      </c>
      <c r="B17" s="145" t="s">
        <v>130</v>
      </c>
      <c r="C17" s="458">
        <v>10053033.640000001</v>
      </c>
      <c r="D17" s="146">
        <v>60</v>
      </c>
      <c r="E17" s="4" t="s">
        <v>302</v>
      </c>
      <c r="F17" s="239">
        <v>1473677</v>
      </c>
    </row>
    <row r="18" spans="1:6" ht="14.25" customHeight="1">
      <c r="A18" s="146">
        <v>14</v>
      </c>
      <c r="B18" s="297" t="s">
        <v>286</v>
      </c>
      <c r="C18" s="223">
        <v>9747278</v>
      </c>
      <c r="D18" s="146">
        <v>61</v>
      </c>
      <c r="E18" s="4" t="s">
        <v>275</v>
      </c>
      <c r="F18" s="223">
        <v>1387222</v>
      </c>
    </row>
    <row r="19" spans="1:6" ht="14.25" customHeight="1">
      <c r="A19" s="146">
        <v>15</v>
      </c>
      <c r="B19" s="145" t="s">
        <v>421</v>
      </c>
      <c r="C19" s="223">
        <v>9267041.3599999994</v>
      </c>
      <c r="D19" s="146">
        <v>62</v>
      </c>
      <c r="E19" s="297" t="s">
        <v>214</v>
      </c>
      <c r="F19" s="223">
        <v>1253635.7200000002</v>
      </c>
    </row>
    <row r="20" spans="1:6" ht="14.25" customHeight="1">
      <c r="A20" s="24">
        <v>16</v>
      </c>
      <c r="B20" s="297" t="s">
        <v>290</v>
      </c>
      <c r="C20" s="223">
        <v>9149097.8300000001</v>
      </c>
      <c r="D20" s="146">
        <v>63</v>
      </c>
      <c r="E20" s="145" t="s">
        <v>400</v>
      </c>
      <c r="F20" s="239">
        <v>1229808.33</v>
      </c>
    </row>
    <row r="21" spans="1:6" ht="14.25" customHeight="1">
      <c r="A21" s="24">
        <v>17</v>
      </c>
      <c r="B21" s="4" t="s">
        <v>268</v>
      </c>
      <c r="C21" s="223">
        <v>8358638.4399999995</v>
      </c>
      <c r="D21" s="146">
        <v>64</v>
      </c>
      <c r="E21" s="297" t="s">
        <v>216</v>
      </c>
      <c r="F21" s="224">
        <v>1222203.47</v>
      </c>
    </row>
    <row r="22" spans="1:6" ht="14.25" customHeight="1">
      <c r="A22" s="24">
        <v>18</v>
      </c>
      <c r="B22" s="4" t="s">
        <v>272</v>
      </c>
      <c r="C22" s="223">
        <v>7983691.6200000001</v>
      </c>
      <c r="D22" s="146">
        <v>65</v>
      </c>
      <c r="E22" s="297" t="s">
        <v>106</v>
      </c>
      <c r="F22" s="223">
        <v>1166710.04</v>
      </c>
    </row>
    <row r="23" spans="1:6" ht="14.25" customHeight="1">
      <c r="A23" s="146">
        <v>19</v>
      </c>
      <c r="B23" s="297" t="s">
        <v>287</v>
      </c>
      <c r="C23" s="224">
        <v>7506420.9700000007</v>
      </c>
      <c r="D23" s="146">
        <v>66</v>
      </c>
      <c r="E23" s="4" t="s">
        <v>329</v>
      </c>
      <c r="F23" s="223">
        <v>1112432.8400000001</v>
      </c>
    </row>
    <row r="24" spans="1:6" ht="14.25" customHeight="1">
      <c r="A24" s="146">
        <v>20</v>
      </c>
      <c r="B24" s="4" t="s">
        <v>424</v>
      </c>
      <c r="C24" s="223">
        <v>7232472.7000000002</v>
      </c>
      <c r="D24" s="146">
        <v>67</v>
      </c>
      <c r="E24" s="4" t="s">
        <v>425</v>
      </c>
      <c r="F24" s="223">
        <v>1028509.63</v>
      </c>
    </row>
    <row r="25" spans="1:6" ht="14.25" customHeight="1">
      <c r="A25" s="24">
        <v>21</v>
      </c>
      <c r="B25" s="297" t="s">
        <v>285</v>
      </c>
      <c r="C25" s="223">
        <v>6882269.8000000007</v>
      </c>
      <c r="D25" s="146">
        <v>68</v>
      </c>
      <c r="E25" s="297" t="s">
        <v>347</v>
      </c>
      <c r="F25" s="224">
        <v>1006432.78</v>
      </c>
    </row>
    <row r="26" spans="1:6" ht="14.25" customHeight="1">
      <c r="A26" s="24">
        <v>22</v>
      </c>
      <c r="B26" s="4" t="s">
        <v>418</v>
      </c>
      <c r="C26" s="239">
        <v>6832023</v>
      </c>
      <c r="D26" s="146">
        <v>69</v>
      </c>
      <c r="E26" s="145" t="s">
        <v>535</v>
      </c>
      <c r="F26" s="435">
        <v>970958.36</v>
      </c>
    </row>
    <row r="27" spans="1:6" ht="14.25" customHeight="1">
      <c r="A27" s="24">
        <v>23</v>
      </c>
      <c r="B27" s="4" t="s">
        <v>352</v>
      </c>
      <c r="C27" s="223">
        <v>6796044.4299999997</v>
      </c>
      <c r="D27" s="146">
        <v>70</v>
      </c>
      <c r="E27" s="4" t="s">
        <v>331</v>
      </c>
      <c r="F27" s="223">
        <v>905722.58</v>
      </c>
    </row>
    <row r="28" spans="1:6" ht="14.25" customHeight="1">
      <c r="A28" s="146">
        <v>24</v>
      </c>
      <c r="B28" s="297" t="s">
        <v>293</v>
      </c>
      <c r="C28" s="224">
        <v>6415191.29</v>
      </c>
      <c r="D28" s="146">
        <v>71</v>
      </c>
      <c r="E28" s="297" t="s">
        <v>388</v>
      </c>
      <c r="F28" s="223">
        <v>872814</v>
      </c>
    </row>
    <row r="29" spans="1:6" ht="14.25" customHeight="1">
      <c r="A29" s="146">
        <v>25</v>
      </c>
      <c r="B29" s="145" t="s">
        <v>78</v>
      </c>
      <c r="C29" s="239">
        <v>6271136.1799999997</v>
      </c>
      <c r="D29" s="146">
        <v>72</v>
      </c>
      <c r="E29" s="297" t="s">
        <v>366</v>
      </c>
      <c r="F29" s="363">
        <v>802079.88</v>
      </c>
    </row>
    <row r="30" spans="1:6" ht="14.25" customHeight="1">
      <c r="A30" s="24">
        <v>26</v>
      </c>
      <c r="B30" s="297" t="s">
        <v>395</v>
      </c>
      <c r="C30" s="223">
        <v>6145807.0600000005</v>
      </c>
      <c r="D30" s="146">
        <v>73</v>
      </c>
      <c r="E30" s="297" t="s">
        <v>431</v>
      </c>
      <c r="F30" s="177">
        <v>762413.09</v>
      </c>
    </row>
    <row r="31" spans="1:6" ht="14.25" customHeight="1">
      <c r="A31" s="24">
        <v>27</v>
      </c>
      <c r="B31" s="297" t="s">
        <v>296</v>
      </c>
      <c r="C31" s="223">
        <v>5985271.1500000004</v>
      </c>
      <c r="D31" s="146">
        <v>74</v>
      </c>
      <c r="E31" s="145" t="s">
        <v>77</v>
      </c>
      <c r="F31" s="239">
        <v>729445.98</v>
      </c>
    </row>
    <row r="32" spans="1:6" ht="14.25" customHeight="1">
      <c r="A32" s="24">
        <v>28</v>
      </c>
      <c r="B32" s="4" t="s">
        <v>437</v>
      </c>
      <c r="C32" s="239">
        <v>5713663</v>
      </c>
      <c r="D32" s="146">
        <v>75</v>
      </c>
      <c r="E32" s="4" t="s">
        <v>104</v>
      </c>
      <c r="F32" s="177">
        <v>615245.85</v>
      </c>
    </row>
    <row r="33" spans="1:6" ht="14.25" customHeight="1">
      <c r="A33" s="146">
        <v>29</v>
      </c>
      <c r="B33" s="297" t="s">
        <v>292</v>
      </c>
      <c r="C33" s="223">
        <v>5441144.7999999998</v>
      </c>
      <c r="D33" s="146">
        <v>76</v>
      </c>
      <c r="E33" s="297" t="s">
        <v>365</v>
      </c>
      <c r="F33" s="177">
        <v>591585.34</v>
      </c>
    </row>
    <row r="34" spans="1:6" ht="14.25" customHeight="1">
      <c r="A34" s="146">
        <v>30</v>
      </c>
      <c r="B34" s="4" t="s">
        <v>135</v>
      </c>
      <c r="C34" s="223">
        <v>5077139.09</v>
      </c>
      <c r="D34" s="146">
        <v>77</v>
      </c>
      <c r="E34" s="297" t="s">
        <v>387</v>
      </c>
      <c r="F34" s="223">
        <v>587462.36</v>
      </c>
    </row>
    <row r="35" spans="1:6" ht="14.25" customHeight="1">
      <c r="A35" s="24">
        <v>31</v>
      </c>
      <c r="B35" s="297" t="s">
        <v>438</v>
      </c>
      <c r="C35" s="223">
        <v>4929900.04</v>
      </c>
      <c r="D35" s="146">
        <v>78</v>
      </c>
      <c r="E35" s="297" t="s">
        <v>536</v>
      </c>
      <c r="F35" s="223">
        <v>571684.5</v>
      </c>
    </row>
    <row r="36" spans="1:6" ht="14.25" customHeight="1">
      <c r="A36" s="24">
        <v>32</v>
      </c>
      <c r="B36" s="297" t="s">
        <v>284</v>
      </c>
      <c r="C36" s="223">
        <v>4835387.95</v>
      </c>
      <c r="D36" s="146">
        <v>79</v>
      </c>
      <c r="E36" s="4" t="s">
        <v>305</v>
      </c>
      <c r="F36" s="224">
        <v>570875.93000000005</v>
      </c>
    </row>
    <row r="37" spans="1:6" ht="14.25" customHeight="1">
      <c r="A37" s="24">
        <v>33</v>
      </c>
      <c r="B37" s="145" t="s">
        <v>360</v>
      </c>
      <c r="C37" s="239">
        <v>4458440.3899999997</v>
      </c>
      <c r="D37" s="146">
        <v>80</v>
      </c>
      <c r="E37" s="297" t="s">
        <v>206</v>
      </c>
      <c r="F37" s="224">
        <v>506956.29000000004</v>
      </c>
    </row>
    <row r="38" spans="1:6" ht="14.25" customHeight="1">
      <c r="A38" s="146">
        <v>34</v>
      </c>
      <c r="B38" s="297" t="s">
        <v>281</v>
      </c>
      <c r="C38" s="223">
        <v>4339590</v>
      </c>
      <c r="D38" s="146">
        <v>81</v>
      </c>
      <c r="E38" s="145" t="s">
        <v>316</v>
      </c>
      <c r="F38" s="223">
        <v>496285</v>
      </c>
    </row>
    <row r="39" spans="1:6" ht="14.25" customHeight="1">
      <c r="A39" s="146">
        <v>35</v>
      </c>
      <c r="B39" s="145" t="s">
        <v>131</v>
      </c>
      <c r="C39" s="436">
        <v>4195007.53</v>
      </c>
      <c r="D39" s="146">
        <v>82</v>
      </c>
      <c r="E39" s="4" t="s">
        <v>334</v>
      </c>
      <c r="F39" s="223">
        <v>474876.54000000004</v>
      </c>
    </row>
    <row r="40" spans="1:6" ht="14.25" customHeight="1">
      <c r="A40" s="24">
        <v>36</v>
      </c>
      <c r="B40" s="297" t="s">
        <v>294</v>
      </c>
      <c r="C40" s="223">
        <v>3944350.2300000004</v>
      </c>
      <c r="D40" s="146">
        <v>83</v>
      </c>
      <c r="E40" s="4" t="s">
        <v>327</v>
      </c>
      <c r="F40" s="223">
        <v>453885.12</v>
      </c>
    </row>
    <row r="41" spans="1:6" ht="14.25" customHeight="1">
      <c r="A41" s="24">
        <v>37</v>
      </c>
      <c r="B41" s="4" t="s">
        <v>297</v>
      </c>
      <c r="C41" s="239">
        <v>3625250</v>
      </c>
      <c r="D41" s="146">
        <v>84</v>
      </c>
      <c r="E41" s="297" t="s">
        <v>198</v>
      </c>
      <c r="F41" s="224">
        <v>447609.88</v>
      </c>
    </row>
    <row r="42" spans="1:6" ht="14.25" customHeight="1">
      <c r="A42" s="24">
        <v>38</v>
      </c>
      <c r="B42" s="297" t="s">
        <v>195</v>
      </c>
      <c r="C42" s="224">
        <v>3589493.16</v>
      </c>
      <c r="D42" s="146">
        <v>85</v>
      </c>
      <c r="E42" s="145" t="s">
        <v>308</v>
      </c>
      <c r="F42" s="239">
        <v>435371.6</v>
      </c>
    </row>
    <row r="43" spans="1:6" ht="14.25" customHeight="1">
      <c r="A43" s="146">
        <v>39</v>
      </c>
      <c r="B43" s="297" t="s">
        <v>213</v>
      </c>
      <c r="C43" s="224">
        <v>3538009.64</v>
      </c>
      <c r="D43" s="146">
        <v>86</v>
      </c>
      <c r="E43" s="297" t="s">
        <v>101</v>
      </c>
      <c r="F43" s="223">
        <v>389622.48</v>
      </c>
    </row>
    <row r="44" spans="1:6" ht="14.25" customHeight="1">
      <c r="A44" s="146">
        <v>40</v>
      </c>
      <c r="B44" s="4" t="s">
        <v>279</v>
      </c>
      <c r="C44" s="223">
        <v>3340741</v>
      </c>
      <c r="D44" s="146">
        <v>87</v>
      </c>
      <c r="E44" s="4" t="s">
        <v>333</v>
      </c>
      <c r="F44" s="223">
        <v>303949</v>
      </c>
    </row>
    <row r="45" spans="1:6" ht="14.25" customHeight="1">
      <c r="A45" s="24">
        <v>41</v>
      </c>
      <c r="B45" s="145" t="s">
        <v>137</v>
      </c>
      <c r="C45" s="224">
        <v>3296484.6</v>
      </c>
      <c r="D45" s="146">
        <v>88</v>
      </c>
      <c r="E45" s="4" t="s">
        <v>116</v>
      </c>
      <c r="F45" s="223">
        <v>198965.41</v>
      </c>
    </row>
    <row r="46" spans="1:6" ht="14.25" customHeight="1">
      <c r="A46" s="24">
        <v>42</v>
      </c>
      <c r="B46" s="4" t="s">
        <v>270</v>
      </c>
      <c r="C46" s="223">
        <v>3055654.61</v>
      </c>
      <c r="D46" s="146">
        <v>89</v>
      </c>
      <c r="E46" s="297" t="s">
        <v>345</v>
      </c>
      <c r="F46" s="223">
        <v>175865.86</v>
      </c>
    </row>
    <row r="47" spans="1:6" ht="14.25" customHeight="1">
      <c r="A47" s="24">
        <v>43</v>
      </c>
      <c r="B47" s="297" t="s">
        <v>282</v>
      </c>
      <c r="C47" s="223">
        <v>2892130.06</v>
      </c>
      <c r="D47" s="24">
        <v>90</v>
      </c>
      <c r="E47" s="4" t="s">
        <v>300</v>
      </c>
      <c r="F47" s="239">
        <v>83370</v>
      </c>
    </row>
    <row r="48" spans="1:6" ht="14.25" customHeight="1">
      <c r="A48" s="146">
        <v>44</v>
      </c>
      <c r="B48" s="297" t="s">
        <v>6</v>
      </c>
      <c r="C48" s="223">
        <v>2878501</v>
      </c>
      <c r="D48" s="24"/>
      <c r="E48" s="188"/>
      <c r="F48" s="223"/>
    </row>
    <row r="49" spans="1:6" ht="14.25" customHeight="1">
      <c r="A49" s="146">
        <v>45</v>
      </c>
      <c r="B49" s="297" t="s">
        <v>218</v>
      </c>
      <c r="C49" s="224">
        <v>2752611.7800000003</v>
      </c>
      <c r="D49" s="24"/>
      <c r="E49" s="135" t="s">
        <v>249</v>
      </c>
      <c r="F49" s="622">
        <f>MEDIAN(F5:F47,C5:C51)</f>
        <v>2743709.17</v>
      </c>
    </row>
    <row r="50" spans="1:6" ht="12.75">
      <c r="A50" s="24">
        <v>46</v>
      </c>
      <c r="B50" s="145" t="s">
        <v>263</v>
      </c>
      <c r="C50" s="239">
        <v>2734806.56</v>
      </c>
      <c r="D50" s="24"/>
      <c r="E50" s="135" t="s">
        <v>248</v>
      </c>
      <c r="F50" s="622">
        <f>AVERAGE(F5:F47,C5:C51)</f>
        <v>4469480.1064444445</v>
      </c>
    </row>
    <row r="51" spans="1:6" ht="14.25" customHeight="1">
      <c r="A51" s="24">
        <v>47</v>
      </c>
      <c r="B51" s="145" t="s">
        <v>359</v>
      </c>
      <c r="C51" s="224">
        <v>2648769.6500000004</v>
      </c>
      <c r="D51" s="24"/>
      <c r="E51" s="39" t="s">
        <v>222</v>
      </c>
      <c r="F51" s="613">
        <f>SUM(F5:F47,C5:C51)</f>
        <v>402253209.57999998</v>
      </c>
    </row>
    <row r="52" spans="1:6" ht="14.25" customHeight="1">
      <c r="A52" s="24"/>
      <c r="D52" s="641"/>
      <c r="E52" s="641"/>
      <c r="F52" s="641"/>
    </row>
    <row r="53" spans="1:6" ht="38.25" customHeight="1">
      <c r="A53" s="679" t="s">
        <v>537</v>
      </c>
      <c r="B53" s="679"/>
      <c r="C53" s="679"/>
      <c r="D53" s="679"/>
      <c r="E53" s="679"/>
      <c r="F53" s="679"/>
    </row>
    <row r="54" spans="1:6" ht="12.75"/>
    <row r="55" spans="1:6" ht="14.25" customHeight="1">
      <c r="A55" s="24"/>
      <c r="F55" s="304"/>
    </row>
    <row r="56" spans="1:6" ht="14.25" customHeight="1">
      <c r="A56" s="24"/>
      <c r="E56" s="214"/>
    </row>
    <row r="57" spans="1:6" ht="14.25" customHeight="1">
      <c r="A57" s="4"/>
      <c r="E57" s="214"/>
    </row>
    <row r="58" spans="1:6" ht="14.25" customHeight="1">
      <c r="E58" s="214"/>
    </row>
    <row r="102" spans="2:3" ht="14.25" customHeight="1">
      <c r="B102" s="9"/>
      <c r="C102" s="225"/>
    </row>
    <row r="103" spans="2:3" ht="14.25" customHeight="1">
      <c r="B103" s="9"/>
      <c r="C103" s="226"/>
    </row>
    <row r="104" spans="2:3" ht="14.25" customHeight="1">
      <c r="C104" s="177"/>
    </row>
    <row r="105" spans="2:3" ht="14.25" customHeight="1">
      <c r="C105" s="177"/>
    </row>
    <row r="106" spans="2:3" ht="14.25" customHeight="1">
      <c r="C106" s="177"/>
    </row>
    <row r="107" spans="2:3" ht="14.25" customHeight="1">
      <c r="C107" s="189"/>
    </row>
    <row r="108" spans="2:3" ht="14.25" customHeight="1">
      <c r="C108" s="189"/>
    </row>
    <row r="109" spans="2:3" ht="14.25" customHeight="1">
      <c r="C109" s="189"/>
    </row>
    <row r="110" spans="2:3" ht="14.25" customHeight="1">
      <c r="C110" s="189"/>
    </row>
    <row r="111" spans="2:3" ht="14.25" customHeight="1">
      <c r="C111" s="189"/>
    </row>
    <row r="112" spans="2:3" ht="14.25" customHeight="1">
      <c r="C112" s="189"/>
    </row>
    <row r="113" spans="3:3" ht="14.25" customHeight="1">
      <c r="C113" s="189"/>
    </row>
    <row r="114" spans="3:3" ht="14.25" customHeight="1">
      <c r="C114" s="189"/>
    </row>
    <row r="115" spans="3:3" ht="14.25" customHeight="1">
      <c r="C115" s="189"/>
    </row>
    <row r="116" spans="3:3" ht="14.25" customHeight="1">
      <c r="C116" s="189"/>
    </row>
    <row r="117" spans="3:3" ht="14.25" customHeight="1">
      <c r="C117" s="189"/>
    </row>
    <row r="118" spans="3:3" ht="14.25" customHeight="1">
      <c r="C118" s="189"/>
    </row>
    <row r="119" spans="3:3" ht="14.25" customHeight="1">
      <c r="C119" s="189"/>
    </row>
    <row r="120" spans="3:3" ht="14.25" customHeight="1">
      <c r="C120" s="189"/>
    </row>
    <row r="121" spans="3:3" ht="14.25" customHeight="1">
      <c r="C121" s="189"/>
    </row>
    <row r="122" spans="3:3" ht="14.25" customHeight="1">
      <c r="C122" s="189"/>
    </row>
    <row r="123" spans="3:3" ht="14.25" customHeight="1">
      <c r="C123" s="189"/>
    </row>
    <row r="124" spans="3:3" ht="14.25" customHeight="1">
      <c r="C124" s="189"/>
    </row>
    <row r="125" spans="3:3" ht="14.25" customHeight="1">
      <c r="C125" s="189"/>
    </row>
    <row r="126" spans="3:3" ht="14.25" customHeight="1">
      <c r="C126" s="189"/>
    </row>
    <row r="127" spans="3:3" ht="14.25" customHeight="1">
      <c r="C127" s="189"/>
    </row>
    <row r="128" spans="3:3" ht="14.25" customHeight="1">
      <c r="C128" s="189"/>
    </row>
    <row r="129" spans="3:3" ht="14.25" customHeight="1">
      <c r="C129" s="189"/>
    </row>
    <row r="130" spans="3:3" ht="14.25" customHeight="1">
      <c r="C130" s="189"/>
    </row>
    <row r="131" spans="3:3" ht="14.25" customHeight="1">
      <c r="C131" s="189"/>
    </row>
    <row r="132" spans="3:3" ht="14.25" customHeight="1">
      <c r="C132" s="189"/>
    </row>
    <row r="133" spans="3:3" ht="14.25" customHeight="1">
      <c r="C133" s="189"/>
    </row>
    <row r="134" spans="3:3" ht="14.25" customHeight="1">
      <c r="C134" s="189"/>
    </row>
    <row r="135" spans="3:3" ht="14.25" customHeight="1">
      <c r="C135" s="189"/>
    </row>
    <row r="136" spans="3:3" ht="14.25" customHeight="1">
      <c r="C136" s="189"/>
    </row>
    <row r="137" spans="3:3" ht="14.25" customHeight="1">
      <c r="C137" s="189"/>
    </row>
    <row r="138" spans="3:3" ht="14.25" customHeight="1">
      <c r="C138" s="189"/>
    </row>
    <row r="139" spans="3:3" ht="14.25" customHeight="1">
      <c r="C139" s="189"/>
    </row>
    <row r="140" spans="3:3" ht="14.25" customHeight="1">
      <c r="C140" s="189"/>
    </row>
    <row r="141" spans="3:3" ht="14.25" customHeight="1">
      <c r="C141" s="189"/>
    </row>
    <row r="142" spans="3:3" ht="14.25" customHeight="1">
      <c r="C142" s="189"/>
    </row>
    <row r="143" spans="3:3" ht="14.25" customHeight="1">
      <c r="C143" s="189"/>
    </row>
    <row r="144" spans="3:3" ht="14.25" customHeight="1">
      <c r="C144" s="189"/>
    </row>
    <row r="145" spans="3:3" ht="14.25" customHeight="1">
      <c r="C145" s="189"/>
    </row>
    <row r="146" spans="3:3" ht="14.25" customHeight="1">
      <c r="C146" s="189"/>
    </row>
    <row r="147" spans="3:3" ht="14.25" customHeight="1">
      <c r="C147" s="189"/>
    </row>
    <row r="148" spans="3:3" ht="14.25" customHeight="1">
      <c r="C148" s="189"/>
    </row>
    <row r="149" spans="3:3" ht="14.25" customHeight="1">
      <c r="C149" s="189"/>
    </row>
    <row r="150" spans="3:3" ht="14.25" customHeight="1">
      <c r="C150" s="189"/>
    </row>
    <row r="151" spans="3:3" ht="14.25" customHeight="1">
      <c r="C151" s="189"/>
    </row>
    <row r="152" spans="3:3" ht="14.25" customHeight="1">
      <c r="C152" s="189"/>
    </row>
    <row r="153" spans="3:3" ht="14.25" customHeight="1">
      <c r="C153" s="189"/>
    </row>
    <row r="154" spans="3:3" ht="14.25" customHeight="1">
      <c r="C154" s="189"/>
    </row>
    <row r="155" spans="3:3" ht="14.25" customHeight="1">
      <c r="C155" s="189"/>
    </row>
    <row r="156" spans="3:3" ht="14.25" customHeight="1">
      <c r="C156" s="189"/>
    </row>
    <row r="157" spans="3:3" ht="14.25" customHeight="1">
      <c r="C157" s="189"/>
    </row>
    <row r="158" spans="3:3" ht="14.25" customHeight="1">
      <c r="C158" s="189"/>
    </row>
    <row r="159" spans="3:3" ht="14.25" customHeight="1">
      <c r="C159" s="189"/>
    </row>
    <row r="160" spans="3:3" ht="14.25" customHeight="1">
      <c r="C160" s="189"/>
    </row>
    <row r="161" spans="3:3" ht="14.25" customHeight="1">
      <c r="C161" s="189"/>
    </row>
    <row r="162" spans="3:3" ht="14.25" customHeight="1">
      <c r="C162" s="189"/>
    </row>
    <row r="163" spans="3:3" ht="14.25" customHeight="1">
      <c r="C163" s="189"/>
    </row>
    <row r="164" spans="3:3" ht="14.25" customHeight="1">
      <c r="C164" s="189"/>
    </row>
    <row r="165" spans="3:3" ht="14.25" customHeight="1">
      <c r="C165" s="189"/>
    </row>
    <row r="166" spans="3:3" ht="14.25" customHeight="1">
      <c r="C166" s="189"/>
    </row>
    <row r="167" spans="3:3" ht="14.25" customHeight="1">
      <c r="C167" s="189"/>
    </row>
    <row r="168" spans="3:3" ht="14.25" customHeight="1">
      <c r="C168" s="189"/>
    </row>
    <row r="169" spans="3:3" ht="14.25" customHeight="1">
      <c r="C169" s="189"/>
    </row>
    <row r="170" spans="3:3" ht="14.25" customHeight="1">
      <c r="C170" s="189"/>
    </row>
    <row r="171" spans="3:3" ht="14.25" customHeight="1">
      <c r="C171" s="189"/>
    </row>
    <row r="172" spans="3:3" ht="14.25" customHeight="1">
      <c r="C172" s="189"/>
    </row>
    <row r="173" spans="3:3" ht="14.25" customHeight="1">
      <c r="C173" s="189"/>
    </row>
    <row r="174" spans="3:3" ht="14.25" customHeight="1">
      <c r="C174" s="189"/>
    </row>
    <row r="175" spans="3:3" ht="14.25" customHeight="1">
      <c r="C175" s="189"/>
    </row>
    <row r="176" spans="3:3" ht="14.25" customHeight="1">
      <c r="C176" s="189"/>
    </row>
    <row r="177" spans="3:3" ht="14.25" customHeight="1">
      <c r="C177" s="189"/>
    </row>
    <row r="178" spans="3:3" ht="14.25" customHeight="1">
      <c r="C178" s="189"/>
    </row>
    <row r="179" spans="3:3" ht="14.25" customHeight="1">
      <c r="C179" s="189"/>
    </row>
    <row r="180" spans="3:3" ht="14.25" customHeight="1">
      <c r="C180" s="189"/>
    </row>
    <row r="181" spans="3:3" ht="14.25" customHeight="1">
      <c r="C181" s="189"/>
    </row>
  </sheetData>
  <sortState ref="B5:C94">
    <sortCondition descending="1" ref="C5:C94"/>
  </sortState>
  <mergeCells count="1">
    <mergeCell ref="A53:F53"/>
  </mergeCells>
  <phoneticPr fontId="29"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5"/>
  <dimension ref="A1:Z103"/>
  <sheetViews>
    <sheetView zoomScaleNormal="100" workbookViewId="0">
      <pane ySplit="1" topLeftCell="A2" activePane="bottomLeft" state="frozen"/>
      <selection pane="bottomLeft" activeCell="A52" sqref="A52:F52"/>
    </sheetView>
  </sheetViews>
  <sheetFormatPr defaultColWidth="8.85546875" defaultRowHeight="14.25" customHeight="1"/>
  <cols>
    <col min="1" max="1" width="4.85546875" customWidth="1"/>
    <col min="2" max="2" width="20.5703125" customWidth="1"/>
    <col min="3" max="3" width="10.7109375" style="189" customWidth="1"/>
    <col min="4" max="4" width="16.28515625" customWidth="1"/>
    <col min="5" max="5" width="21" customWidth="1"/>
    <col min="6" max="6" width="11.7109375" style="16" customWidth="1"/>
    <col min="7" max="7" width="9.85546875" bestFit="1" customWidth="1"/>
    <col min="8" max="8" width="9.7109375" customWidth="1"/>
    <col min="9" max="9" width="18.42578125" customWidth="1"/>
    <col min="10" max="10" width="12.7109375" bestFit="1" customWidth="1"/>
    <col min="11" max="11" width="12.7109375" customWidth="1"/>
    <col min="12" max="12" width="24.42578125" style="169" customWidth="1"/>
  </cols>
  <sheetData>
    <row r="1" spans="1:26" ht="16.5" customHeight="1">
      <c r="B1" s="12" t="s">
        <v>493</v>
      </c>
      <c r="G1" s="4"/>
    </row>
    <row r="2" spans="1:26" s="247" customFormat="1" ht="14.25" customHeight="1">
      <c r="B2" s="12"/>
      <c r="C2" s="189"/>
      <c r="F2" s="283"/>
      <c r="G2" s="543"/>
      <c r="H2" s="188"/>
      <c r="I2" s="456"/>
      <c r="J2" s="450"/>
      <c r="K2" s="17"/>
      <c r="L2" s="248"/>
      <c r="M2" s="248"/>
      <c r="O2" s="250"/>
      <c r="P2" s="251"/>
      <c r="Q2" s="252"/>
      <c r="S2" s="253"/>
      <c r="T2" s="254"/>
      <c r="U2" s="250"/>
      <c r="V2" s="251"/>
      <c r="W2" s="251"/>
      <c r="X2" s="252"/>
      <c r="Y2" s="255"/>
      <c r="Z2" s="256"/>
    </row>
    <row r="3" spans="1:26" ht="14.25" customHeight="1">
      <c r="A3" s="24">
        <v>1</v>
      </c>
      <c r="B3" s="4" t="s">
        <v>418</v>
      </c>
      <c r="C3" s="177">
        <v>227.39301048427359</v>
      </c>
      <c r="D3" s="24">
        <v>48</v>
      </c>
      <c r="E3" s="145" t="s">
        <v>131</v>
      </c>
      <c r="F3" s="177">
        <v>48.718542394927248</v>
      </c>
      <c r="G3" s="450"/>
      <c r="H3" s="146"/>
      <c r="I3" s="456"/>
      <c r="J3" s="450"/>
      <c r="K3" s="17"/>
    </row>
    <row r="4" spans="1:26" ht="14.25" customHeight="1">
      <c r="A4" s="24">
        <v>2</v>
      </c>
      <c r="B4" s="145" t="s">
        <v>308</v>
      </c>
      <c r="C4" s="177">
        <v>154.71627576403694</v>
      </c>
      <c r="D4" s="146">
        <v>49</v>
      </c>
      <c r="E4" s="145" t="s">
        <v>424</v>
      </c>
      <c r="F4" s="177">
        <v>48.381303641070581</v>
      </c>
      <c r="H4" s="188"/>
      <c r="K4" s="17"/>
    </row>
    <row r="5" spans="1:26" ht="14.25" customHeight="1">
      <c r="A5" s="24">
        <v>3</v>
      </c>
      <c r="B5" s="145" t="s">
        <v>130</v>
      </c>
      <c r="C5" s="177">
        <v>111.17292003494532</v>
      </c>
      <c r="D5" s="146">
        <v>50</v>
      </c>
      <c r="E5" s="297" t="s">
        <v>106</v>
      </c>
      <c r="F5" s="17">
        <v>47.987086743717356</v>
      </c>
      <c r="H5" s="146"/>
      <c r="K5" s="17"/>
    </row>
    <row r="6" spans="1:26" ht="14.25" customHeight="1">
      <c r="A6" s="24">
        <v>4</v>
      </c>
      <c r="B6" s="188" t="s">
        <v>296</v>
      </c>
      <c r="C6" s="17">
        <v>99.987824089542272</v>
      </c>
      <c r="D6" s="24">
        <v>51</v>
      </c>
      <c r="E6" s="297" t="s">
        <v>215</v>
      </c>
      <c r="F6" s="17">
        <v>47.951427540751631</v>
      </c>
      <c r="H6" s="18"/>
      <c r="K6" s="17"/>
    </row>
    <row r="7" spans="1:26" ht="14.25" customHeight="1">
      <c r="A7" s="24">
        <v>5</v>
      </c>
      <c r="B7" s="145" t="s">
        <v>316</v>
      </c>
      <c r="C7" s="177">
        <v>99.475846863098823</v>
      </c>
      <c r="D7" s="146">
        <v>52</v>
      </c>
      <c r="E7" s="145" t="s">
        <v>270</v>
      </c>
      <c r="F7" s="177">
        <v>45.755661854990862</v>
      </c>
      <c r="H7" s="188"/>
      <c r="K7" s="17"/>
    </row>
    <row r="8" spans="1:26" ht="14.25" customHeight="1">
      <c r="A8" s="24">
        <v>6</v>
      </c>
      <c r="B8" s="145" t="s">
        <v>535</v>
      </c>
      <c r="C8" s="224">
        <v>98.93</v>
      </c>
      <c r="D8" s="146">
        <v>53</v>
      </c>
      <c r="E8" s="145" t="s">
        <v>360</v>
      </c>
      <c r="F8" s="177">
        <v>45.626980402190036</v>
      </c>
      <c r="H8" s="188"/>
      <c r="K8" s="17"/>
    </row>
    <row r="9" spans="1:26" ht="14.25" customHeight="1">
      <c r="A9" s="24">
        <v>7</v>
      </c>
      <c r="B9" s="297" t="s">
        <v>282</v>
      </c>
      <c r="C9" s="17">
        <v>94.372187561182542</v>
      </c>
      <c r="D9" s="146">
        <v>54</v>
      </c>
      <c r="E9" s="145" t="s">
        <v>333</v>
      </c>
      <c r="F9" s="177">
        <v>45.036153504222845</v>
      </c>
      <c r="H9" s="297"/>
      <c r="K9" s="17"/>
    </row>
    <row r="10" spans="1:26" ht="14.25" customHeight="1">
      <c r="A10" s="24">
        <v>8</v>
      </c>
      <c r="B10" s="145" t="s">
        <v>279</v>
      </c>
      <c r="C10" s="177">
        <v>90.300059465888211</v>
      </c>
      <c r="D10" s="146">
        <v>55</v>
      </c>
      <c r="E10" s="297" t="s">
        <v>395</v>
      </c>
      <c r="F10" s="17">
        <v>44.053438225764836</v>
      </c>
      <c r="H10" s="145"/>
      <c r="K10" s="17"/>
    </row>
    <row r="11" spans="1:26" ht="14.25" customHeight="1">
      <c r="A11" s="24">
        <v>9</v>
      </c>
      <c r="B11" s="297" t="s">
        <v>214</v>
      </c>
      <c r="C11" s="17">
        <v>86.786827275874018</v>
      </c>
      <c r="D11" s="146">
        <v>56</v>
      </c>
      <c r="E11" s="4" t="s">
        <v>302</v>
      </c>
      <c r="F11" s="177">
        <v>43.778652486483274</v>
      </c>
      <c r="H11" s="188"/>
      <c r="K11" s="17"/>
    </row>
    <row r="12" spans="1:26" ht="14.25" customHeight="1">
      <c r="A12" s="24">
        <v>10</v>
      </c>
      <c r="B12" s="297" t="s">
        <v>280</v>
      </c>
      <c r="C12" s="17">
        <v>86.040178380204935</v>
      </c>
      <c r="D12" s="146">
        <v>57</v>
      </c>
      <c r="E12" s="4" t="s">
        <v>120</v>
      </c>
      <c r="F12" s="177">
        <v>42.583258356545961</v>
      </c>
      <c r="H12" s="188"/>
      <c r="K12" s="17"/>
    </row>
    <row r="13" spans="1:26" ht="14.25" customHeight="1">
      <c r="A13" s="24">
        <v>11</v>
      </c>
      <c r="B13" s="297" t="s">
        <v>293</v>
      </c>
      <c r="C13" s="17">
        <v>82.422510888697602</v>
      </c>
      <c r="D13" s="146">
        <v>58</v>
      </c>
      <c r="E13" s="145" t="s">
        <v>421</v>
      </c>
      <c r="F13" s="177">
        <v>41.601385180330219</v>
      </c>
      <c r="H13" s="188"/>
      <c r="K13" s="17"/>
    </row>
    <row r="14" spans="1:26" ht="14.25" customHeight="1">
      <c r="A14" s="24">
        <v>12</v>
      </c>
      <c r="B14" s="297" t="s">
        <v>196</v>
      </c>
      <c r="C14" s="17">
        <v>81.085283238435636</v>
      </c>
      <c r="D14" s="146">
        <v>59</v>
      </c>
      <c r="E14" s="145" t="s">
        <v>352</v>
      </c>
      <c r="F14" s="177">
        <v>41.23763322047062</v>
      </c>
      <c r="H14" s="4"/>
      <c r="K14" s="17"/>
    </row>
    <row r="15" spans="1:26" ht="14.25" customHeight="1">
      <c r="A15" s="24">
        <v>13</v>
      </c>
      <c r="B15" s="297" t="s">
        <v>294</v>
      </c>
      <c r="C15" s="17">
        <v>80.318276283369656</v>
      </c>
      <c r="D15" s="146">
        <v>60</v>
      </c>
      <c r="E15" s="145" t="s">
        <v>359</v>
      </c>
      <c r="F15" s="177">
        <v>41.208669508533383</v>
      </c>
      <c r="H15" s="145"/>
      <c r="K15" s="17"/>
    </row>
    <row r="16" spans="1:26" ht="14.25" customHeight="1">
      <c r="A16" s="24">
        <v>14</v>
      </c>
      <c r="B16" s="145" t="s">
        <v>13</v>
      </c>
      <c r="C16" s="177">
        <v>76.058794037034559</v>
      </c>
      <c r="D16" s="146">
        <v>61</v>
      </c>
      <c r="E16" s="145" t="s">
        <v>137</v>
      </c>
      <c r="F16" s="177">
        <v>41.169005395144374</v>
      </c>
      <c r="H16" s="297"/>
      <c r="K16" s="17"/>
    </row>
    <row r="17" spans="1:11" ht="14.25" customHeight="1">
      <c r="A17" s="24">
        <v>15</v>
      </c>
      <c r="B17" s="145" t="s">
        <v>336</v>
      </c>
      <c r="C17" s="177">
        <v>75.85944118468845</v>
      </c>
      <c r="D17" s="146">
        <v>62</v>
      </c>
      <c r="E17" s="145" t="s">
        <v>135</v>
      </c>
      <c r="F17" s="177">
        <v>40.885649667012942</v>
      </c>
      <c r="H17" s="188"/>
      <c r="K17" s="17"/>
    </row>
    <row r="18" spans="1:11" ht="14.25" customHeight="1">
      <c r="A18" s="24">
        <v>16</v>
      </c>
      <c r="B18" s="145" t="s">
        <v>263</v>
      </c>
      <c r="C18" s="177">
        <v>74.915944665114367</v>
      </c>
      <c r="D18" s="146">
        <v>63</v>
      </c>
      <c r="E18" s="297" t="s">
        <v>289</v>
      </c>
      <c r="F18" s="17">
        <v>40.767618826746094</v>
      </c>
      <c r="H18" s="188"/>
      <c r="K18" s="17"/>
    </row>
    <row r="19" spans="1:11" ht="14.25" customHeight="1">
      <c r="A19" s="24">
        <v>17</v>
      </c>
      <c r="B19" s="297" t="s">
        <v>292</v>
      </c>
      <c r="C19" s="17">
        <v>74.16439222528146</v>
      </c>
      <c r="D19" s="146">
        <v>64</v>
      </c>
      <c r="E19" s="145" t="s">
        <v>334</v>
      </c>
      <c r="F19" s="177">
        <v>40.546152663934429</v>
      </c>
      <c r="H19" s="188"/>
      <c r="K19" s="17"/>
    </row>
    <row r="20" spans="1:11" ht="14.25" customHeight="1">
      <c r="A20" s="24">
        <v>18</v>
      </c>
      <c r="B20" s="297" t="s">
        <v>121</v>
      </c>
      <c r="C20" s="17">
        <v>73.283768246488179</v>
      </c>
      <c r="D20" s="146">
        <v>65</v>
      </c>
      <c r="E20" s="297" t="s">
        <v>366</v>
      </c>
      <c r="F20" s="17">
        <v>40.492724151857836</v>
      </c>
      <c r="H20" s="188"/>
      <c r="K20" s="17"/>
    </row>
    <row r="21" spans="1:11" ht="14.25" customHeight="1">
      <c r="A21" s="24">
        <v>19</v>
      </c>
      <c r="B21" s="297" t="s">
        <v>206</v>
      </c>
      <c r="C21" s="17">
        <v>72.817622809537497</v>
      </c>
      <c r="D21" s="146">
        <v>66</v>
      </c>
      <c r="E21" s="297" t="s">
        <v>387</v>
      </c>
      <c r="F21" s="17">
        <v>40.453268144883623</v>
      </c>
      <c r="H21" s="188"/>
      <c r="K21" s="17"/>
    </row>
    <row r="22" spans="1:11" ht="14.25" customHeight="1">
      <c r="A22" s="24">
        <v>20</v>
      </c>
      <c r="B22" s="4" t="s">
        <v>297</v>
      </c>
      <c r="C22" s="177">
        <v>69.169639961076868</v>
      </c>
      <c r="D22" s="146">
        <v>67</v>
      </c>
      <c r="E22" s="145" t="s">
        <v>268</v>
      </c>
      <c r="F22" s="177">
        <v>40.375604718339112</v>
      </c>
      <c r="H22" s="297"/>
      <c r="K22" s="17"/>
    </row>
    <row r="23" spans="1:11" ht="14.25" customHeight="1">
      <c r="A23" s="24">
        <v>21</v>
      </c>
      <c r="B23" s="145" t="s">
        <v>104</v>
      </c>
      <c r="C23" s="177">
        <v>68.3530552160871</v>
      </c>
      <c r="D23" s="146">
        <v>68</v>
      </c>
      <c r="E23" s="297" t="s">
        <v>290</v>
      </c>
      <c r="F23" s="17">
        <v>40.24907541176885</v>
      </c>
      <c r="H23" s="188"/>
      <c r="K23" s="17"/>
    </row>
    <row r="24" spans="1:11" ht="14.25" customHeight="1">
      <c r="A24" s="24">
        <v>22</v>
      </c>
      <c r="B24" s="4" t="s">
        <v>305</v>
      </c>
      <c r="C24" s="177">
        <v>67.799991686460814</v>
      </c>
      <c r="D24" s="146">
        <v>69</v>
      </c>
      <c r="E24" s="145" t="s">
        <v>435</v>
      </c>
      <c r="F24" s="177">
        <v>40.080593097580845</v>
      </c>
      <c r="H24" s="4"/>
      <c r="K24" s="17"/>
    </row>
    <row r="25" spans="1:11" ht="14.25" customHeight="1">
      <c r="A25" s="24">
        <v>23</v>
      </c>
      <c r="B25" s="297" t="s">
        <v>429</v>
      </c>
      <c r="C25" s="17">
        <v>67.313690919438059</v>
      </c>
      <c r="D25" s="146">
        <v>70</v>
      </c>
      <c r="E25" s="145" t="s">
        <v>77</v>
      </c>
      <c r="F25" s="177">
        <v>39.308400064665626</v>
      </c>
      <c r="H25" s="145"/>
      <c r="K25" s="17"/>
    </row>
    <row r="26" spans="1:11" ht="14.25" customHeight="1">
      <c r="A26" s="24">
        <v>24</v>
      </c>
      <c r="B26" s="297" t="s">
        <v>286</v>
      </c>
      <c r="C26" s="17">
        <v>66.124484424183223</v>
      </c>
      <c r="D26" s="146">
        <v>71</v>
      </c>
      <c r="E26" s="145" t="s">
        <v>78</v>
      </c>
      <c r="F26" s="177">
        <v>38.711195076482426</v>
      </c>
      <c r="H26" s="145"/>
      <c r="K26" s="17"/>
    </row>
    <row r="27" spans="1:11" ht="14.25" customHeight="1">
      <c r="A27" s="24">
        <v>25</v>
      </c>
      <c r="B27" s="297" t="s">
        <v>218</v>
      </c>
      <c r="C27" s="17">
        <v>65.814168420045917</v>
      </c>
      <c r="D27" s="146">
        <v>72</v>
      </c>
      <c r="E27" s="297" t="s">
        <v>207</v>
      </c>
      <c r="F27" s="17">
        <v>38.037062135326032</v>
      </c>
      <c r="H27" s="188"/>
      <c r="K27" s="17"/>
    </row>
    <row r="28" spans="1:11" ht="14.25" customHeight="1">
      <c r="A28" s="24">
        <v>26</v>
      </c>
      <c r="B28" s="297" t="s">
        <v>284</v>
      </c>
      <c r="C28" s="17">
        <v>65.775062573115321</v>
      </c>
      <c r="D28" s="146">
        <v>73</v>
      </c>
      <c r="E28" s="297" t="s">
        <v>216</v>
      </c>
      <c r="F28" s="17">
        <v>37.07241779907789</v>
      </c>
      <c r="H28" s="188"/>
      <c r="K28" s="17"/>
    </row>
    <row r="29" spans="1:11" ht="14.25" customHeight="1">
      <c r="A29" s="24">
        <v>27</v>
      </c>
      <c r="B29" s="297" t="s">
        <v>347</v>
      </c>
      <c r="C29" s="17">
        <v>65.659758611691018</v>
      </c>
      <c r="D29" s="146">
        <v>74</v>
      </c>
      <c r="E29" s="297" t="s">
        <v>431</v>
      </c>
      <c r="F29" s="17">
        <v>36.514036877394638</v>
      </c>
      <c r="H29" s="188"/>
      <c r="K29" s="17"/>
    </row>
    <row r="30" spans="1:11" ht="14.25" customHeight="1">
      <c r="A30" s="24">
        <v>28</v>
      </c>
      <c r="B30" s="145" t="s">
        <v>329</v>
      </c>
      <c r="C30" s="177">
        <v>65.275955873723746</v>
      </c>
      <c r="D30" s="146">
        <v>75</v>
      </c>
      <c r="E30" s="297" t="s">
        <v>6</v>
      </c>
      <c r="F30" s="17">
        <v>36.451948282193825</v>
      </c>
      <c r="H30" s="188"/>
      <c r="K30" s="17"/>
    </row>
    <row r="31" spans="1:11" ht="14.25" customHeight="1">
      <c r="A31" s="24">
        <v>29</v>
      </c>
      <c r="B31" s="145" t="s">
        <v>275</v>
      </c>
      <c r="C31" s="177">
        <v>64.012828203590047</v>
      </c>
      <c r="D31" s="146">
        <v>76</v>
      </c>
      <c r="E31" s="145" t="s">
        <v>420</v>
      </c>
      <c r="F31" s="177">
        <v>36.041958627115456</v>
      </c>
      <c r="H31" s="188"/>
      <c r="K31" s="17"/>
    </row>
    <row r="32" spans="1:11" ht="14.25" customHeight="1">
      <c r="A32" s="24">
        <v>30</v>
      </c>
      <c r="B32" s="297" t="s">
        <v>198</v>
      </c>
      <c r="C32" s="17">
        <v>63.599016766126738</v>
      </c>
      <c r="D32" s="146">
        <v>77</v>
      </c>
      <c r="E32" s="297" t="s">
        <v>439</v>
      </c>
      <c r="F32" s="17">
        <v>35.938774200300003</v>
      </c>
      <c r="H32" s="4"/>
      <c r="K32" s="17"/>
    </row>
    <row r="33" spans="1:11" ht="14.25" customHeight="1">
      <c r="A33" s="24">
        <v>31</v>
      </c>
      <c r="B33" s="145" t="s">
        <v>426</v>
      </c>
      <c r="C33" s="177">
        <v>63.490375627716581</v>
      </c>
      <c r="D33" s="146">
        <v>78</v>
      </c>
      <c r="E33" s="4" t="s">
        <v>437</v>
      </c>
      <c r="F33" s="177">
        <v>35.500938214534251</v>
      </c>
      <c r="H33" s="145"/>
      <c r="K33" s="17"/>
    </row>
    <row r="34" spans="1:11" ht="14.25" customHeight="1">
      <c r="A34" s="24">
        <v>32</v>
      </c>
      <c r="B34" s="297" t="s">
        <v>295</v>
      </c>
      <c r="C34" s="17">
        <v>60.800878733790057</v>
      </c>
      <c r="D34" s="146">
        <v>79</v>
      </c>
      <c r="E34" s="297" t="s">
        <v>195</v>
      </c>
      <c r="F34" s="17">
        <v>35.377709487295739</v>
      </c>
      <c r="H34" s="188"/>
      <c r="K34" s="17"/>
    </row>
    <row r="35" spans="1:11" ht="14.25" customHeight="1">
      <c r="A35" s="24">
        <v>33</v>
      </c>
      <c r="B35" s="145" t="s">
        <v>278</v>
      </c>
      <c r="C35" s="177">
        <v>58.177053045473109</v>
      </c>
      <c r="D35" s="146">
        <v>80</v>
      </c>
      <c r="E35" s="188" t="s">
        <v>365</v>
      </c>
      <c r="F35" s="17">
        <v>35.06729934795495</v>
      </c>
      <c r="H35" s="188"/>
      <c r="K35" s="17"/>
    </row>
    <row r="36" spans="1:11" ht="14.25" customHeight="1">
      <c r="A36" s="24">
        <v>34</v>
      </c>
      <c r="B36" s="297" t="s">
        <v>436</v>
      </c>
      <c r="C36" s="17">
        <v>56.962807302282812</v>
      </c>
      <c r="D36" s="146">
        <v>81</v>
      </c>
      <c r="E36" s="4" t="s">
        <v>300</v>
      </c>
      <c r="F36" s="177">
        <v>34.955974842767297</v>
      </c>
      <c r="H36" s="145"/>
      <c r="K36" s="17"/>
    </row>
    <row r="37" spans="1:11" ht="14.25" customHeight="1">
      <c r="A37" s="24">
        <v>35</v>
      </c>
      <c r="B37" s="297" t="s">
        <v>283</v>
      </c>
      <c r="C37" s="17">
        <v>56.721348035893961</v>
      </c>
      <c r="D37" s="146">
        <v>82</v>
      </c>
      <c r="E37" s="145" t="s">
        <v>327</v>
      </c>
      <c r="F37" s="177">
        <v>34.943807837400875</v>
      </c>
      <c r="H37" s="188"/>
      <c r="K37" s="17"/>
    </row>
    <row r="38" spans="1:11" ht="14.25" customHeight="1">
      <c r="A38" s="24">
        <v>36</v>
      </c>
      <c r="B38" s="297" t="s">
        <v>287</v>
      </c>
      <c r="C38" s="17">
        <v>55.856749313549678</v>
      </c>
      <c r="D38" s="146">
        <v>83</v>
      </c>
      <c r="E38" s="297" t="s">
        <v>285</v>
      </c>
      <c r="F38" s="17">
        <v>34.05782873770265</v>
      </c>
      <c r="H38" s="145"/>
      <c r="K38" s="17"/>
    </row>
    <row r="39" spans="1:11" ht="14.25" customHeight="1">
      <c r="A39" s="24">
        <v>37</v>
      </c>
      <c r="B39" s="297" t="s">
        <v>281</v>
      </c>
      <c r="C39" s="17">
        <v>55.567378610940381</v>
      </c>
      <c r="D39" s="146">
        <v>84</v>
      </c>
      <c r="E39" s="145" t="s">
        <v>79</v>
      </c>
      <c r="F39" s="177">
        <v>33.257764982664682</v>
      </c>
      <c r="H39" s="145"/>
      <c r="K39" s="17"/>
    </row>
    <row r="40" spans="1:11" ht="14.25" customHeight="1">
      <c r="A40" s="24">
        <v>38</v>
      </c>
      <c r="B40" s="145" t="s">
        <v>400</v>
      </c>
      <c r="C40" s="177">
        <v>54.680020008003204</v>
      </c>
      <c r="D40" s="146">
        <v>85</v>
      </c>
      <c r="E40" s="145" t="s">
        <v>264</v>
      </c>
      <c r="F40" s="177">
        <v>33.1873536849711</v>
      </c>
      <c r="H40" s="188"/>
      <c r="K40" s="17"/>
    </row>
    <row r="41" spans="1:11" ht="14.25" customHeight="1">
      <c r="A41" s="24">
        <v>39</v>
      </c>
      <c r="B41" s="145" t="s">
        <v>425</v>
      </c>
      <c r="C41" s="177">
        <v>54.152036539777811</v>
      </c>
      <c r="D41" s="146">
        <v>86</v>
      </c>
      <c r="E41" s="297" t="s">
        <v>345</v>
      </c>
      <c r="F41" s="17">
        <v>32.872123364485979</v>
      </c>
      <c r="H41" s="188"/>
      <c r="K41" s="17"/>
    </row>
    <row r="42" spans="1:11" ht="14.25" customHeight="1">
      <c r="A42" s="24">
        <v>40</v>
      </c>
      <c r="B42" s="145" t="s">
        <v>323</v>
      </c>
      <c r="C42" s="177">
        <v>54.128935176683541</v>
      </c>
      <c r="D42" s="146">
        <v>87</v>
      </c>
      <c r="E42" s="297" t="s">
        <v>288</v>
      </c>
      <c r="F42" s="17">
        <v>31.751705968841009</v>
      </c>
      <c r="H42" s="188"/>
      <c r="K42" s="17"/>
    </row>
    <row r="43" spans="1:11" ht="14.25" customHeight="1">
      <c r="A43" s="24">
        <v>41</v>
      </c>
      <c r="B43" s="297" t="s">
        <v>438</v>
      </c>
      <c r="C43" s="17">
        <v>53.791681651536315</v>
      </c>
      <c r="D43" s="146">
        <v>88</v>
      </c>
      <c r="E43" s="145" t="s">
        <v>136</v>
      </c>
      <c r="F43" s="177">
        <v>31.254789767276193</v>
      </c>
      <c r="H43" s="188"/>
      <c r="K43" s="17"/>
    </row>
    <row r="44" spans="1:11" ht="14.25" customHeight="1">
      <c r="A44" s="24">
        <v>42</v>
      </c>
      <c r="B44" s="145" t="s">
        <v>116</v>
      </c>
      <c r="C44" s="177">
        <v>53.658416936353831</v>
      </c>
      <c r="D44" s="146">
        <v>89</v>
      </c>
      <c r="E44" s="145" t="s">
        <v>331</v>
      </c>
      <c r="F44" s="177">
        <v>30.350599155552576</v>
      </c>
      <c r="H44" s="4"/>
      <c r="K44" s="17"/>
    </row>
    <row r="45" spans="1:11" ht="14.25" customHeight="1">
      <c r="A45" s="24">
        <v>43</v>
      </c>
      <c r="B45" s="297" t="s">
        <v>536</v>
      </c>
      <c r="C45" s="306">
        <v>53.64</v>
      </c>
      <c r="D45" s="24">
        <v>90</v>
      </c>
      <c r="E45" s="145" t="s">
        <v>317</v>
      </c>
      <c r="F45" s="177">
        <v>28.025815379202079</v>
      </c>
      <c r="H45" s="188"/>
      <c r="K45" s="17"/>
    </row>
    <row r="46" spans="1:11" ht="14.25" customHeight="1">
      <c r="A46" s="24">
        <v>44</v>
      </c>
      <c r="B46" s="145" t="s">
        <v>272</v>
      </c>
      <c r="C46" s="177">
        <v>52.789275243492</v>
      </c>
      <c r="D46" s="24"/>
      <c r="E46" s="297"/>
      <c r="F46" s="177"/>
      <c r="H46" s="188"/>
      <c r="K46" s="17"/>
    </row>
    <row r="47" spans="1:11" ht="14.25" customHeight="1">
      <c r="A47" s="24">
        <v>45</v>
      </c>
      <c r="B47" s="297" t="s">
        <v>213</v>
      </c>
      <c r="C47" s="17">
        <v>52.080868502789514</v>
      </c>
      <c r="D47" s="24"/>
      <c r="H47" s="188"/>
      <c r="K47" s="17"/>
    </row>
    <row r="48" spans="1:11" ht="12.75">
      <c r="A48" s="24">
        <v>46</v>
      </c>
      <c r="B48" s="297" t="s">
        <v>388</v>
      </c>
      <c r="C48" s="17">
        <v>50.121396577466406</v>
      </c>
      <c r="D48" s="24"/>
      <c r="E48" s="135" t="s">
        <v>249</v>
      </c>
      <c r="F48" s="226">
        <f>MEDIAN(F3:F45,C3:C49)</f>
        <v>51.101132540127963</v>
      </c>
      <c r="H48" s="188"/>
      <c r="K48" s="17"/>
    </row>
    <row r="49" spans="1:12" ht="14.25" customHeight="1">
      <c r="A49" s="24">
        <v>47</v>
      </c>
      <c r="B49" s="297" t="s">
        <v>101</v>
      </c>
      <c r="C49" s="17">
        <v>49.990053887605846</v>
      </c>
      <c r="E49" s="135" t="s">
        <v>248</v>
      </c>
      <c r="F49" s="84">
        <v>52.08</v>
      </c>
      <c r="H49" s="188"/>
      <c r="K49" s="17"/>
    </row>
    <row r="50" spans="1:12" ht="14.25" customHeight="1">
      <c r="A50" s="24"/>
      <c r="H50" s="188"/>
      <c r="K50" s="17"/>
    </row>
    <row r="51" spans="1:12" ht="14.25" customHeight="1">
      <c r="A51" s="24"/>
      <c r="D51" s="24"/>
      <c r="E51" s="188"/>
      <c r="F51" s="177"/>
    </row>
    <row r="52" spans="1:12" ht="36" customHeight="1">
      <c r="A52" s="679" t="s">
        <v>537</v>
      </c>
      <c r="B52" s="679"/>
      <c r="C52" s="679"/>
      <c r="D52" s="679"/>
      <c r="E52" s="679"/>
      <c r="F52" s="679"/>
    </row>
    <row r="53" spans="1:12" ht="14.25" customHeight="1">
      <c r="A53" s="24"/>
      <c r="D53" s="67"/>
      <c r="L53" s="189"/>
    </row>
    <row r="54" spans="1:12" ht="14.25" customHeight="1">
      <c r="A54" s="24"/>
      <c r="D54" s="67"/>
      <c r="L54" s="189"/>
    </row>
    <row r="55" spans="1:12" ht="14.25" customHeight="1">
      <c r="A55" s="24"/>
      <c r="D55" s="67"/>
      <c r="F55" s="91"/>
    </row>
    <row r="56" spans="1:12" ht="14.25" customHeight="1">
      <c r="D56" s="67"/>
      <c r="F56" s="376"/>
    </row>
    <row r="57" spans="1:12" ht="14.25" customHeight="1">
      <c r="A57" s="24"/>
      <c r="D57" s="67"/>
    </row>
    <row r="58" spans="1:12" ht="14.25" customHeight="1">
      <c r="A58" s="4"/>
      <c r="F58" s="304"/>
    </row>
    <row r="59" spans="1:12" ht="14.25" customHeight="1">
      <c r="A59" s="416"/>
      <c r="E59" s="39"/>
      <c r="F59" s="304"/>
    </row>
    <row r="60" spans="1:12" ht="14.25" customHeight="1">
      <c r="E60" s="67"/>
      <c r="F60" s="303"/>
    </row>
    <row r="61" spans="1:12" ht="14.25" customHeight="1">
      <c r="E61" s="67"/>
      <c r="F61" s="303"/>
    </row>
    <row r="65" spans="5:6" ht="14.25" customHeight="1">
      <c r="E65" s="4"/>
      <c r="F65" s="177"/>
    </row>
    <row r="66" spans="5:6" ht="14.25" customHeight="1">
      <c r="E66" s="188"/>
      <c r="F66" s="177"/>
    </row>
    <row r="67" spans="5:6" ht="14.25" customHeight="1">
      <c r="E67" s="271"/>
    </row>
    <row r="68" spans="5:6" ht="14.25" customHeight="1">
      <c r="E68" s="151"/>
    </row>
    <row r="69" spans="5:6" ht="14.25" customHeight="1">
      <c r="E69" s="271"/>
    </row>
    <row r="103" spans="2:2" ht="14.25" customHeight="1">
      <c r="B103" s="247"/>
    </row>
  </sheetData>
  <sortState ref="B3:C92">
    <sortCondition descending="1" ref="C3:C92"/>
  </sortState>
  <mergeCells count="1">
    <mergeCell ref="A52:F52"/>
  </mergeCells>
  <phoneticPr fontId="29"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6"/>
  <dimension ref="A1:AG116"/>
  <sheetViews>
    <sheetView zoomScaleNormal="100" workbookViewId="0">
      <pane ySplit="1" topLeftCell="A2" activePane="bottomLeft" state="frozen"/>
      <selection pane="bottomLeft" activeCell="H30" sqref="H30"/>
    </sheetView>
  </sheetViews>
  <sheetFormatPr defaultColWidth="9.140625" defaultRowHeight="14.25" customHeight="1"/>
  <cols>
    <col min="1" max="1" width="7.42578125" style="20" customWidth="1"/>
    <col min="2" max="2" width="21.140625" style="20" customWidth="1"/>
    <col min="3" max="3" width="8.28515625" style="109" customWidth="1"/>
    <col min="4" max="4" width="17.7109375" style="109" customWidth="1"/>
    <col min="5" max="5" width="20.7109375" style="20" customWidth="1"/>
    <col min="6" max="6" width="9.42578125" style="20" customWidth="1"/>
    <col min="7" max="7" width="21.7109375" style="108" customWidth="1"/>
    <col min="8" max="8" width="17.140625" customWidth="1"/>
    <col min="9" max="9" width="13.28515625" bestFit="1" customWidth="1"/>
    <col min="10" max="10" width="11.140625" bestFit="1" customWidth="1"/>
    <col min="11" max="11" width="8.7109375" bestFit="1" customWidth="1"/>
    <col min="12" max="12" width="20.5703125" bestFit="1" customWidth="1"/>
    <col min="13" max="13" width="13.28515625" bestFit="1" customWidth="1"/>
    <col min="14" max="14" width="11.140625" bestFit="1" customWidth="1"/>
    <col min="15" max="15" width="8.7109375" bestFit="1" customWidth="1"/>
    <col min="16" max="16" width="8.7109375" customWidth="1"/>
    <col min="17" max="17" width="32.28515625" bestFit="1" customWidth="1"/>
    <col min="18" max="18" width="15" bestFit="1" customWidth="1"/>
    <col min="19" max="19" width="21.85546875" bestFit="1" customWidth="1"/>
    <col min="20" max="20" width="20.28515625" bestFit="1" customWidth="1"/>
    <col min="21" max="21" width="14.42578125" bestFit="1" customWidth="1"/>
    <col min="22" max="22" width="9.85546875" bestFit="1" customWidth="1"/>
    <col min="23" max="23" width="4.85546875" customWidth="1"/>
    <col min="24" max="24" width="18.7109375" bestFit="1" customWidth="1"/>
    <col min="25" max="25" width="12.42578125" customWidth="1"/>
    <col min="26" max="16384" width="9.140625" style="20"/>
  </cols>
  <sheetData>
    <row r="1" spans="1:33" ht="15.75" customHeight="1">
      <c r="B1" s="37" t="s">
        <v>494</v>
      </c>
    </row>
    <row r="2" spans="1:33" ht="14.25" customHeight="1">
      <c r="B2" s="37"/>
      <c r="F2" s="74"/>
    </row>
    <row r="3" spans="1:33" s="247" customFormat="1" ht="14.25" customHeight="1">
      <c r="A3" s="24">
        <v>1</v>
      </c>
      <c r="B3" s="145" t="s">
        <v>308</v>
      </c>
      <c r="C3" s="109">
        <v>120.3105117270789</v>
      </c>
      <c r="D3" s="24">
        <v>48</v>
      </c>
      <c r="E3" s="297" t="s">
        <v>429</v>
      </c>
      <c r="F3" s="620">
        <v>24.574236095354642</v>
      </c>
      <c r="H3"/>
      <c r="I3"/>
      <c r="J3"/>
      <c r="K3"/>
      <c r="L3"/>
      <c r="M3"/>
      <c r="N3"/>
      <c r="O3"/>
      <c r="P3"/>
      <c r="Q3"/>
      <c r="R3"/>
      <c r="S3"/>
      <c r="T3"/>
      <c r="U3"/>
      <c r="V3"/>
      <c r="W3"/>
      <c r="X3"/>
      <c r="Y3"/>
      <c r="Z3" s="253"/>
      <c r="AA3" s="254"/>
      <c r="AB3" s="250"/>
      <c r="AC3" s="251"/>
      <c r="AD3" s="251"/>
      <c r="AE3" s="252"/>
      <c r="AF3" s="255"/>
      <c r="AG3" s="256"/>
    </row>
    <row r="4" spans="1:33" ht="14.25" customHeight="1">
      <c r="A4" s="24">
        <v>2</v>
      </c>
      <c r="B4" s="297" t="s">
        <v>282</v>
      </c>
      <c r="C4" s="620">
        <v>53.728303856947079</v>
      </c>
      <c r="D4" s="146">
        <v>49</v>
      </c>
      <c r="E4" s="145" t="s">
        <v>77</v>
      </c>
      <c r="F4" s="109">
        <v>24.550173519426632</v>
      </c>
    </row>
    <row r="5" spans="1:33" ht="14.25" customHeight="1">
      <c r="A5" s="24">
        <v>3</v>
      </c>
      <c r="B5" s="145" t="s">
        <v>316</v>
      </c>
      <c r="C5" s="109">
        <v>52.77751052315093</v>
      </c>
      <c r="D5" s="146">
        <v>50</v>
      </c>
      <c r="E5" s="145" t="s">
        <v>130</v>
      </c>
      <c r="F5" s="109">
        <v>23.990631337985334</v>
      </c>
    </row>
    <row r="6" spans="1:33" ht="14.25" customHeight="1">
      <c r="A6" s="24">
        <v>4</v>
      </c>
      <c r="B6" s="297" t="s">
        <v>296</v>
      </c>
      <c r="C6" s="620">
        <v>50.980964082860005</v>
      </c>
      <c r="D6" s="24">
        <v>51</v>
      </c>
      <c r="E6" s="145" t="s">
        <v>272</v>
      </c>
      <c r="F6" s="109">
        <v>23.923875176048188</v>
      </c>
    </row>
    <row r="7" spans="1:33" ht="14.25" customHeight="1">
      <c r="A7" s="24">
        <v>5</v>
      </c>
      <c r="B7" s="145" t="s">
        <v>279</v>
      </c>
      <c r="C7" s="109">
        <v>50.751459617255918</v>
      </c>
      <c r="D7" s="146">
        <v>52</v>
      </c>
      <c r="E7" s="297" t="s">
        <v>290</v>
      </c>
      <c r="F7" s="620">
        <v>23.823178450763706</v>
      </c>
    </row>
    <row r="8" spans="1:33" ht="14.25" customHeight="1">
      <c r="A8" s="24">
        <v>6</v>
      </c>
      <c r="B8" s="297" t="s">
        <v>214</v>
      </c>
      <c r="C8" s="620">
        <v>43.769379716164757</v>
      </c>
      <c r="D8" s="146">
        <v>53</v>
      </c>
      <c r="E8" s="297" t="s">
        <v>101</v>
      </c>
      <c r="F8" s="620">
        <v>23.70864896073903</v>
      </c>
    </row>
    <row r="9" spans="1:33" ht="14.25" customHeight="1">
      <c r="A9" s="24">
        <v>7</v>
      </c>
      <c r="B9" s="297" t="s">
        <v>206</v>
      </c>
      <c r="C9" s="620">
        <v>41.798474576271182</v>
      </c>
      <c r="D9" s="146">
        <v>54</v>
      </c>
      <c r="E9" s="297" t="s">
        <v>216</v>
      </c>
      <c r="F9" s="620">
        <v>23.36008705411308</v>
      </c>
    </row>
    <row r="10" spans="1:33" ht="14.25" customHeight="1">
      <c r="A10" s="24">
        <v>8</v>
      </c>
      <c r="B10" s="297" t="s">
        <v>198</v>
      </c>
      <c r="C10" s="620">
        <v>41.430738846263139</v>
      </c>
      <c r="D10" s="146">
        <v>55</v>
      </c>
      <c r="E10" s="145" t="s">
        <v>435</v>
      </c>
      <c r="F10" s="109">
        <v>23.232134367241173</v>
      </c>
    </row>
    <row r="11" spans="1:33" ht="14.25" customHeight="1">
      <c r="A11" s="24">
        <v>9</v>
      </c>
      <c r="B11" s="297" t="s">
        <v>293</v>
      </c>
      <c r="C11" s="620">
        <v>40.25609857001529</v>
      </c>
      <c r="D11" s="146">
        <v>56</v>
      </c>
      <c r="E11" s="145" t="s">
        <v>135</v>
      </c>
      <c r="F11" s="109">
        <v>23.2075308224418</v>
      </c>
    </row>
    <row r="12" spans="1:33" ht="14.25" customHeight="1">
      <c r="A12" s="24">
        <v>10</v>
      </c>
      <c r="B12" s="145" t="s">
        <v>263</v>
      </c>
      <c r="C12" s="109">
        <v>39.856023010546501</v>
      </c>
      <c r="D12" s="146">
        <v>57</v>
      </c>
      <c r="E12" s="145" t="s">
        <v>270</v>
      </c>
      <c r="F12" s="109">
        <v>22.966920128178252</v>
      </c>
    </row>
    <row r="13" spans="1:33" ht="14.25" customHeight="1">
      <c r="A13" s="24">
        <v>11</v>
      </c>
      <c r="B13" s="297" t="s">
        <v>292</v>
      </c>
      <c r="C13" s="620">
        <v>39.719680642259355</v>
      </c>
      <c r="D13" s="146">
        <v>58</v>
      </c>
      <c r="E13" s="297" t="s">
        <v>207</v>
      </c>
      <c r="F13" s="620">
        <v>22.590887501279557</v>
      </c>
    </row>
    <row r="14" spans="1:33" ht="14.25" customHeight="1">
      <c r="A14" s="24">
        <v>12</v>
      </c>
      <c r="B14" s="145" t="s">
        <v>104</v>
      </c>
      <c r="C14" s="109">
        <v>39.229942228641264</v>
      </c>
      <c r="D14" s="146">
        <v>59</v>
      </c>
      <c r="E14" s="297" t="s">
        <v>280</v>
      </c>
      <c r="F14" s="620">
        <v>22.476262772888873</v>
      </c>
    </row>
    <row r="15" spans="1:33" ht="14.25" customHeight="1">
      <c r="A15" s="24">
        <v>13</v>
      </c>
      <c r="B15" s="145" t="s">
        <v>418</v>
      </c>
      <c r="C15" s="109">
        <v>38.316491928773509</v>
      </c>
      <c r="D15" s="146">
        <v>60</v>
      </c>
      <c r="E15" s="145" t="s">
        <v>331</v>
      </c>
      <c r="F15" s="109">
        <v>22.093511493867702</v>
      </c>
    </row>
    <row r="16" spans="1:33" ht="14.25" customHeight="1">
      <c r="A16" s="24">
        <v>14</v>
      </c>
      <c r="B16" s="297" t="s">
        <v>284</v>
      </c>
      <c r="C16" s="620">
        <v>34.861387218761053</v>
      </c>
      <c r="D16" s="146">
        <v>61</v>
      </c>
      <c r="E16" s="145" t="s">
        <v>359</v>
      </c>
      <c r="F16" s="109">
        <v>21.988882959690091</v>
      </c>
    </row>
    <row r="17" spans="1:6" ht="14.25" customHeight="1">
      <c r="A17" s="24">
        <v>15</v>
      </c>
      <c r="B17" s="145" t="s">
        <v>426</v>
      </c>
      <c r="C17" s="109">
        <v>34.510607566358615</v>
      </c>
      <c r="D17" s="146">
        <v>62</v>
      </c>
      <c r="E17" s="145" t="s">
        <v>323</v>
      </c>
      <c r="F17" s="109">
        <v>21.896980246071514</v>
      </c>
    </row>
    <row r="18" spans="1:6" ht="14.25" customHeight="1">
      <c r="A18" s="24">
        <v>16</v>
      </c>
      <c r="B18" s="297" t="s">
        <v>121</v>
      </c>
      <c r="C18" s="620">
        <v>33.887211268139822</v>
      </c>
      <c r="D18" s="146">
        <v>63</v>
      </c>
      <c r="E18" s="145" t="s">
        <v>360</v>
      </c>
      <c r="F18" s="109">
        <v>21.878985826127</v>
      </c>
    </row>
    <row r="19" spans="1:6" ht="14.25" customHeight="1">
      <c r="A19" s="24">
        <v>17</v>
      </c>
      <c r="B19" s="297" t="s">
        <v>347</v>
      </c>
      <c r="C19" s="620">
        <v>33.590618475991647</v>
      </c>
      <c r="D19" s="146">
        <v>64</v>
      </c>
      <c r="E19" s="4" t="s">
        <v>120</v>
      </c>
      <c r="F19" s="109">
        <v>21.328324048282266</v>
      </c>
    </row>
    <row r="20" spans="1:6" ht="14.25" customHeight="1">
      <c r="A20" s="24">
        <v>18</v>
      </c>
      <c r="B20" s="145" t="s">
        <v>424</v>
      </c>
      <c r="C20" s="109">
        <v>31.866366889871497</v>
      </c>
      <c r="D20" s="146">
        <v>65</v>
      </c>
      <c r="E20" s="297" t="s">
        <v>439</v>
      </c>
      <c r="F20" s="620">
        <v>21.290822199741864</v>
      </c>
    </row>
    <row r="21" spans="1:6" ht="14.25" customHeight="1">
      <c r="A21" s="24">
        <v>19</v>
      </c>
      <c r="B21" s="297" t="s">
        <v>295</v>
      </c>
      <c r="C21" s="620">
        <v>31.387978012717021</v>
      </c>
      <c r="D21" s="146">
        <v>66</v>
      </c>
      <c r="E21" s="145" t="s">
        <v>131</v>
      </c>
      <c r="F21" s="109">
        <v>21.087693218902064</v>
      </c>
    </row>
    <row r="22" spans="1:6" ht="14.25" customHeight="1">
      <c r="A22" s="24">
        <v>20</v>
      </c>
      <c r="B22" s="297" t="s">
        <v>196</v>
      </c>
      <c r="C22" s="620">
        <v>31.355139021653297</v>
      </c>
      <c r="D22" s="146">
        <v>67</v>
      </c>
      <c r="E22" s="297" t="s">
        <v>6</v>
      </c>
      <c r="F22" s="620">
        <v>21.009256524877479</v>
      </c>
    </row>
    <row r="23" spans="1:6" ht="14.25" customHeight="1">
      <c r="A23" s="24">
        <v>21</v>
      </c>
      <c r="B23" s="297" t="s">
        <v>281</v>
      </c>
      <c r="C23" s="620">
        <v>30.895551628764597</v>
      </c>
      <c r="D23" s="146">
        <v>68</v>
      </c>
      <c r="E23" s="145" t="s">
        <v>352</v>
      </c>
      <c r="F23" s="109">
        <v>20.959260809941629</v>
      </c>
    </row>
    <row r="24" spans="1:6" ht="14.25" customHeight="1">
      <c r="A24" s="24">
        <v>22</v>
      </c>
      <c r="B24" s="4" t="s">
        <v>302</v>
      </c>
      <c r="C24" s="109">
        <v>30.789257916938983</v>
      </c>
      <c r="D24" s="146">
        <v>69</v>
      </c>
      <c r="E24" s="4" t="s">
        <v>437</v>
      </c>
      <c r="F24" s="109">
        <v>20.909018043543096</v>
      </c>
    </row>
    <row r="25" spans="1:6" ht="14.25" customHeight="1">
      <c r="A25" s="24">
        <v>23</v>
      </c>
      <c r="B25" s="145" t="s">
        <v>400</v>
      </c>
      <c r="C25" s="109">
        <v>30.58907518562981</v>
      </c>
      <c r="D25" s="146">
        <v>70</v>
      </c>
      <c r="E25" s="145" t="s">
        <v>420</v>
      </c>
      <c r="F25" s="109">
        <v>20.692886366419096</v>
      </c>
    </row>
    <row r="26" spans="1:6" ht="14.25" customHeight="1">
      <c r="A26" s="24">
        <v>24</v>
      </c>
      <c r="B26" s="297" t="s">
        <v>213</v>
      </c>
      <c r="C26" s="620">
        <v>29.879263391871401</v>
      </c>
      <c r="D26" s="146">
        <v>71</v>
      </c>
      <c r="E26" s="4" t="s">
        <v>300</v>
      </c>
      <c r="F26" s="109">
        <v>20.406289308176099</v>
      </c>
    </row>
    <row r="27" spans="1:6" ht="14.25" customHeight="1">
      <c r="A27" s="24">
        <v>25</v>
      </c>
      <c r="B27" s="145" t="s">
        <v>275</v>
      </c>
      <c r="C27" s="109">
        <v>29.465645332471968</v>
      </c>
      <c r="D27" s="146">
        <v>72</v>
      </c>
      <c r="E27" s="145" t="s">
        <v>268</v>
      </c>
      <c r="F27" s="109">
        <v>20.390424351035154</v>
      </c>
    </row>
    <row r="28" spans="1:6" ht="14.25" customHeight="1">
      <c r="A28" s="24">
        <v>26</v>
      </c>
      <c r="B28" s="145" t="s">
        <v>336</v>
      </c>
      <c r="C28" s="109">
        <v>29.329121262922605</v>
      </c>
      <c r="D28" s="146">
        <v>73</v>
      </c>
      <c r="E28" s="145" t="s">
        <v>116</v>
      </c>
      <c r="F28" s="109">
        <v>20.088681229773464</v>
      </c>
    </row>
    <row r="29" spans="1:6" ht="14.25" customHeight="1">
      <c r="A29" s="24">
        <v>27</v>
      </c>
      <c r="B29" s="145" t="s">
        <v>329</v>
      </c>
      <c r="C29" s="109">
        <v>29.321288581152448</v>
      </c>
      <c r="D29" s="146">
        <v>74</v>
      </c>
      <c r="E29" s="145" t="s">
        <v>334</v>
      </c>
      <c r="F29" s="109">
        <v>18.888567281420766</v>
      </c>
    </row>
    <row r="30" spans="1:6" ht="14.25" customHeight="1">
      <c r="A30" s="24">
        <v>28</v>
      </c>
      <c r="B30" s="297" t="s">
        <v>388</v>
      </c>
      <c r="C30" s="620">
        <v>28.960089583094064</v>
      </c>
      <c r="D30" s="146">
        <v>75</v>
      </c>
      <c r="E30" s="145" t="s">
        <v>317</v>
      </c>
      <c r="F30" s="109">
        <v>18.360539300600877</v>
      </c>
    </row>
    <row r="31" spans="1:6" ht="14.25" customHeight="1">
      <c r="A31" s="24">
        <v>29</v>
      </c>
      <c r="B31" s="145" t="s">
        <v>13</v>
      </c>
      <c r="C31" s="109">
        <v>28.476702988167659</v>
      </c>
      <c r="D31" s="146">
        <v>76</v>
      </c>
      <c r="E31" s="297" t="s">
        <v>365</v>
      </c>
      <c r="F31" s="620">
        <v>18.079067575577948</v>
      </c>
    </row>
    <row r="32" spans="1:6" ht="14.25" customHeight="1">
      <c r="A32" s="24">
        <v>30</v>
      </c>
      <c r="B32" s="297" t="s">
        <v>287</v>
      </c>
      <c r="C32" s="620">
        <v>28.225344638990379</v>
      </c>
      <c r="D32" s="146">
        <v>77</v>
      </c>
      <c r="E32" s="145" t="s">
        <v>79</v>
      </c>
      <c r="F32" s="109">
        <v>18.070189627113848</v>
      </c>
    </row>
    <row r="33" spans="1:6" ht="14.25" customHeight="1">
      <c r="A33" s="24">
        <v>31</v>
      </c>
      <c r="B33" s="145" t="s">
        <v>535</v>
      </c>
      <c r="C33" s="372">
        <v>27.79</v>
      </c>
      <c r="D33" s="146">
        <v>78</v>
      </c>
      <c r="E33" s="297" t="s">
        <v>387</v>
      </c>
      <c r="F33" s="620">
        <v>17.914947665610796</v>
      </c>
    </row>
    <row r="34" spans="1:6" ht="14.25" customHeight="1">
      <c r="A34" s="24">
        <v>32</v>
      </c>
      <c r="B34" s="297" t="s">
        <v>436</v>
      </c>
      <c r="C34" s="620">
        <v>27.500944270937069</v>
      </c>
      <c r="D34" s="146">
        <v>79</v>
      </c>
      <c r="E34" s="297" t="s">
        <v>285</v>
      </c>
      <c r="F34" s="620">
        <v>17.910093826085237</v>
      </c>
    </row>
    <row r="35" spans="1:6" ht="14.25" customHeight="1">
      <c r="A35" s="24">
        <v>33</v>
      </c>
      <c r="B35" s="145" t="s">
        <v>137</v>
      </c>
      <c r="C35" s="109">
        <v>27.006079528424415</v>
      </c>
      <c r="D35" s="146">
        <v>80</v>
      </c>
      <c r="E35" s="145" t="s">
        <v>327</v>
      </c>
      <c r="F35" s="109">
        <v>17.55673031026253</v>
      </c>
    </row>
    <row r="36" spans="1:6" ht="14.25" customHeight="1">
      <c r="A36" s="24">
        <v>34</v>
      </c>
      <c r="B36" s="297" t="s">
        <v>395</v>
      </c>
      <c r="C36" s="620">
        <v>26.786672377211342</v>
      </c>
      <c r="D36" s="146">
        <v>81</v>
      </c>
      <c r="E36" s="297" t="s">
        <v>345</v>
      </c>
      <c r="F36" s="620">
        <v>17.490166355140186</v>
      </c>
    </row>
    <row r="37" spans="1:6" ht="14.25" customHeight="1">
      <c r="A37" s="24">
        <v>35</v>
      </c>
      <c r="B37" s="297" t="s">
        <v>286</v>
      </c>
      <c r="C37" s="620">
        <v>25.908451373059808</v>
      </c>
      <c r="D37" s="146">
        <v>82</v>
      </c>
      <c r="E37" s="297" t="s">
        <v>431</v>
      </c>
      <c r="F37" s="620">
        <v>17.442700670498084</v>
      </c>
    </row>
    <row r="38" spans="1:6" ht="14.25" customHeight="1">
      <c r="A38" s="24">
        <v>36</v>
      </c>
      <c r="B38" s="145" t="s">
        <v>333</v>
      </c>
      <c r="C38" s="109">
        <v>25.710623796117943</v>
      </c>
      <c r="D38" s="146">
        <v>83</v>
      </c>
      <c r="E38" s="297" t="s">
        <v>366</v>
      </c>
      <c r="F38" s="620">
        <v>17.384010500807754</v>
      </c>
    </row>
    <row r="39" spans="1:6" ht="14.25" customHeight="1">
      <c r="A39" s="24">
        <v>37</v>
      </c>
      <c r="B39" s="4" t="s">
        <v>297</v>
      </c>
      <c r="C39" s="109">
        <v>25.675888649329341</v>
      </c>
      <c r="D39" s="146">
        <v>84</v>
      </c>
      <c r="E39" s="145" t="s">
        <v>425</v>
      </c>
      <c r="F39" s="109">
        <v>17.047912915284581</v>
      </c>
    </row>
    <row r="40" spans="1:6" ht="14.25" customHeight="1">
      <c r="A40" s="24">
        <v>38</v>
      </c>
      <c r="B40" s="145" t="s">
        <v>278</v>
      </c>
      <c r="C40" s="109">
        <v>25.607855191788012</v>
      </c>
      <c r="D40" s="146">
        <v>85</v>
      </c>
      <c r="E40" s="145" t="s">
        <v>264</v>
      </c>
      <c r="F40" s="109">
        <v>16.813334795623451</v>
      </c>
    </row>
    <row r="41" spans="1:6" ht="14.25" customHeight="1">
      <c r="A41" s="24">
        <v>39</v>
      </c>
      <c r="B41" s="297" t="s">
        <v>283</v>
      </c>
      <c r="C41" s="620">
        <v>25.563069631819953</v>
      </c>
      <c r="D41" s="146">
        <v>86</v>
      </c>
      <c r="E41" s="297" t="s">
        <v>195</v>
      </c>
      <c r="F41" s="620">
        <v>16.723643925804737</v>
      </c>
    </row>
    <row r="42" spans="1:6" ht="14.25" customHeight="1">
      <c r="A42" s="24">
        <v>40</v>
      </c>
      <c r="B42" s="297" t="s">
        <v>289</v>
      </c>
      <c r="C42" s="620">
        <v>25.559362351390281</v>
      </c>
      <c r="D42" s="146">
        <v>87</v>
      </c>
      <c r="E42" s="297" t="s">
        <v>294</v>
      </c>
      <c r="F42" s="620">
        <v>16.263786678612881</v>
      </c>
    </row>
    <row r="43" spans="1:6" ht="14.25" customHeight="1">
      <c r="A43" s="24">
        <v>41</v>
      </c>
      <c r="B43" s="145" t="s">
        <v>421</v>
      </c>
      <c r="C43" s="109">
        <v>25.527693820199499</v>
      </c>
      <c r="D43" s="146">
        <v>88</v>
      </c>
      <c r="E43" s="297" t="s">
        <v>288</v>
      </c>
      <c r="F43" s="620">
        <v>15.820976475245285</v>
      </c>
    </row>
    <row r="44" spans="1:6" ht="14.25" customHeight="1">
      <c r="A44" s="24">
        <v>42</v>
      </c>
      <c r="B44" s="4" t="s">
        <v>305</v>
      </c>
      <c r="C44" s="109">
        <v>25.462329109263656</v>
      </c>
      <c r="D44" s="146">
        <v>89</v>
      </c>
      <c r="E44" s="145" t="s">
        <v>136</v>
      </c>
      <c r="F44" s="109">
        <v>15.616970856384537</v>
      </c>
    </row>
    <row r="45" spans="1:6" ht="14.25" customHeight="1">
      <c r="A45" s="24">
        <v>43</v>
      </c>
      <c r="B45" s="297" t="s">
        <v>218</v>
      </c>
      <c r="C45" s="620">
        <v>25.34640493496557</v>
      </c>
      <c r="D45" s="24">
        <v>90</v>
      </c>
      <c r="E45" s="297" t="s">
        <v>536</v>
      </c>
      <c r="F45" s="663">
        <v>7.85</v>
      </c>
    </row>
    <row r="46" spans="1:6" ht="14.25" customHeight="1">
      <c r="A46" s="24">
        <v>44</v>
      </c>
      <c r="B46" s="145" t="s">
        <v>78</v>
      </c>
      <c r="C46" s="109">
        <v>25.297029222582996</v>
      </c>
      <c r="D46" s="24"/>
      <c r="E46" s="108"/>
      <c r="F46" s="108"/>
    </row>
    <row r="47" spans="1:6" ht="14.25" customHeight="1">
      <c r="A47" s="24">
        <v>45</v>
      </c>
      <c r="B47" s="297" t="s">
        <v>106</v>
      </c>
      <c r="C47" s="620">
        <v>25.073578743881875</v>
      </c>
      <c r="D47" s="24"/>
    </row>
    <row r="48" spans="1:6" ht="14.25" customHeight="1">
      <c r="A48" s="24">
        <v>46</v>
      </c>
      <c r="B48" s="297" t="s">
        <v>438</v>
      </c>
      <c r="C48" s="620">
        <v>24.63503698935056</v>
      </c>
      <c r="D48" s="24"/>
      <c r="E48" s="135" t="s">
        <v>249</v>
      </c>
      <c r="F48" s="81">
        <f>MEDIAN(F3:F45,C3:C49)</f>
        <v>24.854307866616217</v>
      </c>
    </row>
    <row r="49" spans="1:6" ht="14.25" customHeight="1">
      <c r="A49" s="24">
        <v>47</v>
      </c>
      <c r="B49" s="297" t="s">
        <v>215</v>
      </c>
      <c r="C49" s="620">
        <v>24.599931110883549</v>
      </c>
      <c r="E49" s="135" t="s">
        <v>248</v>
      </c>
      <c r="F49" s="81">
        <f>AVERAGE(F3:F45,C3:C49)</f>
        <v>27.58918223293238</v>
      </c>
    </row>
    <row r="50" spans="1:6" ht="14.25" customHeight="1">
      <c r="A50" s="24"/>
    </row>
    <row r="51" spans="1:6" ht="14.25" customHeight="1">
      <c r="E51" s="188"/>
    </row>
    <row r="52" spans="1:6" ht="37.5" customHeight="1">
      <c r="A52" s="679" t="s">
        <v>537</v>
      </c>
      <c r="B52" s="679"/>
      <c r="C52" s="679"/>
      <c r="D52" s="679"/>
      <c r="E52" s="679"/>
      <c r="F52" s="679"/>
    </row>
    <row r="53" spans="1:6" ht="14.25" customHeight="1">
      <c r="A53" s="24"/>
      <c r="F53" s="581"/>
    </row>
    <row r="54" spans="1:6" ht="14.25" customHeight="1">
      <c r="A54" s="24"/>
      <c r="F54" s="581"/>
    </row>
    <row r="55" spans="1:6" ht="14.25" customHeight="1">
      <c r="A55" s="24"/>
      <c r="F55" s="188"/>
    </row>
    <row r="56" spans="1:6" ht="14.25" customHeight="1">
      <c r="F56" s="188"/>
    </row>
    <row r="57" spans="1:6" ht="14.25" customHeight="1">
      <c r="F57" s="297"/>
    </row>
    <row r="58" spans="1:6" ht="14.25" customHeight="1">
      <c r="F58" s="145"/>
    </row>
    <row r="59" spans="1:6" ht="14.25" customHeight="1">
      <c r="F59" s="188"/>
    </row>
    <row r="60" spans="1:6" ht="14.25" customHeight="1">
      <c r="E60" s="4"/>
      <c r="F60" s="188"/>
    </row>
    <row r="61" spans="1:6" ht="14.25" customHeight="1">
      <c r="E61" s="188"/>
      <c r="F61" s="188"/>
    </row>
    <row r="62" spans="1:6" ht="14.25" customHeight="1">
      <c r="F62" s="4"/>
    </row>
    <row r="63" spans="1:6" ht="14.25" customHeight="1">
      <c r="E63" s="188"/>
      <c r="F63" s="145"/>
    </row>
    <row r="64" spans="1:6" ht="14.25" customHeight="1">
      <c r="E64" s="188"/>
      <c r="F64" s="297"/>
    </row>
    <row r="65" spans="5:6" ht="14.25" customHeight="1">
      <c r="E65" s="4"/>
      <c r="F65" s="188"/>
    </row>
    <row r="66" spans="5:6" ht="14.25" customHeight="1">
      <c r="F66" s="188"/>
    </row>
    <row r="67" spans="5:6" ht="14.25" customHeight="1">
      <c r="E67" s="188"/>
      <c r="F67" s="188"/>
    </row>
    <row r="68" spans="5:6" ht="14.25" customHeight="1">
      <c r="E68" s="4"/>
      <c r="F68" s="188"/>
    </row>
    <row r="69" spans="5:6" ht="14.25" customHeight="1">
      <c r="E69" s="188"/>
      <c r="F69" s="188"/>
    </row>
    <row r="70" spans="5:6" ht="14.25" customHeight="1">
      <c r="F70" s="297"/>
    </row>
    <row r="71" spans="5:6" ht="14.25" customHeight="1">
      <c r="F71" s="188"/>
    </row>
    <row r="72" spans="5:6" ht="14.25" customHeight="1">
      <c r="F72" s="4"/>
    </row>
    <row r="73" spans="5:6" ht="14.25" customHeight="1">
      <c r="F73" s="145"/>
    </row>
    <row r="74" spans="5:6" ht="14.25" customHeight="1">
      <c r="F74" s="145"/>
    </row>
    <row r="75" spans="5:6" ht="14.25" customHeight="1">
      <c r="F75" s="188"/>
    </row>
    <row r="76" spans="5:6" ht="14.25" customHeight="1">
      <c r="F76" s="188"/>
    </row>
    <row r="77" spans="5:6" ht="14.25" customHeight="1">
      <c r="F77" s="188"/>
    </row>
    <row r="78" spans="5:6" ht="14.25" customHeight="1">
      <c r="F78" s="188"/>
    </row>
    <row r="79" spans="5:6" ht="14.25" customHeight="1">
      <c r="F79" s="188"/>
    </row>
    <row r="80" spans="5:6" ht="14.25" customHeight="1">
      <c r="F80" s="4"/>
    </row>
    <row r="81" spans="6:6" ht="14.25" customHeight="1">
      <c r="F81" s="145"/>
    </row>
    <row r="82" spans="6:6" ht="14.25" customHeight="1">
      <c r="F82" s="188"/>
    </row>
    <row r="83" spans="6:6" ht="14.25" customHeight="1">
      <c r="F83" s="188"/>
    </row>
    <row r="84" spans="6:6" ht="14.25" customHeight="1">
      <c r="F84" s="145"/>
    </row>
    <row r="85" spans="6:6" ht="14.25" customHeight="1">
      <c r="F85" s="188"/>
    </row>
    <row r="86" spans="6:6" ht="14.25" customHeight="1">
      <c r="F86" s="145"/>
    </row>
    <row r="87" spans="6:6" ht="14.25" customHeight="1">
      <c r="F87" s="145"/>
    </row>
    <row r="88" spans="6:6" ht="14.25" customHeight="1">
      <c r="F88" s="188"/>
    </row>
    <row r="89" spans="6:6" ht="14.25" customHeight="1">
      <c r="F89" s="188"/>
    </row>
    <row r="90" spans="6:6" ht="14.25" customHeight="1">
      <c r="F90" s="188"/>
    </row>
    <row r="91" spans="6:6" ht="14.25" customHeight="1">
      <c r="F91" s="188"/>
    </row>
    <row r="92" spans="6:6" ht="14.25" customHeight="1">
      <c r="F92" s="4"/>
    </row>
    <row r="93" spans="6:6" ht="14.25" customHeight="1">
      <c r="F93" s="188"/>
    </row>
    <row r="94" spans="6:6" ht="14.25" customHeight="1">
      <c r="F94" s="188"/>
    </row>
    <row r="95" spans="6:6" ht="14.25" customHeight="1">
      <c r="F95" s="188"/>
    </row>
    <row r="96" spans="6:6" ht="14.25" customHeight="1">
      <c r="F96" s="188"/>
    </row>
    <row r="97" spans="2:6" ht="14.25" customHeight="1">
      <c r="F97" s="188"/>
    </row>
    <row r="98" spans="2:6" ht="14.25" customHeight="1">
      <c r="F98" s="188"/>
    </row>
    <row r="102" spans="2:6" ht="14.25" customHeight="1">
      <c r="E102" s="75"/>
    </row>
    <row r="103" spans="2:6" ht="14.25" customHeight="1">
      <c r="E103" s="75"/>
    </row>
    <row r="105" spans="2:6" ht="14.25" customHeight="1">
      <c r="B105" s="37"/>
    </row>
    <row r="106" spans="2:6" ht="14.25" customHeight="1">
      <c r="B106" s="37"/>
    </row>
    <row r="107" spans="2:6" ht="14.25" customHeight="1">
      <c r="B107" s="70"/>
    </row>
    <row r="108" spans="2:6" ht="14.25" customHeight="1">
      <c r="B108" s="70"/>
    </row>
    <row r="109" spans="2:6" ht="14.25" customHeight="1">
      <c r="B109" s="37"/>
    </row>
    <row r="112" spans="2:6" ht="14.25" customHeight="1">
      <c r="B112" s="37"/>
    </row>
    <row r="115" spans="2:2" ht="14.25" customHeight="1">
      <c r="B115" s="70"/>
    </row>
    <row r="116" spans="2:2" ht="14.25" customHeight="1">
      <c r="B116" s="70"/>
    </row>
  </sheetData>
  <mergeCells count="1">
    <mergeCell ref="A52:F52"/>
  </mergeCells>
  <phoneticPr fontId="29" type="noConversion"/>
  <pageMargins left="0.23622047244094491" right="0.23622047244094491" top="0.47244094488188981" bottom="0.47244094488188981" header="0.31496062992125984" footer="0.31496062992125984"/>
  <pageSetup paperSize="9" orientation="portrait" r:id="rId1"/>
  <headerFooter alignWithMargins="0">
    <oddHeader>&amp;C&amp;B&amp;B&amp;B&amp;B&amp;B&amp;B&amp;B&amp;B&amp;B&amp;B&amp;B&amp;B&amp;B&amp;B&amp;B&amp;B&amp;B&amp;B</oddHeader>
    <oddFooter>&amp;C&amp;9&amp;P&amp;L&amp;9Public Library Statistics 2016/17</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7"/>
  <dimension ref="A1:U129"/>
  <sheetViews>
    <sheetView zoomScaleNormal="100" workbookViewId="0">
      <pane ySplit="1" topLeftCell="A2" activePane="bottomLeft" state="frozen"/>
      <selection pane="bottomLeft" activeCell="H1" sqref="H1"/>
    </sheetView>
  </sheetViews>
  <sheetFormatPr defaultColWidth="9.140625" defaultRowHeight="14.25" customHeight="1"/>
  <cols>
    <col min="1" max="1" width="5.140625" style="20" customWidth="1"/>
    <col min="2" max="2" width="22.28515625" style="20" customWidth="1"/>
    <col min="3" max="3" width="7" style="149" customWidth="1"/>
    <col min="4" max="4" width="18.7109375" style="20" customWidth="1"/>
    <col min="5" max="5" width="21.42578125" style="20" customWidth="1"/>
    <col min="6" max="6" width="10.7109375" style="20" customWidth="1"/>
    <col min="7" max="7" width="8.28515625" style="20" customWidth="1"/>
    <col min="8" max="8" width="11.5703125" style="20" customWidth="1"/>
    <col min="9" max="9" width="18.28515625" bestFit="1" customWidth="1"/>
    <col min="10" max="10" width="14.7109375" bestFit="1" customWidth="1"/>
    <col min="11" max="11" width="13.42578125" bestFit="1" customWidth="1"/>
    <col min="12" max="12" width="8.7109375" bestFit="1" customWidth="1"/>
    <col min="13" max="13" width="8.42578125" customWidth="1"/>
    <col min="14" max="14" width="20.5703125" bestFit="1" customWidth="1"/>
    <col min="15" max="15" width="13.28515625" bestFit="1" customWidth="1"/>
    <col min="16" max="16" width="12.85546875" customWidth="1"/>
    <col min="17" max="17" width="8.7109375" bestFit="1" customWidth="1"/>
    <col min="18" max="18" width="5.7109375" customWidth="1"/>
    <col min="19" max="19" width="20.42578125" style="20" bestFit="1" customWidth="1"/>
    <col min="20" max="20" width="14" style="20" bestFit="1" customWidth="1"/>
    <col min="21" max="16384" width="9.140625" style="20"/>
  </cols>
  <sheetData>
    <row r="1" spans="1:21" ht="16.5" customHeight="1">
      <c r="B1" s="37" t="s">
        <v>495</v>
      </c>
    </row>
    <row r="2" spans="1:21" ht="14.25" customHeight="1">
      <c r="A2" s="247"/>
      <c r="C2" s="284"/>
      <c r="D2" s="247"/>
      <c r="E2" s="247"/>
      <c r="F2" s="247"/>
      <c r="G2" s="247"/>
      <c r="H2" s="247"/>
    </row>
    <row r="3" spans="1:21" s="247" customFormat="1" ht="14.25" customHeight="1">
      <c r="A3" s="24">
        <v>1</v>
      </c>
      <c r="B3" s="4" t="s">
        <v>418</v>
      </c>
      <c r="C3" s="109">
        <v>12.394940921950408</v>
      </c>
      <c r="D3" s="24">
        <v>48</v>
      </c>
      <c r="E3" s="188" t="s">
        <v>292</v>
      </c>
      <c r="F3" s="109">
        <v>4.7085894010849714</v>
      </c>
      <c r="G3" s="24"/>
      <c r="H3" s="24"/>
      <c r="I3"/>
      <c r="J3"/>
      <c r="K3"/>
      <c r="L3"/>
      <c r="M3"/>
      <c r="N3"/>
      <c r="O3"/>
      <c r="P3"/>
      <c r="Q3"/>
      <c r="R3"/>
    </row>
    <row r="4" spans="1:21" ht="14.25" customHeight="1">
      <c r="A4" s="24">
        <v>2</v>
      </c>
      <c r="B4" s="188" t="s">
        <v>296</v>
      </c>
      <c r="C4" s="109">
        <v>11.703306715669896</v>
      </c>
      <c r="D4" s="146">
        <v>49</v>
      </c>
      <c r="E4" s="4" t="s">
        <v>130</v>
      </c>
      <c r="F4" s="109">
        <v>4.5614852864741735</v>
      </c>
      <c r="G4" s="24"/>
      <c r="H4" s="24"/>
    </row>
    <row r="5" spans="1:21" ht="14.25" customHeight="1">
      <c r="A5" s="24">
        <v>3</v>
      </c>
      <c r="B5" s="4" t="s">
        <v>308</v>
      </c>
      <c r="C5" s="109">
        <v>11.016307746979388</v>
      </c>
      <c r="D5" s="146">
        <v>50</v>
      </c>
      <c r="E5" s="188" t="s">
        <v>289</v>
      </c>
      <c r="F5" s="109">
        <v>4.5394875863584208</v>
      </c>
      <c r="G5" s="24"/>
      <c r="H5" s="24"/>
      <c r="U5"/>
    </row>
    <row r="6" spans="1:21" ht="14.25" customHeight="1">
      <c r="A6" s="24">
        <v>4</v>
      </c>
      <c r="B6" s="188" t="s">
        <v>282</v>
      </c>
      <c r="C6" s="109">
        <v>10.375496312732494</v>
      </c>
      <c r="D6" s="24">
        <v>51</v>
      </c>
      <c r="E6" s="188" t="s">
        <v>121</v>
      </c>
      <c r="F6" s="109">
        <v>4.5359130710990794</v>
      </c>
      <c r="G6" s="24"/>
      <c r="H6" s="24"/>
      <c r="U6"/>
    </row>
    <row r="7" spans="1:21" ht="14.25" customHeight="1">
      <c r="A7" s="24">
        <v>5</v>
      </c>
      <c r="B7" s="4" t="s">
        <v>316</v>
      </c>
      <c r="C7" s="109">
        <v>10.037081579474844</v>
      </c>
      <c r="D7" s="146">
        <v>52</v>
      </c>
      <c r="E7" s="145" t="s">
        <v>360</v>
      </c>
      <c r="F7" s="109">
        <v>4.5044159033925188</v>
      </c>
      <c r="G7" s="24"/>
      <c r="H7" s="24"/>
      <c r="U7"/>
    </row>
    <row r="8" spans="1:21" ht="14.25" customHeight="1">
      <c r="A8" s="24">
        <v>6</v>
      </c>
      <c r="B8" s="297" t="s">
        <v>214</v>
      </c>
      <c r="C8" s="109">
        <v>10.008731741086882</v>
      </c>
      <c r="D8" s="146">
        <v>53</v>
      </c>
      <c r="E8" s="4" t="s">
        <v>297</v>
      </c>
      <c r="F8" s="109">
        <v>4.4346034229455649</v>
      </c>
      <c r="G8" s="24"/>
      <c r="H8" s="24"/>
    </row>
    <row r="9" spans="1:21" ht="14.25" customHeight="1">
      <c r="A9" s="24">
        <v>7</v>
      </c>
      <c r="B9" s="188" t="s">
        <v>388</v>
      </c>
      <c r="C9" s="109">
        <v>9.7437119558975542</v>
      </c>
      <c r="D9" s="146">
        <v>54</v>
      </c>
      <c r="E9" s="145" t="s">
        <v>79</v>
      </c>
      <c r="F9" s="109">
        <v>4.4153113280973599</v>
      </c>
      <c r="G9" s="24"/>
      <c r="H9" s="24"/>
    </row>
    <row r="10" spans="1:21" ht="14.25" customHeight="1">
      <c r="A10" s="24">
        <v>8</v>
      </c>
      <c r="B10" s="188" t="s">
        <v>280</v>
      </c>
      <c r="C10" s="109">
        <v>9.0065107822933381</v>
      </c>
      <c r="D10" s="146">
        <v>55</v>
      </c>
      <c r="E10" s="188" t="s">
        <v>196</v>
      </c>
      <c r="F10" s="109">
        <v>4.3560949253979473</v>
      </c>
      <c r="G10" s="24"/>
      <c r="H10" s="24"/>
    </row>
    <row r="11" spans="1:21" ht="14.25" customHeight="1">
      <c r="A11" s="24">
        <v>9</v>
      </c>
      <c r="B11" s="4" t="s">
        <v>275</v>
      </c>
      <c r="C11" s="109">
        <v>8.9562549028655809</v>
      </c>
      <c r="D11" s="146">
        <v>56</v>
      </c>
      <c r="E11" s="4" t="s">
        <v>334</v>
      </c>
      <c r="F11" s="109">
        <v>4.3143084016393445</v>
      </c>
      <c r="G11" s="24"/>
      <c r="H11" s="24"/>
    </row>
    <row r="12" spans="1:21" ht="14.25" customHeight="1">
      <c r="A12" s="24">
        <v>10</v>
      </c>
      <c r="B12" s="4" t="s">
        <v>279</v>
      </c>
      <c r="C12" s="109">
        <v>8.8082765704400483</v>
      </c>
      <c r="D12" s="146">
        <v>57</v>
      </c>
      <c r="E12" s="297" t="s">
        <v>436</v>
      </c>
      <c r="F12" s="109">
        <v>4.2376999843207717</v>
      </c>
      <c r="G12" s="24"/>
      <c r="H12" s="24"/>
    </row>
    <row r="13" spans="1:21" ht="14.25" customHeight="1">
      <c r="A13" s="24">
        <v>11</v>
      </c>
      <c r="B13" s="4" t="s">
        <v>329</v>
      </c>
      <c r="C13" s="109">
        <v>7.463074756483981</v>
      </c>
      <c r="D13" s="146">
        <v>58</v>
      </c>
      <c r="E13" s="188" t="s">
        <v>365</v>
      </c>
      <c r="F13" s="109">
        <v>4.1329786603438059</v>
      </c>
      <c r="G13" s="24"/>
      <c r="H13" s="24"/>
    </row>
    <row r="14" spans="1:21" ht="14.25" customHeight="1">
      <c r="A14" s="24">
        <v>12</v>
      </c>
      <c r="B14" s="4" t="s">
        <v>104</v>
      </c>
      <c r="C14" s="109">
        <v>7.3033351849794457</v>
      </c>
      <c r="D14" s="146">
        <v>59</v>
      </c>
      <c r="E14" s="4" t="s">
        <v>268</v>
      </c>
      <c r="F14" s="109">
        <v>4.0033477601414349</v>
      </c>
      <c r="G14" s="24"/>
      <c r="H14" s="24"/>
    </row>
    <row r="15" spans="1:21" ht="14.25" customHeight="1">
      <c r="A15" s="24">
        <v>13</v>
      </c>
      <c r="B15" s="188" t="s">
        <v>101</v>
      </c>
      <c r="C15" s="109">
        <v>7.1165691557608417</v>
      </c>
      <c r="D15" s="146">
        <v>60</v>
      </c>
      <c r="E15" s="4" t="s">
        <v>278</v>
      </c>
      <c r="F15" s="109">
        <v>3.9766780722048329</v>
      </c>
      <c r="G15" s="24"/>
      <c r="H15" s="24"/>
    </row>
    <row r="16" spans="1:21" ht="14.25" customHeight="1">
      <c r="A16" s="24">
        <v>14</v>
      </c>
      <c r="B16" s="145" t="s">
        <v>131</v>
      </c>
      <c r="C16" s="109">
        <v>6.8325687807030784</v>
      </c>
      <c r="D16" s="146">
        <v>61</v>
      </c>
      <c r="E16" s="188" t="s">
        <v>207</v>
      </c>
      <c r="F16" s="109">
        <v>3.9133921588698941</v>
      </c>
      <c r="G16" s="24"/>
      <c r="H16" s="24"/>
    </row>
    <row r="17" spans="1:8" ht="14.25" customHeight="1">
      <c r="A17" s="24">
        <v>15</v>
      </c>
      <c r="B17" s="297" t="s">
        <v>347</v>
      </c>
      <c r="C17" s="109">
        <v>6.5636743215031315</v>
      </c>
      <c r="D17" s="146">
        <v>62</v>
      </c>
      <c r="E17" s="297" t="s">
        <v>285</v>
      </c>
      <c r="F17" s="109">
        <v>3.8546903145351248</v>
      </c>
      <c r="G17" s="24"/>
      <c r="H17" s="24"/>
    </row>
    <row r="18" spans="1:8" ht="14.25" customHeight="1">
      <c r="A18" s="24">
        <v>16</v>
      </c>
      <c r="B18" s="4" t="s">
        <v>323</v>
      </c>
      <c r="C18" s="109">
        <v>6.3208161284398861</v>
      </c>
      <c r="D18" s="146">
        <v>63</v>
      </c>
      <c r="E18" s="4" t="s">
        <v>317</v>
      </c>
      <c r="F18" s="109">
        <v>3.7419966978833981</v>
      </c>
      <c r="G18" s="24"/>
      <c r="H18" s="24"/>
    </row>
    <row r="19" spans="1:8" ht="14.25" customHeight="1">
      <c r="A19" s="24">
        <v>17</v>
      </c>
      <c r="B19" s="4" t="s">
        <v>272</v>
      </c>
      <c r="C19" s="109">
        <v>6.245208579911</v>
      </c>
      <c r="D19" s="146">
        <v>64</v>
      </c>
      <c r="E19" s="297" t="s">
        <v>6</v>
      </c>
      <c r="F19" s="109">
        <v>3.7120442716577813</v>
      </c>
      <c r="G19" s="24"/>
      <c r="H19" s="24"/>
    </row>
    <row r="20" spans="1:8" ht="14.25" customHeight="1">
      <c r="A20" s="24">
        <v>18</v>
      </c>
      <c r="B20" s="188" t="s">
        <v>366</v>
      </c>
      <c r="C20" s="109">
        <v>6.1607764539579968</v>
      </c>
      <c r="D20" s="146">
        <v>65</v>
      </c>
      <c r="E20" s="188" t="s">
        <v>281</v>
      </c>
      <c r="F20" s="109">
        <v>3.7055162876459744</v>
      </c>
      <c r="G20" s="24"/>
      <c r="H20" s="24"/>
    </row>
    <row r="21" spans="1:8" ht="14.25" customHeight="1">
      <c r="A21" s="24">
        <v>19</v>
      </c>
      <c r="B21" s="188" t="s">
        <v>293</v>
      </c>
      <c r="C21" s="109">
        <v>6.137573394318605</v>
      </c>
      <c r="D21" s="146">
        <v>66</v>
      </c>
      <c r="E21" s="188" t="s">
        <v>198</v>
      </c>
      <c r="F21" s="109">
        <v>3.4425689116226201</v>
      </c>
      <c r="G21" s="24"/>
      <c r="H21" s="24"/>
    </row>
    <row r="22" spans="1:8" ht="14.25" customHeight="1">
      <c r="A22" s="24">
        <v>20</v>
      </c>
      <c r="B22" s="188" t="s">
        <v>288</v>
      </c>
      <c r="C22" s="109">
        <v>6.0241849746939238</v>
      </c>
      <c r="D22" s="146">
        <v>67</v>
      </c>
      <c r="E22" s="4" t="s">
        <v>302</v>
      </c>
      <c r="F22" s="109">
        <v>3.4224347929415959</v>
      </c>
      <c r="G22" s="24"/>
      <c r="H22" s="24"/>
    </row>
    <row r="23" spans="1:8" ht="14.25" customHeight="1">
      <c r="A23" s="24">
        <v>21</v>
      </c>
      <c r="B23" s="297" t="s">
        <v>283</v>
      </c>
      <c r="C23" s="109">
        <v>6.0092650773116487</v>
      </c>
      <c r="D23" s="146">
        <v>68</v>
      </c>
      <c r="E23" s="4" t="s">
        <v>420</v>
      </c>
      <c r="F23" s="109">
        <v>3.3706630591565947</v>
      </c>
      <c r="G23" s="24"/>
      <c r="H23" s="24"/>
    </row>
    <row r="24" spans="1:8" ht="14.25" customHeight="1">
      <c r="A24" s="24">
        <v>22</v>
      </c>
      <c r="B24" s="297" t="s">
        <v>395</v>
      </c>
      <c r="C24" s="109">
        <v>5.9469631849069593</v>
      </c>
      <c r="D24" s="146">
        <v>69</v>
      </c>
      <c r="E24" s="4" t="s">
        <v>425</v>
      </c>
      <c r="F24" s="109">
        <v>3.3633691359974724</v>
      </c>
      <c r="G24" s="24"/>
      <c r="H24" s="24"/>
    </row>
    <row r="25" spans="1:8" ht="14.25" customHeight="1">
      <c r="A25" s="24">
        <v>23</v>
      </c>
      <c r="B25" s="297" t="s">
        <v>284</v>
      </c>
      <c r="C25" s="109">
        <v>5.9301542563321261</v>
      </c>
      <c r="D25" s="146">
        <v>70</v>
      </c>
      <c r="E25" s="4" t="s">
        <v>352</v>
      </c>
      <c r="F25" s="109">
        <v>3.357832793291343</v>
      </c>
      <c r="G25" s="24"/>
      <c r="H25" s="24"/>
    </row>
    <row r="26" spans="1:8" ht="14.25" customHeight="1">
      <c r="A26" s="24">
        <v>24</v>
      </c>
      <c r="B26" s="145" t="s">
        <v>400</v>
      </c>
      <c r="C26" s="109">
        <v>5.916996131786048</v>
      </c>
      <c r="D26" s="146">
        <v>71</v>
      </c>
      <c r="E26" s="4" t="s">
        <v>424</v>
      </c>
      <c r="F26" s="109">
        <v>3.3362652770437959</v>
      </c>
      <c r="G26" s="24"/>
      <c r="H26" s="24"/>
    </row>
    <row r="27" spans="1:8" ht="14.25" customHeight="1">
      <c r="A27" s="24">
        <v>25</v>
      </c>
      <c r="B27" s="188" t="s">
        <v>290</v>
      </c>
      <c r="C27" s="109">
        <v>5.8691656401773766</v>
      </c>
      <c r="D27" s="146">
        <v>72</v>
      </c>
      <c r="E27" s="4" t="s">
        <v>336</v>
      </c>
      <c r="F27" s="109">
        <v>3.2665851727670669</v>
      </c>
      <c r="G27" s="24"/>
      <c r="H27" s="24"/>
    </row>
    <row r="28" spans="1:8" ht="14.25" customHeight="1">
      <c r="A28" s="24">
        <v>26</v>
      </c>
      <c r="B28" s="4" t="s">
        <v>13</v>
      </c>
      <c r="C28" s="109">
        <v>5.7964770372351095</v>
      </c>
      <c r="D28" s="146">
        <v>73</v>
      </c>
      <c r="E28" s="4" t="s">
        <v>331</v>
      </c>
      <c r="F28" s="109">
        <v>3.158142550767375</v>
      </c>
      <c r="G28" s="24"/>
      <c r="H28" s="24"/>
    </row>
    <row r="29" spans="1:8" ht="14.25" customHeight="1">
      <c r="A29" s="24">
        <v>27</v>
      </c>
      <c r="B29" s="145" t="s">
        <v>535</v>
      </c>
      <c r="C29" s="109">
        <v>5.7202241467142132</v>
      </c>
      <c r="D29" s="146">
        <v>74</v>
      </c>
      <c r="E29" s="4" t="s">
        <v>264</v>
      </c>
      <c r="F29" s="109">
        <v>3.1451153488852186</v>
      </c>
      <c r="G29" s="24"/>
      <c r="H29" s="24"/>
    </row>
    <row r="30" spans="1:8" ht="14.25" customHeight="1">
      <c r="A30" s="24">
        <v>28</v>
      </c>
      <c r="B30" s="4" t="s">
        <v>120</v>
      </c>
      <c r="C30" s="109">
        <v>5.6733068709377905</v>
      </c>
      <c r="D30" s="146">
        <v>75</v>
      </c>
      <c r="E30" s="297" t="s">
        <v>215</v>
      </c>
      <c r="F30" s="109">
        <v>3.1419022705480408</v>
      </c>
      <c r="G30" s="24"/>
      <c r="H30" s="24"/>
    </row>
    <row r="31" spans="1:8" ht="14.25" customHeight="1">
      <c r="A31" s="24">
        <v>29</v>
      </c>
      <c r="B31" s="4" t="s">
        <v>116</v>
      </c>
      <c r="C31" s="109">
        <v>5.6188403451995681</v>
      </c>
      <c r="D31" s="146">
        <v>76</v>
      </c>
      <c r="E31" s="4" t="s">
        <v>78</v>
      </c>
      <c r="F31" s="109">
        <v>2.9682819540981988</v>
      </c>
      <c r="G31" s="146"/>
      <c r="H31" s="146"/>
    </row>
    <row r="32" spans="1:8" ht="14.25" customHeight="1">
      <c r="A32" s="24">
        <v>30</v>
      </c>
      <c r="B32" s="297" t="s">
        <v>218</v>
      </c>
      <c r="C32" s="109">
        <v>5.5190156369548582</v>
      </c>
      <c r="D32" s="146">
        <v>77</v>
      </c>
      <c r="E32" s="4" t="s">
        <v>333</v>
      </c>
      <c r="F32" s="109">
        <v>2.7202548525707511</v>
      </c>
      <c r="G32" s="24"/>
      <c r="H32" s="24"/>
    </row>
    <row r="33" spans="1:21" ht="14.25" customHeight="1">
      <c r="A33" s="24">
        <v>31</v>
      </c>
      <c r="B33" s="188" t="s">
        <v>431</v>
      </c>
      <c r="C33" s="109">
        <v>5.4936460727969347</v>
      </c>
      <c r="D33" s="146">
        <v>78</v>
      </c>
      <c r="E33" s="4" t="s">
        <v>327</v>
      </c>
      <c r="F33" s="109">
        <v>2.693877896681808</v>
      </c>
      <c r="G33" s="24"/>
      <c r="H33" s="24"/>
    </row>
    <row r="34" spans="1:21" ht="14.25" customHeight="1">
      <c r="A34" s="24">
        <v>32</v>
      </c>
      <c r="B34" s="188" t="s">
        <v>438</v>
      </c>
      <c r="C34" s="109">
        <v>5.4696178858240225</v>
      </c>
      <c r="D34" s="146">
        <v>79</v>
      </c>
      <c r="E34" s="297" t="s">
        <v>216</v>
      </c>
      <c r="F34" s="109">
        <v>2.6604841057995632</v>
      </c>
      <c r="G34" s="24"/>
      <c r="H34" s="24"/>
    </row>
    <row r="35" spans="1:21" ht="14.25" customHeight="1">
      <c r="A35" s="24">
        <v>33</v>
      </c>
      <c r="B35" s="4" t="s">
        <v>305</v>
      </c>
      <c r="C35" s="109">
        <v>5.4150546318289781</v>
      </c>
      <c r="D35" s="146">
        <v>80</v>
      </c>
      <c r="E35" s="297" t="s">
        <v>439</v>
      </c>
      <c r="F35" s="109">
        <v>2.3698278508389437</v>
      </c>
      <c r="G35" s="24"/>
      <c r="H35" s="24"/>
    </row>
    <row r="36" spans="1:21" ht="14.25" customHeight="1">
      <c r="A36" s="24">
        <v>34</v>
      </c>
      <c r="B36" s="188" t="s">
        <v>295</v>
      </c>
      <c r="C36" s="109">
        <v>5.3901795817492291</v>
      </c>
      <c r="D36" s="146">
        <v>81</v>
      </c>
      <c r="E36" s="297" t="s">
        <v>286</v>
      </c>
      <c r="F36" s="109">
        <v>2.3681143492890482</v>
      </c>
      <c r="G36" s="24"/>
      <c r="H36" s="24"/>
    </row>
    <row r="37" spans="1:21" ht="14.25" customHeight="1">
      <c r="A37" s="24">
        <v>35</v>
      </c>
      <c r="B37" s="145" t="s">
        <v>359</v>
      </c>
      <c r="C37" s="109">
        <v>5.3654097110941708</v>
      </c>
      <c r="D37" s="146">
        <v>82</v>
      </c>
      <c r="E37" s="4" t="s">
        <v>300</v>
      </c>
      <c r="F37" s="109">
        <v>2.360167714884696</v>
      </c>
      <c r="G37" s="24"/>
      <c r="H37" s="24"/>
    </row>
    <row r="38" spans="1:21" ht="14.25" customHeight="1">
      <c r="A38" s="24">
        <v>36</v>
      </c>
      <c r="B38" s="297" t="s">
        <v>287</v>
      </c>
      <c r="C38" s="109">
        <v>5.3649176631668238</v>
      </c>
      <c r="D38" s="146">
        <v>83</v>
      </c>
      <c r="E38" s="4" t="s">
        <v>136</v>
      </c>
      <c r="F38" s="109">
        <v>2.241131390425636</v>
      </c>
      <c r="G38" s="24"/>
      <c r="H38" s="24"/>
    </row>
    <row r="39" spans="1:21" ht="14.25" customHeight="1">
      <c r="A39" s="24">
        <v>37</v>
      </c>
      <c r="B39" s="188" t="s">
        <v>106</v>
      </c>
      <c r="C39" s="109">
        <v>5.3468954880105288</v>
      </c>
      <c r="D39" s="146">
        <v>84</v>
      </c>
      <c r="E39" s="297" t="s">
        <v>536</v>
      </c>
      <c r="F39" s="109">
        <v>2.1899634043351788</v>
      </c>
      <c r="G39" s="24"/>
      <c r="H39" s="24"/>
    </row>
    <row r="40" spans="1:21" ht="14.25" customHeight="1">
      <c r="A40" s="24">
        <v>38</v>
      </c>
      <c r="B40" s="4" t="s">
        <v>426</v>
      </c>
      <c r="C40" s="109">
        <v>5.3404898826855716</v>
      </c>
      <c r="D40" s="146">
        <v>85</v>
      </c>
      <c r="E40" s="4" t="s">
        <v>435</v>
      </c>
      <c r="F40" s="109">
        <v>2.1278168103628037</v>
      </c>
      <c r="G40" s="24"/>
      <c r="H40" s="24"/>
    </row>
    <row r="41" spans="1:21" ht="14.25" customHeight="1">
      <c r="A41" s="24">
        <v>39</v>
      </c>
      <c r="B41" s="4" t="s">
        <v>135</v>
      </c>
      <c r="C41" s="109">
        <v>5.1958108858985819</v>
      </c>
      <c r="D41" s="146">
        <v>86</v>
      </c>
      <c r="E41" s="4" t="s">
        <v>421</v>
      </c>
      <c r="F41" s="109">
        <v>2.0047780551091319</v>
      </c>
      <c r="G41" s="24"/>
      <c r="H41" s="24"/>
    </row>
    <row r="42" spans="1:21" ht="14.25" customHeight="1">
      <c r="A42" s="24">
        <v>40</v>
      </c>
      <c r="B42" s="4" t="s">
        <v>437</v>
      </c>
      <c r="C42" s="109">
        <v>5.0964683368128041</v>
      </c>
      <c r="D42" s="146">
        <v>87</v>
      </c>
      <c r="E42" s="188" t="s">
        <v>294</v>
      </c>
      <c r="F42" s="109">
        <v>1.8901345985460916</v>
      </c>
      <c r="G42" s="24"/>
      <c r="H42" s="24"/>
    </row>
    <row r="43" spans="1:21" ht="14.25" customHeight="1">
      <c r="A43" s="24">
        <v>41</v>
      </c>
      <c r="B43" s="297" t="s">
        <v>213</v>
      </c>
      <c r="C43" s="109">
        <v>5.0861731411832247</v>
      </c>
      <c r="D43" s="146">
        <v>88</v>
      </c>
      <c r="E43" s="297" t="s">
        <v>345</v>
      </c>
      <c r="F43" s="109">
        <v>1.87536261682243</v>
      </c>
      <c r="G43" s="24"/>
      <c r="H43" s="24"/>
    </row>
    <row r="44" spans="1:21" ht="14.25" customHeight="1">
      <c r="A44" s="24">
        <v>42</v>
      </c>
      <c r="B44" s="4" t="s">
        <v>137</v>
      </c>
      <c r="C44" s="109">
        <v>5.0196469427515238</v>
      </c>
      <c r="D44" s="146">
        <v>89</v>
      </c>
      <c r="E44" s="4" t="s">
        <v>77</v>
      </c>
      <c r="F44" s="109">
        <v>1.0006175567171418</v>
      </c>
      <c r="G44" s="24"/>
      <c r="H44" s="24"/>
      <c r="U44" s="666"/>
    </row>
    <row r="45" spans="1:21" ht="14.25" customHeight="1">
      <c r="A45" s="24">
        <v>43</v>
      </c>
      <c r="B45" s="188" t="s">
        <v>206</v>
      </c>
      <c r="C45" s="109">
        <v>4.9820683711577134</v>
      </c>
      <c r="D45" s="24">
        <v>90</v>
      </c>
      <c r="E45" s="188" t="s">
        <v>387</v>
      </c>
      <c r="F45" s="109">
        <v>0.99269177799201225</v>
      </c>
      <c r="G45" s="24"/>
      <c r="H45" s="24"/>
      <c r="U45" s="666"/>
    </row>
    <row r="46" spans="1:21" ht="14.25" customHeight="1">
      <c r="A46" s="24">
        <v>44</v>
      </c>
      <c r="B46" s="4" t="s">
        <v>263</v>
      </c>
      <c r="C46" s="109">
        <v>4.9208242706478567</v>
      </c>
      <c r="D46" s="24"/>
      <c r="F46" s="24"/>
      <c r="G46" s="24"/>
      <c r="H46" s="24"/>
      <c r="U46" s="666"/>
    </row>
    <row r="47" spans="1:21" ht="14.25" customHeight="1">
      <c r="A47" s="24">
        <v>45</v>
      </c>
      <c r="B47" s="297" t="s">
        <v>429</v>
      </c>
      <c r="C47" s="109">
        <v>4.8232263091921501</v>
      </c>
      <c r="D47" s="24"/>
      <c r="F47" s="24"/>
      <c r="G47" s="24"/>
      <c r="H47" s="24"/>
    </row>
    <row r="48" spans="1:21" ht="14.25" customHeight="1">
      <c r="A48" s="24">
        <v>46</v>
      </c>
      <c r="B48" s="188" t="s">
        <v>195</v>
      </c>
      <c r="C48" s="109">
        <v>4.8187176479864391</v>
      </c>
      <c r="E48" s="135" t="s">
        <v>249</v>
      </c>
      <c r="F48" s="581">
        <f>MEDIAN(F3:F45,C3:C49)</f>
        <v>4.820971978589295</v>
      </c>
      <c r="G48" s="135"/>
      <c r="H48" s="135"/>
    </row>
    <row r="49" spans="1:8" ht="14.25" customHeight="1">
      <c r="A49" s="24">
        <v>47</v>
      </c>
      <c r="B49" s="4" t="s">
        <v>270</v>
      </c>
      <c r="C49" s="109">
        <v>4.8112280255158577</v>
      </c>
      <c r="E49" s="135" t="s">
        <v>248</v>
      </c>
      <c r="F49" s="581">
        <f>AVERAGE(F3:F45,C3:C49)</f>
        <v>5.0586235768620815</v>
      </c>
      <c r="G49" s="135"/>
      <c r="H49" s="135"/>
    </row>
    <row r="50" spans="1:8" ht="14.25" customHeight="1">
      <c r="A50" s="24"/>
      <c r="B50" s="24"/>
      <c r="C50" s="109"/>
      <c r="D50" s="24"/>
      <c r="E50" s="24"/>
      <c r="F50" s="24"/>
      <c r="G50" s="24"/>
      <c r="H50" s="24"/>
    </row>
    <row r="51" spans="1:8" ht="36" customHeight="1">
      <c r="A51" s="679" t="s">
        <v>537</v>
      </c>
      <c r="B51" s="679"/>
      <c r="C51" s="679"/>
      <c r="D51" s="679"/>
      <c r="E51" s="679"/>
      <c r="F51" s="679"/>
      <c r="G51" s="679"/>
      <c r="H51" s="676"/>
    </row>
    <row r="52" spans="1:8" ht="11.25" customHeight="1">
      <c r="A52" s="24"/>
      <c r="C52" s="109"/>
      <c r="D52" s="24"/>
      <c r="E52" s="370"/>
      <c r="F52" s="370"/>
      <c r="G52" s="370"/>
      <c r="H52" s="370"/>
    </row>
    <row r="53" spans="1:8" ht="14.25" customHeight="1">
      <c r="A53" s="106" t="s">
        <v>575</v>
      </c>
      <c r="C53" s="109"/>
      <c r="D53" s="24"/>
      <c r="E53" s="370"/>
      <c r="F53" s="370"/>
      <c r="G53" s="370"/>
      <c r="H53" s="370"/>
    </row>
    <row r="54" spans="1:8" ht="12.75" customHeight="1">
      <c r="A54" s="107"/>
      <c r="C54" s="109"/>
      <c r="D54" s="24"/>
    </row>
    <row r="55" spans="1:8" ht="14.25" customHeight="1">
      <c r="A55" s="24"/>
      <c r="B55" s="24"/>
      <c r="C55" s="109"/>
      <c r="D55" s="24"/>
      <c r="E55" s="106"/>
      <c r="F55" s="106"/>
      <c r="G55" s="106"/>
      <c r="H55" s="106"/>
    </row>
    <row r="56" spans="1:8" ht="14.25" customHeight="1">
      <c r="A56" s="24"/>
      <c r="B56" s="24"/>
      <c r="C56" s="490"/>
      <c r="D56" s="24"/>
      <c r="E56" s="106"/>
      <c r="F56" s="106"/>
      <c r="G56" s="106"/>
      <c r="H56" s="106"/>
    </row>
    <row r="57" spans="1:8" ht="14.25" customHeight="1">
      <c r="A57" s="24"/>
      <c r="C57" s="490"/>
      <c r="D57" s="24"/>
      <c r="E57" s="61"/>
      <c r="F57" s="61"/>
      <c r="G57" s="61"/>
      <c r="H57" s="61"/>
    </row>
    <row r="58" spans="1:8" ht="14.25" customHeight="1">
      <c r="A58" s="24"/>
      <c r="C58" s="490"/>
      <c r="D58" s="24"/>
      <c r="E58" s="61"/>
      <c r="F58" s="61"/>
      <c r="G58" s="61"/>
      <c r="H58" s="61"/>
    </row>
    <row r="59" spans="1:8" ht="14.25" customHeight="1">
      <c r="A59" s="24"/>
      <c r="C59" s="490"/>
      <c r="D59" s="24"/>
      <c r="E59" s="61"/>
      <c r="F59" s="61"/>
      <c r="G59" s="61"/>
      <c r="H59" s="61"/>
    </row>
    <row r="60" spans="1:8" ht="14.25" customHeight="1">
      <c r="D60" s="24"/>
      <c r="E60" s="39"/>
      <c r="F60" s="39"/>
      <c r="G60" s="39"/>
      <c r="H60" s="39"/>
    </row>
    <row r="62" spans="1:8" ht="14.25" customHeight="1">
      <c r="A62" s="9"/>
      <c r="E62" s="26"/>
      <c r="F62" s="26"/>
      <c r="G62" s="26"/>
      <c r="H62" s="26"/>
    </row>
    <row r="65" spans="4:8" ht="14.25" customHeight="1">
      <c r="E65" s="4"/>
      <c r="F65" s="4"/>
      <c r="G65" s="4"/>
      <c r="H65" s="4"/>
    </row>
    <row r="66" spans="4:8" ht="14.25" customHeight="1">
      <c r="E66" s="188"/>
      <c r="F66" s="188"/>
      <c r="G66" s="188"/>
      <c r="H66" s="188"/>
    </row>
    <row r="71" spans="4:8" ht="14.25" customHeight="1">
      <c r="E71"/>
      <c r="F71"/>
      <c r="G71"/>
      <c r="H71"/>
    </row>
    <row r="72" spans="4:8" ht="14.25" customHeight="1">
      <c r="D72"/>
      <c r="E72"/>
      <c r="F72"/>
      <c r="G72"/>
      <c r="H72"/>
    </row>
    <row r="73" spans="4:8" ht="14.25" customHeight="1">
      <c r="D73"/>
      <c r="E73"/>
      <c r="F73"/>
      <c r="G73"/>
      <c r="H73"/>
    </row>
    <row r="74" spans="4:8" ht="14.25" customHeight="1">
      <c r="D74"/>
      <c r="E74"/>
      <c r="F74"/>
      <c r="G74"/>
      <c r="H74"/>
    </row>
    <row r="75" spans="4:8" ht="14.25" customHeight="1">
      <c r="D75"/>
      <c r="E75"/>
      <c r="F75"/>
      <c r="G75"/>
      <c r="H75"/>
    </row>
    <row r="76" spans="4:8" ht="14.25" customHeight="1">
      <c r="D76"/>
      <c r="E76"/>
      <c r="F76"/>
      <c r="G76"/>
      <c r="H76"/>
    </row>
    <row r="77" spans="4:8" ht="14.25" customHeight="1">
      <c r="D77"/>
      <c r="E77"/>
      <c r="F77"/>
      <c r="G77"/>
      <c r="H77"/>
    </row>
    <row r="78" spans="4:8" ht="14.25" customHeight="1">
      <c r="D78"/>
      <c r="E78"/>
      <c r="F78"/>
      <c r="G78"/>
      <c r="H78"/>
    </row>
    <row r="79" spans="4:8" ht="14.25" customHeight="1">
      <c r="D79"/>
      <c r="E79"/>
      <c r="F79"/>
      <c r="G79"/>
      <c r="H79"/>
    </row>
    <row r="80" spans="4:8" ht="14.25" customHeight="1">
      <c r="D80"/>
      <c r="E80"/>
      <c r="F80"/>
      <c r="G80"/>
      <c r="H80"/>
    </row>
    <row r="81" spans="4:20" ht="14.25" customHeight="1">
      <c r="D81"/>
      <c r="E81"/>
      <c r="F81"/>
      <c r="G81"/>
      <c r="H81"/>
    </row>
    <row r="82" spans="4:20" ht="14.25" customHeight="1">
      <c r="D82"/>
      <c r="E82"/>
      <c r="F82"/>
      <c r="G82"/>
      <c r="H82"/>
    </row>
    <row r="83" spans="4:20" ht="14.25" customHeight="1">
      <c r="D83"/>
      <c r="E83"/>
      <c r="F83"/>
      <c r="G83"/>
      <c r="H83"/>
    </row>
    <row r="84" spans="4:20" ht="14.25" customHeight="1">
      <c r="D84"/>
      <c r="E84"/>
      <c r="F84"/>
      <c r="G84"/>
      <c r="H84"/>
    </row>
    <row r="85" spans="4:20" ht="14.25" customHeight="1">
      <c r="D85"/>
      <c r="E85"/>
      <c r="F85"/>
      <c r="G85"/>
      <c r="H85"/>
    </row>
    <row r="86" spans="4:20" ht="14.25" customHeight="1">
      <c r="D86"/>
      <c r="E86"/>
      <c r="F86"/>
      <c r="G86"/>
      <c r="H86"/>
    </row>
    <row r="87" spans="4:20" ht="14.25" customHeight="1">
      <c r="D87"/>
      <c r="E87"/>
      <c r="F87"/>
      <c r="G87"/>
      <c r="H87"/>
    </row>
    <row r="88" spans="4:20" ht="14.25" customHeight="1">
      <c r="D88"/>
      <c r="E88"/>
      <c r="F88"/>
      <c r="G88"/>
      <c r="H88"/>
    </row>
    <row r="89" spans="4:20" ht="14.25" customHeight="1">
      <c r="D89"/>
      <c r="E89"/>
      <c r="F89"/>
      <c r="G89"/>
      <c r="H89"/>
    </row>
    <row r="90" spans="4:20" ht="14.25" customHeight="1">
      <c r="D90"/>
      <c r="E90"/>
      <c r="F90"/>
      <c r="G90"/>
      <c r="H90"/>
    </row>
    <row r="91" spans="4:20" ht="14.25" customHeight="1">
      <c r="D91"/>
      <c r="E91"/>
      <c r="F91"/>
      <c r="G91"/>
      <c r="H91"/>
    </row>
    <row r="92" spans="4:20" ht="14.25" customHeight="1">
      <c r="D92"/>
      <c r="E92"/>
      <c r="F92"/>
      <c r="G92"/>
      <c r="H92"/>
    </row>
    <row r="93" spans="4:20" ht="14.25" customHeight="1">
      <c r="D93"/>
      <c r="E93"/>
      <c r="F93"/>
      <c r="G93"/>
      <c r="H93"/>
    </row>
    <row r="94" spans="4:20" ht="14.25" customHeight="1">
      <c r="D94"/>
      <c r="E94"/>
      <c r="F94"/>
      <c r="G94"/>
      <c r="H94"/>
      <c r="T94" s="664"/>
    </row>
    <row r="95" spans="4:20" ht="14.25" customHeight="1">
      <c r="D95"/>
      <c r="E95"/>
      <c r="F95"/>
      <c r="G95"/>
      <c r="H95"/>
    </row>
    <row r="96" spans="4:20" ht="14.25" customHeight="1">
      <c r="D96"/>
      <c r="E96"/>
      <c r="F96"/>
      <c r="G96"/>
      <c r="H96"/>
    </row>
    <row r="97" spans="1:8" ht="14.25" customHeight="1">
      <c r="D97"/>
      <c r="E97"/>
      <c r="F97"/>
      <c r="G97"/>
      <c r="H97"/>
    </row>
    <row r="98" spans="1:8" ht="14.25" customHeight="1">
      <c r="D98"/>
      <c r="E98"/>
      <c r="F98"/>
      <c r="G98"/>
      <c r="H98"/>
    </row>
    <row r="99" spans="1:8" ht="14.25" customHeight="1">
      <c r="D99"/>
      <c r="E99"/>
      <c r="F99"/>
      <c r="G99"/>
      <c r="H99"/>
    </row>
    <row r="100" spans="1:8" ht="14.25" customHeight="1">
      <c r="D100"/>
      <c r="E100"/>
      <c r="F100"/>
      <c r="G100"/>
      <c r="H100"/>
    </row>
    <row r="101" spans="1:8" ht="14.25" customHeight="1">
      <c r="D101"/>
      <c r="E101"/>
      <c r="F101"/>
      <c r="G101"/>
      <c r="H101"/>
    </row>
    <row r="102" spans="1:8" ht="14.25" customHeight="1">
      <c r="D102"/>
      <c r="E102"/>
      <c r="F102"/>
      <c r="G102"/>
      <c r="H102"/>
    </row>
    <row r="103" spans="1:8" ht="14.25" customHeight="1">
      <c r="D103"/>
      <c r="E103"/>
      <c r="F103"/>
      <c r="G103"/>
      <c r="H103"/>
    </row>
    <row r="104" spans="1:8" ht="14.25" customHeight="1">
      <c r="D104"/>
      <c r="E104"/>
      <c r="F104"/>
      <c r="G104"/>
      <c r="H104"/>
    </row>
    <row r="105" spans="1:8" ht="14.25" customHeight="1">
      <c r="D105"/>
      <c r="E105"/>
      <c r="F105"/>
      <c r="G105"/>
      <c r="H105"/>
    </row>
    <row r="106" spans="1:8" ht="14.25" customHeight="1">
      <c r="D106"/>
      <c r="E106"/>
      <c r="F106"/>
      <c r="G106"/>
      <c r="H106"/>
    </row>
    <row r="107" spans="1:8" ht="14.25" customHeight="1">
      <c r="A107"/>
      <c r="D107"/>
      <c r="E107"/>
      <c r="F107"/>
      <c r="G107"/>
      <c r="H107"/>
    </row>
    <row r="108" spans="1:8" ht="14.25" customHeight="1">
      <c r="A108"/>
      <c r="D108"/>
      <c r="E108"/>
      <c r="F108"/>
      <c r="G108"/>
      <c r="H108"/>
    </row>
    <row r="109" spans="1:8" ht="14.25" customHeight="1">
      <c r="A109"/>
      <c r="B109" s="247"/>
      <c r="C109" s="334"/>
      <c r="D109"/>
      <c r="E109"/>
      <c r="F109"/>
      <c r="G109"/>
      <c r="H109"/>
    </row>
    <row r="110" spans="1:8" ht="14.25" customHeight="1">
      <c r="A110"/>
      <c r="B110" s="127"/>
      <c r="C110" s="396"/>
      <c r="D110"/>
      <c r="E110"/>
      <c r="F110"/>
      <c r="G110"/>
      <c r="H110"/>
    </row>
    <row r="111" spans="1:8" ht="14.25" customHeight="1">
      <c r="A111"/>
      <c r="C111" s="396"/>
      <c r="D111"/>
      <c r="E111"/>
      <c r="F111"/>
      <c r="G111"/>
      <c r="H111"/>
    </row>
    <row r="112" spans="1:8" ht="14.25" customHeight="1">
      <c r="A112"/>
      <c r="B112"/>
      <c r="C112" s="334"/>
      <c r="D112"/>
      <c r="E112"/>
      <c r="F112"/>
      <c r="G112"/>
      <c r="H112"/>
    </row>
    <row r="113" spans="1:8" ht="14.25" customHeight="1">
      <c r="A113"/>
      <c r="B113"/>
      <c r="C113" s="334"/>
      <c r="D113"/>
      <c r="E113"/>
      <c r="F113"/>
      <c r="G113"/>
      <c r="H113"/>
    </row>
    <row r="114" spans="1:8" ht="14.25" customHeight="1">
      <c r="A114"/>
      <c r="B114"/>
      <c r="C114" s="334"/>
      <c r="D114"/>
      <c r="E114"/>
      <c r="F114"/>
      <c r="G114"/>
      <c r="H114"/>
    </row>
    <row r="115" spans="1:8" ht="14.25" customHeight="1">
      <c r="A115"/>
      <c r="B115"/>
      <c r="C115" s="334"/>
      <c r="D115"/>
      <c r="E115"/>
      <c r="F115"/>
      <c r="G115"/>
      <c r="H115"/>
    </row>
    <row r="116" spans="1:8" ht="14.25" customHeight="1">
      <c r="A116"/>
      <c r="B116"/>
      <c r="C116" s="334"/>
      <c r="D116"/>
      <c r="E116"/>
      <c r="F116"/>
      <c r="G116"/>
      <c r="H116"/>
    </row>
    <row r="117" spans="1:8" ht="14.25" customHeight="1">
      <c r="A117"/>
      <c r="B117"/>
      <c r="C117" s="334"/>
      <c r="D117"/>
      <c r="E117"/>
      <c r="F117"/>
      <c r="G117"/>
      <c r="H117"/>
    </row>
    <row r="118" spans="1:8" ht="14.25" customHeight="1">
      <c r="A118"/>
      <c r="B118"/>
      <c r="C118" s="334"/>
      <c r="D118"/>
      <c r="E118"/>
      <c r="F118"/>
      <c r="G118"/>
      <c r="H118"/>
    </row>
    <row r="119" spans="1:8" ht="14.25" customHeight="1">
      <c r="A119"/>
      <c r="B119"/>
      <c r="C119" s="334"/>
      <c r="D119"/>
      <c r="E119"/>
      <c r="F119"/>
      <c r="G119"/>
      <c r="H119"/>
    </row>
    <row r="120" spans="1:8" ht="14.25" customHeight="1">
      <c r="A120"/>
      <c r="B120"/>
      <c r="C120" s="334"/>
      <c r="D120"/>
      <c r="E120"/>
      <c r="F120"/>
      <c r="G120"/>
      <c r="H120"/>
    </row>
    <row r="121" spans="1:8" ht="14.25" customHeight="1">
      <c r="A121"/>
      <c r="B121"/>
      <c r="C121" s="334"/>
      <c r="D121"/>
      <c r="E121"/>
      <c r="F121"/>
      <c r="G121"/>
      <c r="H121"/>
    </row>
    <row r="122" spans="1:8" ht="14.25" customHeight="1">
      <c r="A122"/>
      <c r="B122"/>
      <c r="C122" s="334"/>
      <c r="D122"/>
      <c r="E122"/>
      <c r="F122"/>
      <c r="G122"/>
      <c r="H122"/>
    </row>
    <row r="123" spans="1:8" ht="14.25" customHeight="1">
      <c r="A123"/>
      <c r="B123"/>
      <c r="C123" s="334"/>
      <c r="D123"/>
      <c r="E123"/>
      <c r="F123"/>
      <c r="G123"/>
      <c r="H123"/>
    </row>
    <row r="124" spans="1:8" ht="14.25" customHeight="1">
      <c r="A124"/>
      <c r="B124"/>
      <c r="C124" s="334"/>
      <c r="D124"/>
      <c r="E124"/>
      <c r="F124"/>
      <c r="G124"/>
      <c r="H124"/>
    </row>
    <row r="125" spans="1:8" ht="14.25" customHeight="1">
      <c r="A125"/>
      <c r="B125"/>
      <c r="C125" s="334"/>
      <c r="D125"/>
      <c r="E125"/>
      <c r="F125"/>
      <c r="G125"/>
      <c r="H125"/>
    </row>
    <row r="126" spans="1:8" ht="14.25" customHeight="1">
      <c r="B126"/>
      <c r="C126" s="334"/>
      <c r="D126"/>
      <c r="E126"/>
      <c r="F126"/>
      <c r="G126"/>
      <c r="H126"/>
    </row>
    <row r="127" spans="1:8" ht="14.25" customHeight="1">
      <c r="B127"/>
      <c r="D127"/>
      <c r="E127"/>
      <c r="F127"/>
      <c r="G127"/>
      <c r="H127"/>
    </row>
    <row r="128" spans="1:8" ht="14.25" customHeight="1">
      <c r="B128"/>
      <c r="D128"/>
      <c r="E128"/>
      <c r="F128"/>
      <c r="G128"/>
      <c r="H128"/>
    </row>
    <row r="129" spans="2:4" ht="14.25" customHeight="1">
      <c r="B129"/>
      <c r="D129"/>
    </row>
  </sheetData>
  <sortState ref="S2:T91">
    <sortCondition descending="1" ref="T2:T91"/>
  </sortState>
  <mergeCells count="1">
    <mergeCell ref="A51:G51"/>
  </mergeCells>
  <phoneticPr fontId="29" type="noConversion"/>
  <pageMargins left="0.51181102362204722" right="0.51181102362204722" top="0.47244094488188981" bottom="0.47244094488188981" header="0" footer="0.23622047244094491"/>
  <pageSetup paperSize="9" orientation="portrait" r:id="rId1"/>
  <headerFooter alignWithMargins="0">
    <oddFooter>&amp;C&amp;9&amp;P&amp;L&amp;9Public Library Statistics 2016/17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612"/>
  <sheetViews>
    <sheetView zoomScaleNormal="100" workbookViewId="0">
      <pane ySplit="3" topLeftCell="A4" activePane="bottomLeft" state="frozen"/>
      <selection pane="bottomLeft" activeCell="L25" sqref="L25"/>
    </sheetView>
  </sheetViews>
  <sheetFormatPr defaultColWidth="8.85546875" defaultRowHeight="12.75" outlineLevelCol="1"/>
  <cols>
    <col min="1" max="1" width="17.42578125" customWidth="1"/>
    <col min="2" max="2" width="10" style="289" bestFit="1" customWidth="1" outlineLevel="1"/>
    <col min="3" max="3" width="13.42578125" style="266" customWidth="1" outlineLevel="1"/>
    <col min="4" max="4" width="6.85546875" style="169" bestFit="1" customWidth="1"/>
    <col min="5" max="6" width="7.7109375" style="142" bestFit="1" customWidth="1" outlineLevel="1"/>
    <col min="7" max="7" width="2.28515625" style="142" customWidth="1" outlineLevel="1"/>
    <col min="8" max="8" width="11.42578125" style="20" customWidth="1" outlineLevel="1"/>
    <col min="9" max="9" width="10" style="265" customWidth="1" outlineLevel="1"/>
    <col min="10" max="10" width="10.28515625" customWidth="1"/>
    <col min="11" max="11" width="9.7109375" bestFit="1" customWidth="1"/>
    <col min="12" max="12" width="9.42578125" bestFit="1" customWidth="1"/>
    <col min="13" max="13" width="11.7109375" bestFit="1" customWidth="1"/>
    <col min="14" max="14" width="9.42578125" bestFit="1" customWidth="1"/>
    <col min="15" max="15" width="9.7109375" bestFit="1" customWidth="1"/>
    <col min="16" max="16" width="13.42578125" bestFit="1" customWidth="1"/>
    <col min="17" max="17" width="9.7109375" bestFit="1" customWidth="1"/>
  </cols>
  <sheetData>
    <row r="1" spans="1:17" ht="15">
      <c r="A1" s="12" t="s">
        <v>15</v>
      </c>
      <c r="B1" s="287"/>
    </row>
    <row r="2" spans="1:17">
      <c r="A2" s="5" t="s">
        <v>456</v>
      </c>
      <c r="B2" s="288"/>
    </row>
    <row r="3" spans="1:17" s="308" customFormat="1" ht="60.75" customHeight="1">
      <c r="B3" s="546" t="s">
        <v>451</v>
      </c>
      <c r="C3" s="542" t="s">
        <v>457</v>
      </c>
      <c r="D3" s="543" t="s">
        <v>229</v>
      </c>
      <c r="E3" s="542" t="s">
        <v>458</v>
      </c>
      <c r="F3" s="542" t="s">
        <v>459</v>
      </c>
      <c r="G3" s="542"/>
      <c r="H3" s="543" t="s">
        <v>440</v>
      </c>
      <c r="I3" s="543" t="s">
        <v>441</v>
      </c>
      <c r="J3" s="543" t="s">
        <v>460</v>
      </c>
      <c r="K3"/>
      <c r="L3"/>
      <c r="M3"/>
      <c r="N3"/>
      <c r="O3"/>
      <c r="P3"/>
      <c r="Q3"/>
    </row>
    <row r="4" spans="1:17" ht="13.5" customHeight="1">
      <c r="B4" s="547"/>
      <c r="C4" s="373" t="s">
        <v>246</v>
      </c>
      <c r="D4" s="548" t="s">
        <v>246</v>
      </c>
      <c r="E4" s="549" t="s">
        <v>246</v>
      </c>
      <c r="F4" s="549" t="s">
        <v>246</v>
      </c>
      <c r="G4" s="549"/>
      <c r="H4" s="549" t="s">
        <v>246</v>
      </c>
      <c r="I4" s="549" t="s">
        <v>246</v>
      </c>
      <c r="J4" s="549" t="s">
        <v>246</v>
      </c>
    </row>
    <row r="5" spans="1:17" ht="13.5" customHeight="1">
      <c r="A5" s="4" t="s">
        <v>297</v>
      </c>
      <c r="B5" s="606">
        <v>52411</v>
      </c>
      <c r="C5" s="307">
        <v>3059523</v>
      </c>
      <c r="D5" s="290">
        <f t="shared" ref="D5:D52" si="0">SUM(C5/B5)</f>
        <v>58.375589093892501</v>
      </c>
      <c r="E5" s="465">
        <v>96960</v>
      </c>
      <c r="F5" s="403">
        <v>49740</v>
      </c>
      <c r="G5" s="403"/>
      <c r="H5" s="465"/>
      <c r="I5" s="403"/>
      <c r="J5" s="465">
        <f>SUM(E5:I5)</f>
        <v>146700</v>
      </c>
    </row>
    <row r="6" spans="1:17" ht="13.5" customHeight="1">
      <c r="A6" s="4" t="s">
        <v>418</v>
      </c>
      <c r="B6" s="606">
        <v>30045</v>
      </c>
      <c r="C6" s="307">
        <v>2077748</v>
      </c>
      <c r="D6" s="290">
        <f t="shared" si="0"/>
        <v>69.154534864370106</v>
      </c>
      <c r="E6" s="465">
        <v>55583</v>
      </c>
      <c r="F6" s="403">
        <v>59904</v>
      </c>
      <c r="G6" s="403"/>
      <c r="H6" s="465"/>
      <c r="I6" s="403"/>
      <c r="J6" s="465">
        <f t="shared" ref="J6:J52" si="1">SUM(E6:I6)</f>
        <v>115487</v>
      </c>
    </row>
    <row r="7" spans="1:17" ht="13.5" customHeight="1">
      <c r="A7" s="4" t="s">
        <v>298</v>
      </c>
      <c r="B7" s="606">
        <v>42556</v>
      </c>
      <c r="C7" s="307">
        <v>1512800</v>
      </c>
      <c r="D7" s="290">
        <f t="shared" si="0"/>
        <v>35.548453802049067</v>
      </c>
      <c r="E7" s="465">
        <v>78729</v>
      </c>
      <c r="F7" s="403">
        <v>41145</v>
      </c>
      <c r="G7" s="403"/>
      <c r="H7" s="465">
        <v>4355</v>
      </c>
      <c r="I7" s="403"/>
      <c r="J7" s="465">
        <f t="shared" si="1"/>
        <v>124229</v>
      </c>
    </row>
    <row r="8" spans="1:17" ht="13.5" customHeight="1">
      <c r="A8" s="4" t="s">
        <v>300</v>
      </c>
      <c r="B8" s="606">
        <v>2385</v>
      </c>
      <c r="C8" s="307">
        <v>72910</v>
      </c>
      <c r="D8" s="290">
        <f t="shared" si="0"/>
        <v>30.570230607966458</v>
      </c>
      <c r="E8" s="465">
        <v>14873</v>
      </c>
      <c r="F8" s="403">
        <v>10000</v>
      </c>
      <c r="G8" s="403" t="s">
        <v>523</v>
      </c>
      <c r="H8" s="465"/>
      <c r="I8" s="403"/>
      <c r="J8" s="465">
        <f t="shared" si="1"/>
        <v>24873</v>
      </c>
    </row>
    <row r="9" spans="1:17" ht="13.5" customHeight="1">
      <c r="A9" s="4" t="s">
        <v>301</v>
      </c>
      <c r="B9" s="606">
        <v>43080</v>
      </c>
      <c r="C9" s="307">
        <v>2126213</v>
      </c>
      <c r="D9" s="290">
        <f t="shared" si="0"/>
        <v>49.354990714948933</v>
      </c>
      <c r="E9" s="465">
        <v>79698</v>
      </c>
      <c r="F9" s="403">
        <v>53893</v>
      </c>
      <c r="G9" s="403"/>
      <c r="H9" s="465"/>
      <c r="I9" s="403"/>
      <c r="J9" s="465">
        <f t="shared" si="1"/>
        <v>133591</v>
      </c>
    </row>
    <row r="10" spans="1:17" ht="13.5" customHeight="1">
      <c r="A10" s="4" t="s">
        <v>437</v>
      </c>
      <c r="B10" s="607">
        <v>160944</v>
      </c>
      <c r="C10" s="307">
        <v>5017679</v>
      </c>
      <c r="D10" s="290">
        <f t="shared" si="0"/>
        <v>31.176552092653345</v>
      </c>
      <c r="E10" s="465">
        <v>297746</v>
      </c>
      <c r="F10" s="403">
        <v>108701</v>
      </c>
      <c r="G10" s="403"/>
      <c r="H10" s="465"/>
      <c r="I10" s="403">
        <v>5000</v>
      </c>
      <c r="J10" s="465">
        <f t="shared" si="1"/>
        <v>411447</v>
      </c>
    </row>
    <row r="11" spans="1:17" ht="13.5" customHeight="1">
      <c r="A11" s="4" t="s">
        <v>302</v>
      </c>
      <c r="B11" s="606">
        <v>33662</v>
      </c>
      <c r="C11" s="266">
        <v>1309861</v>
      </c>
      <c r="D11" s="290">
        <f t="shared" si="0"/>
        <v>38.91215614045511</v>
      </c>
      <c r="E11" s="465">
        <v>73160</v>
      </c>
      <c r="F11" s="403">
        <v>36800</v>
      </c>
      <c r="G11" s="403"/>
      <c r="H11" s="465"/>
      <c r="I11" s="403"/>
      <c r="J11" s="465">
        <f t="shared" si="1"/>
        <v>109960</v>
      </c>
    </row>
    <row r="12" spans="1:17" ht="13.5" customHeight="1">
      <c r="A12" s="4" t="s">
        <v>303</v>
      </c>
      <c r="B12" s="606">
        <v>13066</v>
      </c>
      <c r="C12" s="307">
        <v>626726</v>
      </c>
      <c r="D12" s="290">
        <f t="shared" si="0"/>
        <v>47.9661717434563</v>
      </c>
      <c r="E12" s="465">
        <v>43400</v>
      </c>
      <c r="F12" s="403">
        <v>8240</v>
      </c>
      <c r="G12" s="403"/>
      <c r="H12" s="465">
        <v>4355</v>
      </c>
      <c r="I12" s="403"/>
      <c r="J12" s="465">
        <f t="shared" si="1"/>
        <v>55995</v>
      </c>
    </row>
    <row r="13" spans="1:17" ht="13.5" customHeight="1">
      <c r="A13" s="4" t="s">
        <v>305</v>
      </c>
      <c r="B13" s="606">
        <v>8420</v>
      </c>
      <c r="C13" s="307">
        <v>638153</v>
      </c>
      <c r="D13" s="290">
        <f t="shared" si="0"/>
        <v>75.790142517814729</v>
      </c>
      <c r="E13" s="465">
        <v>31765</v>
      </c>
      <c r="F13" s="403">
        <v>8094</v>
      </c>
      <c r="G13" s="403"/>
      <c r="H13" s="465"/>
      <c r="I13" s="403"/>
      <c r="J13" s="465">
        <f t="shared" si="1"/>
        <v>39859</v>
      </c>
    </row>
    <row r="14" spans="1:17" ht="13.5" customHeight="1">
      <c r="A14" s="4" t="s">
        <v>259</v>
      </c>
      <c r="B14" s="606">
        <v>348138</v>
      </c>
      <c r="C14" s="307">
        <v>10508889</v>
      </c>
      <c r="D14" s="290">
        <f t="shared" si="0"/>
        <v>30.185986591524049</v>
      </c>
      <c r="E14" s="465">
        <v>644055</v>
      </c>
      <c r="F14" s="403">
        <v>215803</v>
      </c>
      <c r="G14" s="403"/>
      <c r="H14" s="465"/>
      <c r="I14" s="403"/>
      <c r="J14" s="465">
        <f t="shared" si="1"/>
        <v>859858</v>
      </c>
    </row>
    <row r="15" spans="1:17" ht="13.5" customHeight="1">
      <c r="A15" s="4" t="s">
        <v>399</v>
      </c>
      <c r="B15" s="606">
        <v>5917</v>
      </c>
      <c r="C15" s="307">
        <v>313851</v>
      </c>
      <c r="D15" s="290">
        <f t="shared" si="0"/>
        <v>53.042251140780799</v>
      </c>
      <c r="E15" s="465">
        <v>24104</v>
      </c>
      <c r="F15" s="403">
        <v>8000</v>
      </c>
      <c r="G15" s="403"/>
      <c r="H15" s="465">
        <v>4355</v>
      </c>
      <c r="I15" s="403"/>
      <c r="J15" s="465">
        <f t="shared" si="1"/>
        <v>36459</v>
      </c>
    </row>
    <row r="16" spans="1:17" ht="13.5" customHeight="1">
      <c r="A16" s="4" t="s">
        <v>306</v>
      </c>
      <c r="B16" s="606">
        <v>7457</v>
      </c>
      <c r="C16" s="307">
        <v>210710</v>
      </c>
      <c r="D16" s="290">
        <f t="shared" si="0"/>
        <v>28.256671583746815</v>
      </c>
      <c r="E16" s="465">
        <v>28080</v>
      </c>
      <c r="F16" s="403">
        <v>6122</v>
      </c>
      <c r="G16" s="403"/>
      <c r="H16" s="465">
        <v>4355</v>
      </c>
      <c r="I16" s="403"/>
      <c r="J16" s="465">
        <f t="shared" si="1"/>
        <v>38557</v>
      </c>
    </row>
    <row r="17" spans="1:10" ht="13.5" customHeight="1">
      <c r="A17" s="4" t="s">
        <v>261</v>
      </c>
      <c r="B17" s="606">
        <v>80072</v>
      </c>
      <c r="C17" s="307">
        <v>2670529</v>
      </c>
      <c r="D17" s="290">
        <f t="shared" si="0"/>
        <v>33.351596063542814</v>
      </c>
      <c r="E17" s="465">
        <v>148133</v>
      </c>
      <c r="F17" s="403">
        <v>58322</v>
      </c>
      <c r="G17" s="403"/>
      <c r="H17" s="465"/>
      <c r="I17" s="403"/>
      <c r="J17" s="465">
        <f t="shared" si="1"/>
        <v>206455</v>
      </c>
    </row>
    <row r="18" spans="1:10" ht="13.5" customHeight="1">
      <c r="A18" s="4" t="s">
        <v>307</v>
      </c>
      <c r="B18" s="606">
        <v>3007</v>
      </c>
      <c r="C18" s="408">
        <v>182456</v>
      </c>
      <c r="D18" s="290">
        <f t="shared" si="0"/>
        <v>60.677086797472562</v>
      </c>
      <c r="E18" s="465">
        <v>17700</v>
      </c>
      <c r="F18" s="403">
        <v>5202</v>
      </c>
      <c r="G18" s="403"/>
      <c r="H18" s="465">
        <v>4355</v>
      </c>
      <c r="I18" s="403"/>
      <c r="J18" s="465">
        <f t="shared" si="1"/>
        <v>27257</v>
      </c>
    </row>
    <row r="19" spans="1:10" ht="13.5" customHeight="1">
      <c r="A19" s="4" t="s">
        <v>308</v>
      </c>
      <c r="B19" s="606">
        <v>2814</v>
      </c>
      <c r="C19" s="307">
        <v>300449</v>
      </c>
      <c r="D19" s="290">
        <f t="shared" si="0"/>
        <v>106.76936744847193</v>
      </c>
      <c r="E19" s="465">
        <v>16357</v>
      </c>
      <c r="F19" s="403">
        <v>10000</v>
      </c>
      <c r="G19" s="403" t="s">
        <v>523</v>
      </c>
      <c r="H19" s="465"/>
      <c r="I19" s="403"/>
      <c r="J19" s="465">
        <f t="shared" si="1"/>
        <v>26357</v>
      </c>
    </row>
    <row r="20" spans="1:10" ht="13.5" customHeight="1">
      <c r="A20" s="4" t="s">
        <v>309</v>
      </c>
      <c r="B20" s="606">
        <v>1875</v>
      </c>
      <c r="C20" s="408">
        <v>84110</v>
      </c>
      <c r="D20" s="290">
        <f t="shared" si="0"/>
        <v>44.858666666666664</v>
      </c>
      <c r="E20" s="465">
        <v>15137</v>
      </c>
      <c r="F20" s="403">
        <v>5000</v>
      </c>
      <c r="G20" s="403"/>
      <c r="H20" s="465">
        <v>4355</v>
      </c>
      <c r="I20" s="403"/>
      <c r="J20" s="465">
        <f t="shared" si="1"/>
        <v>24492</v>
      </c>
    </row>
    <row r="21" spans="1:10" ht="13.5" customHeight="1">
      <c r="A21" s="4" t="s">
        <v>310</v>
      </c>
      <c r="B21" s="606">
        <v>18557</v>
      </c>
      <c r="C21" s="307">
        <v>708351</v>
      </c>
      <c r="D21" s="290">
        <f t="shared" si="0"/>
        <v>38.171633345907203</v>
      </c>
      <c r="E21" s="465">
        <v>57921</v>
      </c>
      <c r="F21" s="403">
        <v>15110</v>
      </c>
      <c r="G21" s="403" t="s">
        <v>523</v>
      </c>
      <c r="H21" s="465"/>
      <c r="I21" s="403"/>
      <c r="J21" s="465">
        <f t="shared" si="1"/>
        <v>73031</v>
      </c>
    </row>
    <row r="22" spans="1:10" ht="13.5" customHeight="1">
      <c r="A22" s="4" t="s">
        <v>263</v>
      </c>
      <c r="B22" s="606">
        <v>36505</v>
      </c>
      <c r="C22" s="307">
        <v>1871110</v>
      </c>
      <c r="D22" s="290">
        <f t="shared" si="0"/>
        <v>51.256266264895217</v>
      </c>
      <c r="E22" s="465">
        <v>80680</v>
      </c>
      <c r="F22" s="403">
        <v>20000</v>
      </c>
      <c r="G22" s="403"/>
      <c r="H22" s="465"/>
      <c r="I22" s="403"/>
      <c r="J22" s="465">
        <f t="shared" si="1"/>
        <v>100680</v>
      </c>
    </row>
    <row r="23" spans="1:10" ht="13.5" customHeight="1">
      <c r="A23" s="4" t="s">
        <v>311</v>
      </c>
      <c r="B23" s="606">
        <v>33278</v>
      </c>
      <c r="C23" s="408">
        <v>1925400</v>
      </c>
      <c r="D23" s="290">
        <f t="shared" si="0"/>
        <v>57.858044353627022</v>
      </c>
      <c r="E23" s="465">
        <v>61564</v>
      </c>
      <c r="F23" s="403">
        <v>36262</v>
      </c>
      <c r="G23" s="403"/>
      <c r="H23" s="465">
        <v>4355</v>
      </c>
      <c r="I23" s="403"/>
      <c r="J23" s="465">
        <f t="shared" si="1"/>
        <v>102181</v>
      </c>
    </row>
    <row r="24" spans="1:10" ht="13.5" customHeight="1">
      <c r="A24" s="4" t="s">
        <v>313</v>
      </c>
      <c r="B24" s="606">
        <v>13999</v>
      </c>
      <c r="C24" s="408">
        <v>399283</v>
      </c>
      <c r="D24" s="290">
        <f t="shared" si="0"/>
        <v>28.522251589399243</v>
      </c>
      <c r="E24" s="465">
        <v>43883</v>
      </c>
      <c r="F24" s="403">
        <v>7708</v>
      </c>
      <c r="G24" s="403"/>
      <c r="H24" s="465">
        <v>4355</v>
      </c>
      <c r="I24" s="403"/>
      <c r="J24" s="465">
        <f t="shared" si="1"/>
        <v>55946</v>
      </c>
    </row>
    <row r="25" spans="1:10" ht="13.5" customHeight="1">
      <c r="A25" s="4" t="s">
        <v>264</v>
      </c>
      <c r="B25" s="606">
        <v>77504</v>
      </c>
      <c r="C25" s="307">
        <v>3271488</v>
      </c>
      <c r="D25" s="290">
        <f t="shared" si="0"/>
        <v>42.210569777043766</v>
      </c>
      <c r="E25" s="465">
        <v>178380</v>
      </c>
      <c r="F25" s="403">
        <v>22500</v>
      </c>
      <c r="G25" s="403"/>
      <c r="H25" s="465"/>
      <c r="I25" s="403"/>
      <c r="J25" s="465">
        <f t="shared" si="1"/>
        <v>200880</v>
      </c>
    </row>
    <row r="26" spans="1:10" ht="13.5" customHeight="1">
      <c r="A26" s="4" t="s">
        <v>265</v>
      </c>
      <c r="B26" s="606">
        <v>161998</v>
      </c>
      <c r="C26" s="307">
        <v>5800188</v>
      </c>
      <c r="D26" s="290">
        <f t="shared" si="0"/>
        <v>35.804071655205618</v>
      </c>
      <c r="E26" s="465">
        <v>361860</v>
      </c>
      <c r="F26" s="403">
        <v>35000</v>
      </c>
      <c r="G26" s="403"/>
      <c r="H26" s="465"/>
      <c r="I26" s="403"/>
      <c r="J26" s="465">
        <f t="shared" si="1"/>
        <v>396860</v>
      </c>
    </row>
    <row r="27" spans="1:10" ht="13.5" customHeight="1">
      <c r="A27" s="4" t="s">
        <v>130</v>
      </c>
      <c r="B27" s="606">
        <v>90427</v>
      </c>
      <c r="C27" s="307">
        <v>4475582</v>
      </c>
      <c r="D27" s="290">
        <f t="shared" si="0"/>
        <v>49.49386798190806</v>
      </c>
      <c r="E27" s="465">
        <v>200140</v>
      </c>
      <c r="F27" s="403">
        <v>45142</v>
      </c>
      <c r="G27" s="403"/>
      <c r="H27" s="465"/>
      <c r="I27" s="403"/>
      <c r="J27" s="465">
        <f t="shared" si="1"/>
        <v>245282</v>
      </c>
    </row>
    <row r="28" spans="1:10" ht="13.5" customHeight="1">
      <c r="A28" s="405" t="s">
        <v>419</v>
      </c>
      <c r="B28" s="606">
        <v>359671</v>
      </c>
      <c r="C28" s="307">
        <v>17261091</v>
      </c>
      <c r="D28" s="290">
        <f t="shared" si="0"/>
        <v>47.991333746674044</v>
      </c>
      <c r="E28" s="465">
        <v>665392</v>
      </c>
      <c r="F28" s="403">
        <v>221851</v>
      </c>
      <c r="G28" s="403"/>
      <c r="H28" s="465"/>
      <c r="I28" s="403"/>
      <c r="J28" s="465">
        <f t="shared" si="1"/>
        <v>887243</v>
      </c>
    </row>
    <row r="29" spans="1:10" ht="13.5" customHeight="1">
      <c r="A29" s="4" t="s">
        <v>314</v>
      </c>
      <c r="B29" s="606">
        <v>2760</v>
      </c>
      <c r="C29" s="307">
        <v>381992</v>
      </c>
      <c r="D29" s="290">
        <f t="shared" si="0"/>
        <v>138.40289855072464</v>
      </c>
      <c r="E29" s="465">
        <v>5106</v>
      </c>
      <c r="F29" s="403">
        <v>15977</v>
      </c>
      <c r="G29" s="403"/>
      <c r="H29" s="465">
        <v>4355</v>
      </c>
      <c r="I29" s="403"/>
      <c r="J29" s="465">
        <f t="shared" si="1"/>
        <v>25438</v>
      </c>
    </row>
    <row r="30" spans="1:10" ht="13.5" customHeight="1">
      <c r="A30" s="4" t="s">
        <v>420</v>
      </c>
      <c r="B30" s="606">
        <v>334857</v>
      </c>
      <c r="C30" s="307">
        <v>11529397</v>
      </c>
      <c r="D30" s="290">
        <f t="shared" si="0"/>
        <v>34.430807777648369</v>
      </c>
      <c r="E30" s="465">
        <v>765645</v>
      </c>
      <c r="F30" s="403">
        <v>65000</v>
      </c>
      <c r="G30" s="403"/>
      <c r="H30" s="465"/>
      <c r="I30" s="403"/>
      <c r="J30" s="465">
        <f t="shared" si="1"/>
        <v>830645</v>
      </c>
    </row>
    <row r="31" spans="1:10" ht="13.5" customHeight="1">
      <c r="A31" s="4" t="s">
        <v>267</v>
      </c>
      <c r="B31" s="606">
        <v>56532</v>
      </c>
      <c r="C31" s="307">
        <v>1544359</v>
      </c>
      <c r="D31" s="290">
        <f t="shared" si="0"/>
        <v>27.318315290454965</v>
      </c>
      <c r="E31" s="465">
        <v>104584</v>
      </c>
      <c r="F31" s="403">
        <v>56524</v>
      </c>
      <c r="G31" s="403"/>
      <c r="H31" s="465"/>
      <c r="I31" s="403"/>
      <c r="J31" s="465">
        <f t="shared" si="1"/>
        <v>161108</v>
      </c>
    </row>
    <row r="32" spans="1:10" ht="13.5" customHeight="1">
      <c r="A32" s="4" t="s">
        <v>105</v>
      </c>
      <c r="B32" s="606">
        <v>51211</v>
      </c>
      <c r="C32" s="307">
        <v>1061328</v>
      </c>
      <c r="D32" s="290">
        <f t="shared" si="0"/>
        <v>20.724609947081682</v>
      </c>
      <c r="E32" s="465">
        <v>94740</v>
      </c>
      <c r="F32" s="403">
        <v>114151</v>
      </c>
      <c r="G32" s="403"/>
      <c r="H32" s="465">
        <v>4355</v>
      </c>
      <c r="I32" s="403"/>
      <c r="J32" s="465">
        <f t="shared" si="1"/>
        <v>213246</v>
      </c>
    </row>
    <row r="33" spans="1:10" ht="13.5" customHeight="1">
      <c r="A33" s="4" t="s">
        <v>316</v>
      </c>
      <c r="B33" s="606">
        <v>4989</v>
      </c>
      <c r="C33" s="307">
        <v>540306</v>
      </c>
      <c r="D33" s="290">
        <f t="shared" si="0"/>
        <v>108.29945880938064</v>
      </c>
      <c r="E33" s="465">
        <v>21931</v>
      </c>
      <c r="F33" s="403">
        <v>15000</v>
      </c>
      <c r="G33" s="403" t="s">
        <v>523</v>
      </c>
      <c r="H33" s="465"/>
      <c r="I33" s="403"/>
      <c r="J33" s="465">
        <f t="shared" si="1"/>
        <v>36931</v>
      </c>
    </row>
    <row r="34" spans="1:10" ht="13.5" customHeight="1">
      <c r="A34" s="4" t="s">
        <v>317</v>
      </c>
      <c r="B34" s="606">
        <v>73892</v>
      </c>
      <c r="C34" s="307">
        <v>1790422</v>
      </c>
      <c r="D34" s="290">
        <f t="shared" si="0"/>
        <v>24.23025496670817</v>
      </c>
      <c r="E34" s="465">
        <v>136700</v>
      </c>
      <c r="F34" s="403">
        <v>62971</v>
      </c>
      <c r="G34" s="403"/>
      <c r="H34" s="465"/>
      <c r="I34" s="403"/>
      <c r="J34" s="465">
        <f t="shared" si="1"/>
        <v>199671</v>
      </c>
    </row>
    <row r="35" spans="1:10" ht="13.5" customHeight="1">
      <c r="A35" s="4" t="s">
        <v>319</v>
      </c>
      <c r="B35" s="606">
        <v>4419</v>
      </c>
      <c r="C35" s="307">
        <v>196090</v>
      </c>
      <c r="D35" s="290">
        <f t="shared" si="0"/>
        <v>44.374292826431322</v>
      </c>
      <c r="E35" s="465">
        <v>20804</v>
      </c>
      <c r="F35" s="403">
        <v>5415</v>
      </c>
      <c r="G35" s="403"/>
      <c r="H35" s="465">
        <v>4355</v>
      </c>
      <c r="I35" s="403"/>
      <c r="J35" s="465">
        <f t="shared" si="1"/>
        <v>30574</v>
      </c>
    </row>
    <row r="36" spans="1:10" ht="13.5" customHeight="1">
      <c r="A36" s="4" t="s">
        <v>320</v>
      </c>
      <c r="B36" s="606">
        <v>4188</v>
      </c>
      <c r="C36" s="307">
        <v>283705</v>
      </c>
      <c r="D36" s="290">
        <f t="shared" si="0"/>
        <v>67.742359121298946</v>
      </c>
      <c r="E36" s="465">
        <v>18294</v>
      </c>
      <c r="F36" s="403">
        <v>7748</v>
      </c>
      <c r="G36" s="403"/>
      <c r="H36" s="465">
        <v>4355</v>
      </c>
      <c r="I36" s="403"/>
      <c r="J36" s="465">
        <f t="shared" si="1"/>
        <v>30397</v>
      </c>
    </row>
    <row r="37" spans="1:10" ht="13.5" customHeight="1">
      <c r="A37" s="405" t="s">
        <v>433</v>
      </c>
      <c r="B37" s="606">
        <v>11392</v>
      </c>
      <c r="C37" s="408">
        <v>612940</v>
      </c>
      <c r="D37" s="290">
        <f t="shared" si="0"/>
        <v>53.804424157303373</v>
      </c>
      <c r="E37" s="465">
        <v>47818</v>
      </c>
      <c r="F37" s="403">
        <v>11462</v>
      </c>
      <c r="G37" s="403"/>
      <c r="H37" s="465">
        <v>4355</v>
      </c>
      <c r="I37" s="403"/>
      <c r="J37" s="465">
        <f t="shared" si="1"/>
        <v>63635</v>
      </c>
    </row>
    <row r="38" spans="1:10" ht="13.5" customHeight="1">
      <c r="A38" s="4" t="s">
        <v>321</v>
      </c>
      <c r="B38" s="606">
        <v>12527</v>
      </c>
      <c r="C38" s="307">
        <v>384140</v>
      </c>
      <c r="D38" s="290">
        <f t="shared" si="0"/>
        <v>30.664963678454537</v>
      </c>
      <c r="E38" s="465">
        <v>39718</v>
      </c>
      <c r="F38" s="403">
        <v>7090</v>
      </c>
      <c r="G38" s="403"/>
      <c r="H38" s="465">
        <v>4355</v>
      </c>
      <c r="I38" s="403"/>
      <c r="J38" s="465">
        <f t="shared" si="1"/>
        <v>51163</v>
      </c>
    </row>
    <row r="39" spans="1:10" ht="13.5" customHeight="1">
      <c r="A39" s="4" t="s">
        <v>421</v>
      </c>
      <c r="B39" s="606">
        <v>222758</v>
      </c>
      <c r="C39" s="307">
        <v>9629491</v>
      </c>
      <c r="D39" s="290">
        <f t="shared" si="0"/>
        <v>43.228485621167366</v>
      </c>
      <c r="E39" s="465">
        <v>514885</v>
      </c>
      <c r="F39" s="403">
        <v>50000</v>
      </c>
      <c r="G39" s="403"/>
      <c r="H39" s="465"/>
      <c r="I39" s="403"/>
      <c r="J39" s="465">
        <f t="shared" si="1"/>
        <v>564885</v>
      </c>
    </row>
    <row r="40" spans="1:10" ht="13.5" customHeight="1">
      <c r="A40" s="4" t="s">
        <v>434</v>
      </c>
      <c r="B40" s="606">
        <v>51449</v>
      </c>
      <c r="C40" s="307">
        <v>2445864</v>
      </c>
      <c r="D40" s="290">
        <f t="shared" si="0"/>
        <v>47.539582887908416</v>
      </c>
      <c r="E40" s="465">
        <v>119506</v>
      </c>
      <c r="F40" s="403">
        <v>39688</v>
      </c>
      <c r="G40" s="403"/>
      <c r="H40" s="465">
        <v>4355</v>
      </c>
      <c r="I40" s="403"/>
      <c r="J40" s="465">
        <f>SUM(E40:I40)</f>
        <v>163549</v>
      </c>
    </row>
    <row r="41" spans="1:10" ht="13.5" customHeight="1">
      <c r="A41" s="4" t="s">
        <v>322</v>
      </c>
      <c r="B41" s="606">
        <v>9323</v>
      </c>
      <c r="C41" s="307">
        <v>209216</v>
      </c>
      <c r="D41" s="290">
        <f t="shared" si="0"/>
        <v>22.440845221495227</v>
      </c>
      <c r="E41" s="465">
        <v>32485</v>
      </c>
      <c r="F41" s="403">
        <v>6530</v>
      </c>
      <c r="G41" s="403"/>
      <c r="H41" s="465">
        <v>4355</v>
      </c>
      <c r="I41" s="403"/>
      <c r="J41" s="465">
        <f t="shared" si="1"/>
        <v>43370</v>
      </c>
    </row>
    <row r="42" spans="1:10" ht="13.5" customHeight="1">
      <c r="A42" s="4" t="s">
        <v>422</v>
      </c>
      <c r="B42" s="606">
        <v>8876</v>
      </c>
      <c r="C42" s="408">
        <v>512035</v>
      </c>
      <c r="D42" s="290">
        <f t="shared" si="0"/>
        <v>57.687584497521406</v>
      </c>
      <c r="E42" s="569">
        <v>47892</v>
      </c>
      <c r="F42" s="403">
        <v>14000</v>
      </c>
      <c r="G42" s="403"/>
      <c r="H42" s="569">
        <v>4355</v>
      </c>
      <c r="I42" s="403"/>
      <c r="J42" s="465">
        <f t="shared" si="1"/>
        <v>66247</v>
      </c>
    </row>
    <row r="43" spans="1:10" ht="13.5" customHeight="1">
      <c r="A43" s="4" t="s">
        <v>323</v>
      </c>
      <c r="B43" s="606">
        <v>38119</v>
      </c>
      <c r="C43" s="307">
        <v>2048868</v>
      </c>
      <c r="D43" s="290">
        <f t="shared" si="0"/>
        <v>53.749258899761273</v>
      </c>
      <c r="E43" s="465">
        <v>105409</v>
      </c>
      <c r="F43" s="403">
        <v>15000</v>
      </c>
      <c r="G43" s="403"/>
      <c r="H43" s="465"/>
      <c r="I43" s="403"/>
      <c r="J43" s="465">
        <f t="shared" si="1"/>
        <v>120409</v>
      </c>
    </row>
    <row r="44" spans="1:10" ht="13.5" customHeight="1">
      <c r="A44" s="4" t="s">
        <v>268</v>
      </c>
      <c r="B44" s="606">
        <v>207022</v>
      </c>
      <c r="C44" s="307">
        <v>8496642</v>
      </c>
      <c r="D44" s="290">
        <f t="shared" si="0"/>
        <v>41.042217735313152</v>
      </c>
      <c r="E44" s="465">
        <v>457975</v>
      </c>
      <c r="F44" s="403">
        <v>55298</v>
      </c>
      <c r="G44" s="403"/>
      <c r="H44" s="465"/>
      <c r="I44" s="403"/>
      <c r="J44" s="465">
        <f t="shared" si="1"/>
        <v>513273</v>
      </c>
    </row>
    <row r="45" spans="1:10" ht="13.5" customHeight="1">
      <c r="A45" s="4" t="s">
        <v>423</v>
      </c>
      <c r="B45" s="606">
        <v>12569</v>
      </c>
      <c r="C45" s="307">
        <v>521000</v>
      </c>
      <c r="D45" s="290">
        <f t="shared" si="0"/>
        <v>41.451189434322536</v>
      </c>
      <c r="E45" s="465">
        <v>51806</v>
      </c>
      <c r="F45" s="403">
        <v>12300</v>
      </c>
      <c r="G45" s="403"/>
      <c r="H45" s="465">
        <v>4355</v>
      </c>
      <c r="I45" s="403"/>
      <c r="J45" s="465">
        <f t="shared" si="1"/>
        <v>68461</v>
      </c>
    </row>
    <row r="46" spans="1:10" ht="13.5" customHeight="1">
      <c r="A46" s="4" t="s">
        <v>324</v>
      </c>
      <c r="B46" s="606">
        <v>9768</v>
      </c>
      <c r="C46" s="307">
        <v>331423</v>
      </c>
      <c r="D46" s="290">
        <f t="shared" si="0"/>
        <v>33.929463554463553</v>
      </c>
      <c r="E46" s="465">
        <v>33660</v>
      </c>
      <c r="F46" s="403">
        <v>6682</v>
      </c>
      <c r="G46" s="403"/>
      <c r="H46" s="465">
        <v>4355</v>
      </c>
      <c r="I46" s="403"/>
      <c r="J46" s="465">
        <f t="shared" si="1"/>
        <v>44697</v>
      </c>
    </row>
    <row r="47" spans="1:10" ht="13.5" customHeight="1">
      <c r="A47" s="4" t="s">
        <v>424</v>
      </c>
      <c r="B47" s="606">
        <v>149489</v>
      </c>
      <c r="C47" s="307">
        <v>7601001</v>
      </c>
      <c r="D47" s="290">
        <f t="shared" si="0"/>
        <v>50.846557271772504</v>
      </c>
      <c r="E47" s="465">
        <v>310095</v>
      </c>
      <c r="F47" s="403">
        <v>67000</v>
      </c>
      <c r="G47" s="403"/>
      <c r="H47" s="465"/>
      <c r="I47" s="403"/>
      <c r="J47" s="465">
        <f t="shared" si="1"/>
        <v>377095</v>
      </c>
    </row>
    <row r="48" spans="1:10" ht="13.5" customHeight="1">
      <c r="A48" s="4" t="s">
        <v>325</v>
      </c>
      <c r="B48" s="606">
        <v>4349</v>
      </c>
      <c r="C48" s="307">
        <v>322243</v>
      </c>
      <c r="D48" s="290">
        <f t="shared" si="0"/>
        <v>74.095884111289948</v>
      </c>
      <c r="E48" s="465">
        <v>16895</v>
      </c>
      <c r="F48" s="403">
        <v>7543</v>
      </c>
      <c r="G48" s="403"/>
      <c r="H48" s="465">
        <v>4355</v>
      </c>
      <c r="I48" s="403"/>
      <c r="J48" s="465">
        <f t="shared" si="1"/>
        <v>28793</v>
      </c>
    </row>
    <row r="49" spans="1:10" ht="13.5" customHeight="1">
      <c r="A49" s="4" t="s">
        <v>104</v>
      </c>
      <c r="B49" s="606">
        <v>9001</v>
      </c>
      <c r="C49" s="307">
        <v>503154</v>
      </c>
      <c r="D49" s="290">
        <f t="shared" si="0"/>
        <v>55.89978891234307</v>
      </c>
      <c r="E49" s="465">
        <v>30780</v>
      </c>
      <c r="F49" s="403">
        <v>23000</v>
      </c>
      <c r="G49" s="403"/>
      <c r="H49" s="465"/>
      <c r="I49" s="403"/>
      <c r="J49" s="465">
        <f t="shared" si="1"/>
        <v>53780</v>
      </c>
    </row>
    <row r="50" spans="1:10" ht="13.5" customHeight="1">
      <c r="A50" s="4" t="s">
        <v>108</v>
      </c>
      <c r="B50" s="606">
        <v>29918</v>
      </c>
      <c r="C50" s="307">
        <v>1710878</v>
      </c>
      <c r="D50" s="290">
        <f t="shared" si="0"/>
        <v>57.185573901998794</v>
      </c>
      <c r="E50" s="465">
        <v>55348</v>
      </c>
      <c r="F50" s="403">
        <v>44074</v>
      </c>
      <c r="G50" s="403"/>
      <c r="H50" s="465">
        <v>4355</v>
      </c>
      <c r="I50" s="403"/>
      <c r="J50" s="465">
        <f t="shared" si="1"/>
        <v>103777</v>
      </c>
    </row>
    <row r="51" spans="1:10" ht="13.5" customHeight="1">
      <c r="A51" s="4" t="s">
        <v>98</v>
      </c>
      <c r="B51" s="606">
        <v>10406</v>
      </c>
      <c r="C51" s="307">
        <v>592988</v>
      </c>
      <c r="D51" s="290">
        <f t="shared" si="0"/>
        <v>56.985200845665965</v>
      </c>
      <c r="E51" s="465">
        <v>45052</v>
      </c>
      <c r="F51" s="403">
        <v>16500</v>
      </c>
      <c r="G51" s="403"/>
      <c r="H51" s="403">
        <v>4355</v>
      </c>
      <c r="I51" s="403"/>
      <c r="J51" s="465">
        <f t="shared" si="1"/>
        <v>65907</v>
      </c>
    </row>
    <row r="52" spans="1:10">
      <c r="A52" s="4" t="s">
        <v>326</v>
      </c>
      <c r="B52" s="606">
        <v>26125</v>
      </c>
      <c r="C52" s="307">
        <v>1027559</v>
      </c>
      <c r="D52" s="290">
        <f t="shared" si="0"/>
        <v>39.3324019138756</v>
      </c>
      <c r="E52" s="465">
        <v>69478</v>
      </c>
      <c r="F52" s="403">
        <v>16000</v>
      </c>
      <c r="G52" s="403"/>
      <c r="H52" s="403">
        <v>4355</v>
      </c>
      <c r="I52" s="403"/>
      <c r="J52" s="465">
        <f t="shared" si="1"/>
        <v>89833</v>
      </c>
    </row>
    <row r="53" spans="1:10">
      <c r="A53" s="4"/>
      <c r="B53" s="509"/>
      <c r="C53" s="307"/>
      <c r="D53" s="303"/>
      <c r="E53" s="465"/>
      <c r="F53" s="403"/>
      <c r="G53" s="403"/>
      <c r="H53" s="403"/>
      <c r="I53" s="403"/>
      <c r="J53" s="465"/>
    </row>
    <row r="54" spans="1:10">
      <c r="A54" s="4" t="s">
        <v>525</v>
      </c>
      <c r="B54" s="509"/>
      <c r="C54" s="307"/>
      <c r="D54" s="303"/>
      <c r="E54" s="465"/>
      <c r="F54" s="403"/>
      <c r="G54" s="403"/>
      <c r="H54" s="403"/>
      <c r="I54" s="403"/>
      <c r="J54" s="465"/>
    </row>
    <row r="55" spans="1:10">
      <c r="A55" s="7"/>
      <c r="B55" s="509"/>
      <c r="C55" s="307"/>
      <c r="D55" s="303"/>
      <c r="E55" s="465"/>
      <c r="F55" s="403"/>
      <c r="G55" s="403"/>
      <c r="H55" s="403"/>
      <c r="I55" s="403"/>
      <c r="J55" s="465"/>
    </row>
    <row r="56" spans="1:10">
      <c r="A56" s="4"/>
      <c r="B56" s="87"/>
      <c r="C56" s="303"/>
      <c r="D56" s="220"/>
      <c r="H56" s="4"/>
      <c r="I56" s="506"/>
    </row>
    <row r="57" spans="1:10">
      <c r="A57" s="4"/>
      <c r="B57" s="87"/>
      <c r="C57" s="303"/>
      <c r="D57" s="220"/>
      <c r="H57" s="4"/>
      <c r="I57" s="506"/>
    </row>
    <row r="58" spans="1:10">
      <c r="A58" s="4"/>
      <c r="B58" s="87"/>
      <c r="C58" s="365"/>
      <c r="D58" s="220"/>
      <c r="H58" s="4"/>
      <c r="I58" s="506"/>
    </row>
    <row r="59" spans="1:10">
      <c r="A59" s="7"/>
      <c r="B59" s="87"/>
      <c r="C59" s="365"/>
      <c r="D59" s="220"/>
      <c r="H59" s="188"/>
      <c r="I59" s="506"/>
    </row>
    <row r="60" spans="1:10">
      <c r="A60" s="4"/>
      <c r="B60" s="87"/>
      <c r="C60" s="365"/>
      <c r="D60" s="220"/>
      <c r="H60" s="188"/>
      <c r="I60" s="506"/>
    </row>
    <row r="61" spans="1:10">
      <c r="A61" s="4"/>
      <c r="B61" s="87"/>
      <c r="C61" s="365"/>
      <c r="D61" s="220"/>
      <c r="H61" s="188"/>
      <c r="I61" s="506"/>
    </row>
    <row r="62" spans="1:10">
      <c r="A62" s="7"/>
      <c r="B62" s="87"/>
      <c r="C62" s="365"/>
      <c r="D62" s="220"/>
      <c r="H62" s="188"/>
      <c r="I62" s="506"/>
    </row>
    <row r="63" spans="1:10">
      <c r="A63" s="7"/>
      <c r="B63" s="87"/>
      <c r="C63" s="365"/>
      <c r="D63" s="220"/>
      <c r="H63" s="188"/>
      <c r="I63" s="506"/>
    </row>
    <row r="64" spans="1:10">
      <c r="A64" s="4"/>
      <c r="B64" s="87"/>
      <c r="C64" s="365"/>
      <c r="D64" s="220"/>
      <c r="H64" s="188"/>
      <c r="I64" s="506"/>
    </row>
    <row r="65" spans="1:9">
      <c r="A65" s="7"/>
      <c r="B65" s="87"/>
      <c r="C65" s="365"/>
      <c r="D65" s="220"/>
      <c r="H65" s="4"/>
      <c r="I65" s="506"/>
    </row>
    <row r="66" spans="1:9">
      <c r="A66" s="7"/>
      <c r="B66" s="87"/>
      <c r="C66" s="365"/>
      <c r="D66" s="220"/>
      <c r="H66" s="4"/>
      <c r="I66" s="506"/>
    </row>
    <row r="67" spans="1:9">
      <c r="A67" s="4"/>
      <c r="B67" s="87"/>
      <c r="C67" s="365"/>
      <c r="D67" s="220"/>
      <c r="H67" s="188"/>
      <c r="I67" s="506"/>
    </row>
    <row r="68" spans="1:9">
      <c r="A68" s="4"/>
      <c r="B68" s="87"/>
      <c r="C68" s="365"/>
      <c r="D68" s="220"/>
      <c r="H68" s="188"/>
      <c r="I68" s="506"/>
    </row>
    <row r="69" spans="1:9">
      <c r="A69" s="4"/>
      <c r="B69" s="87"/>
      <c r="C69" s="365"/>
      <c r="D69" s="220"/>
      <c r="H69" s="188"/>
      <c r="I69" s="506"/>
    </row>
    <row r="70" spans="1:9">
      <c r="A70" s="4"/>
      <c r="B70" s="87"/>
      <c r="C70" s="365"/>
      <c r="D70" s="220"/>
      <c r="H70" s="188"/>
      <c r="I70" s="506"/>
    </row>
    <row r="71" spans="1:9">
      <c r="A71" s="7"/>
      <c r="B71" s="87"/>
      <c r="C71" s="365"/>
      <c r="D71" s="220"/>
      <c r="H71" s="4"/>
      <c r="I71" s="506"/>
    </row>
    <row r="72" spans="1:9">
      <c r="A72" s="7"/>
      <c r="B72" s="87"/>
      <c r="C72" s="365"/>
      <c r="D72" s="220"/>
      <c r="H72" s="4"/>
      <c r="I72" s="506"/>
    </row>
    <row r="73" spans="1:9">
      <c r="A73" s="7"/>
      <c r="B73" s="87"/>
      <c r="C73" s="365"/>
      <c r="D73" s="220"/>
      <c r="H73" s="188"/>
      <c r="I73" s="506"/>
    </row>
    <row r="74" spans="1:9">
      <c r="A74" s="4"/>
      <c r="B74" s="87"/>
      <c r="C74" s="365"/>
      <c r="D74" s="220"/>
      <c r="H74" s="188"/>
      <c r="I74" s="506"/>
    </row>
    <row r="75" spans="1:9">
      <c r="A75" s="4"/>
      <c r="B75" s="87"/>
      <c r="C75" s="365"/>
      <c r="D75" s="220"/>
      <c r="H75" s="188"/>
      <c r="I75" s="506"/>
    </row>
    <row r="76" spans="1:9">
      <c r="A76" s="7"/>
      <c r="B76" s="87"/>
      <c r="C76" s="365"/>
      <c r="D76" s="220"/>
      <c r="H76" s="188"/>
      <c r="I76" s="506"/>
    </row>
    <row r="77" spans="1:9">
      <c r="A77" s="7"/>
      <c r="B77" s="87"/>
      <c r="C77" s="365"/>
      <c r="D77" s="220"/>
      <c r="H77" s="4"/>
      <c r="I77" s="506"/>
    </row>
    <row r="78" spans="1:9">
      <c r="A78" s="4"/>
      <c r="B78" s="87"/>
      <c r="C78" s="365"/>
      <c r="D78" s="220"/>
      <c r="H78" s="188"/>
      <c r="I78" s="505"/>
    </row>
    <row r="79" spans="1:9">
      <c r="A79" s="7"/>
      <c r="B79" s="87"/>
      <c r="C79" s="365"/>
      <c r="D79" s="220"/>
      <c r="H79" s="188"/>
      <c r="I79" s="506"/>
    </row>
    <row r="80" spans="1:9">
      <c r="A80" s="4"/>
      <c r="B80" s="87"/>
      <c r="C80" s="365"/>
      <c r="D80" s="220"/>
      <c r="H80" s="188"/>
      <c r="I80" s="505"/>
    </row>
    <row r="81" spans="1:9">
      <c r="A81" s="4"/>
      <c r="B81" s="87"/>
      <c r="C81" s="365"/>
      <c r="D81" s="220"/>
      <c r="H81" s="188"/>
      <c r="I81" s="506"/>
    </row>
    <row r="82" spans="1:9">
      <c r="A82" s="7"/>
      <c r="B82" s="87"/>
      <c r="C82" s="365"/>
      <c r="D82" s="220"/>
      <c r="H82" s="188"/>
      <c r="I82" s="506"/>
    </row>
    <row r="83" spans="1:9">
      <c r="A83" s="4"/>
      <c r="B83" s="87"/>
      <c r="C83" s="365"/>
      <c r="D83" s="220"/>
      <c r="H83" s="188"/>
      <c r="I83" s="506"/>
    </row>
    <row r="84" spans="1:9" ht="15">
      <c r="A84" s="4"/>
      <c r="B84" s="87"/>
      <c r="C84" s="365"/>
      <c r="D84" s="220"/>
      <c r="H84" s="37"/>
      <c r="I84" s="506"/>
    </row>
    <row r="85" spans="1:9">
      <c r="A85" s="7"/>
      <c r="B85" s="87"/>
      <c r="C85" s="365"/>
      <c r="D85" s="220"/>
      <c r="H85" s="49"/>
      <c r="I85" s="505"/>
    </row>
    <row r="86" spans="1:9" ht="15">
      <c r="A86" s="4"/>
      <c r="B86" s="87"/>
      <c r="C86" s="365"/>
      <c r="D86" s="177"/>
      <c r="H86" s="37"/>
      <c r="I86" s="506"/>
    </row>
    <row r="87" spans="1:9" ht="15">
      <c r="A87" s="7"/>
      <c r="B87" s="87"/>
      <c r="C87" s="365"/>
      <c r="D87" s="177"/>
      <c r="H87" s="37"/>
      <c r="I87" s="506"/>
    </row>
    <row r="88" spans="1:9">
      <c r="A88" s="7"/>
      <c r="B88" s="87"/>
      <c r="C88" s="365"/>
      <c r="D88" s="177"/>
      <c r="I88" s="506"/>
    </row>
    <row r="89" spans="1:9">
      <c r="A89" s="4"/>
      <c r="B89" s="87"/>
      <c r="C89" s="365"/>
      <c r="D89" s="177"/>
      <c r="I89" s="506"/>
    </row>
    <row r="90" spans="1:9">
      <c r="A90" s="4"/>
      <c r="B90" s="87"/>
      <c r="C90" s="365"/>
      <c r="D90" s="177"/>
      <c r="H90" s="26"/>
      <c r="I90" s="506"/>
    </row>
    <row r="91" spans="1:9">
      <c r="A91" s="7"/>
      <c r="B91" s="87"/>
      <c r="C91" s="365"/>
      <c r="D91" s="177"/>
      <c r="H91" s="26"/>
      <c r="I91" s="506"/>
    </row>
    <row r="92" spans="1:9">
      <c r="A92" s="4"/>
      <c r="B92" s="87"/>
      <c r="C92" s="365"/>
      <c r="D92" s="177"/>
      <c r="H92" s="26"/>
      <c r="I92" s="506"/>
    </row>
    <row r="93" spans="1:9">
      <c r="A93" s="4"/>
      <c r="B93" s="87"/>
      <c r="C93" s="365"/>
      <c r="D93" s="177"/>
      <c r="H93" s="26"/>
      <c r="I93" s="506"/>
    </row>
    <row r="94" spans="1:9">
      <c r="A94" s="4"/>
      <c r="B94" s="87"/>
      <c r="C94" s="365"/>
      <c r="D94" s="177"/>
      <c r="I94" s="506"/>
    </row>
    <row r="95" spans="1:9">
      <c r="A95" s="4"/>
      <c r="B95" s="87"/>
      <c r="C95" s="365"/>
      <c r="D95" s="177"/>
      <c r="I95" s="506"/>
    </row>
    <row r="96" spans="1:9">
      <c r="A96" s="4"/>
      <c r="B96" s="87"/>
      <c r="C96" s="365"/>
      <c r="D96" s="177"/>
      <c r="I96" s="506"/>
    </row>
    <row r="97" spans="1:9">
      <c r="A97" s="4"/>
      <c r="B97" s="87"/>
      <c r="C97" s="365"/>
      <c r="D97" s="177"/>
      <c r="I97" s="505"/>
    </row>
    <row r="98" spans="1:9">
      <c r="A98" s="4"/>
      <c r="B98" s="87"/>
      <c r="C98" s="365"/>
      <c r="D98" s="177"/>
      <c r="I98" s="506"/>
    </row>
    <row r="99" spans="1:9">
      <c r="A99" s="4"/>
      <c r="B99" s="87"/>
      <c r="C99" s="365"/>
      <c r="D99" s="177"/>
      <c r="I99" s="507"/>
    </row>
    <row r="100" spans="1:9">
      <c r="A100" s="4"/>
      <c r="B100" s="87"/>
      <c r="C100" s="365"/>
      <c r="D100" s="177"/>
      <c r="I100" s="506"/>
    </row>
    <row r="101" spans="1:9">
      <c r="A101" s="4"/>
      <c r="B101" s="87"/>
      <c r="C101" s="365"/>
      <c r="D101" s="177"/>
      <c r="I101" s="506"/>
    </row>
    <row r="102" spans="1:9">
      <c r="A102" s="7"/>
      <c r="B102" s="87"/>
      <c r="C102" s="365"/>
      <c r="D102" s="177"/>
      <c r="I102" s="506"/>
    </row>
    <row r="103" spans="1:9">
      <c r="A103" s="7"/>
      <c r="B103" s="87"/>
      <c r="C103" s="365"/>
      <c r="D103" s="177"/>
      <c r="I103" s="506"/>
    </row>
    <row r="104" spans="1:9">
      <c r="A104" s="4"/>
      <c r="B104" s="87"/>
      <c r="C104" s="365"/>
      <c r="D104" s="177"/>
      <c r="I104" s="506"/>
    </row>
    <row r="105" spans="1:9">
      <c r="A105" s="4"/>
      <c r="B105" s="87"/>
      <c r="C105" s="365"/>
      <c r="D105" s="177"/>
      <c r="I105" s="506"/>
    </row>
    <row r="106" spans="1:9">
      <c r="A106" s="4"/>
      <c r="B106" s="87"/>
      <c r="C106" s="365"/>
      <c r="D106" s="177"/>
      <c r="I106" s="505"/>
    </row>
    <row r="107" spans="1:9">
      <c r="A107" s="4"/>
      <c r="B107" s="87"/>
      <c r="C107" s="365"/>
      <c r="D107" s="177"/>
      <c r="I107" s="506"/>
    </row>
    <row r="108" spans="1:9">
      <c r="A108" s="7"/>
      <c r="B108" s="87"/>
      <c r="C108" s="365"/>
      <c r="D108" s="177"/>
      <c r="I108" s="505"/>
    </row>
    <row r="109" spans="1:9">
      <c r="A109" s="4"/>
      <c r="B109" s="87"/>
      <c r="C109" s="365"/>
      <c r="D109" s="177"/>
      <c r="I109" s="506"/>
    </row>
    <row r="110" spans="1:9">
      <c r="A110" s="7"/>
      <c r="B110" s="87"/>
      <c r="C110" s="365"/>
      <c r="D110" s="177"/>
      <c r="I110" s="506"/>
    </row>
    <row r="111" spans="1:9">
      <c r="A111" s="7"/>
      <c r="B111" s="87"/>
      <c r="C111" s="365"/>
      <c r="D111" s="177"/>
      <c r="I111" s="506"/>
    </row>
    <row r="112" spans="1:9">
      <c r="A112" s="4"/>
      <c r="B112" s="87"/>
      <c r="C112" s="365"/>
      <c r="D112" s="177"/>
      <c r="I112" s="506"/>
    </row>
    <row r="113" spans="1:9">
      <c r="A113" s="4"/>
      <c r="B113" s="87"/>
      <c r="C113" s="365"/>
      <c r="D113" s="177"/>
      <c r="I113" s="506"/>
    </row>
    <row r="114" spans="1:9">
      <c r="A114" s="7"/>
      <c r="B114" s="87"/>
      <c r="C114" s="365"/>
      <c r="D114" s="177"/>
      <c r="I114" s="506"/>
    </row>
    <row r="115" spans="1:9">
      <c r="A115" s="4"/>
      <c r="B115" s="87"/>
      <c r="C115" s="365"/>
      <c r="D115" s="177"/>
      <c r="I115" s="506"/>
    </row>
    <row r="116" spans="1:9">
      <c r="A116" s="7"/>
      <c r="B116" s="87"/>
      <c r="C116" s="365"/>
      <c r="D116" s="177"/>
      <c r="I116" s="506"/>
    </row>
    <row r="117" spans="1:9">
      <c r="A117" s="4"/>
      <c r="B117" s="87"/>
      <c r="C117" s="365"/>
      <c r="D117" s="177"/>
      <c r="I117" s="506"/>
    </row>
    <row r="118" spans="1:9">
      <c r="A118" s="7"/>
      <c r="B118" s="87"/>
      <c r="C118" s="365"/>
      <c r="D118" s="177"/>
      <c r="I118" s="505"/>
    </row>
    <row r="119" spans="1:9">
      <c r="A119" s="7"/>
      <c r="B119" s="87"/>
      <c r="C119" s="365"/>
      <c r="D119" s="177"/>
      <c r="I119" s="506"/>
    </row>
    <row r="120" spans="1:9">
      <c r="A120" s="4"/>
      <c r="B120" s="87"/>
      <c r="C120" s="365"/>
      <c r="D120" s="177"/>
      <c r="I120" s="506"/>
    </row>
    <row r="121" spans="1:9">
      <c r="A121" s="4"/>
      <c r="B121" s="87"/>
      <c r="C121" s="365"/>
      <c r="D121" s="177"/>
      <c r="I121" s="506"/>
    </row>
    <row r="122" spans="1:9">
      <c r="A122" s="4"/>
      <c r="B122" s="87"/>
      <c r="C122" s="365"/>
      <c r="D122" s="177"/>
      <c r="I122" s="505"/>
    </row>
    <row r="123" spans="1:9">
      <c r="A123" s="7"/>
      <c r="B123" s="87"/>
      <c r="C123" s="365"/>
      <c r="D123" s="177"/>
      <c r="I123" s="506"/>
    </row>
    <row r="124" spans="1:9">
      <c r="A124" s="4"/>
      <c r="B124" s="87"/>
      <c r="C124" s="365"/>
      <c r="D124" s="177"/>
      <c r="I124" s="505"/>
    </row>
    <row r="125" spans="1:9">
      <c r="A125" s="4"/>
      <c r="B125" s="87"/>
      <c r="C125" s="365"/>
      <c r="D125" s="177"/>
      <c r="I125" s="505"/>
    </row>
    <row r="126" spans="1:9">
      <c r="A126" s="4"/>
      <c r="B126" s="87"/>
      <c r="C126" s="365"/>
      <c r="D126" s="177"/>
      <c r="I126" s="506"/>
    </row>
    <row r="127" spans="1:9">
      <c r="A127" s="7"/>
      <c r="B127" s="87"/>
      <c r="C127" s="365"/>
      <c r="D127" s="177"/>
      <c r="I127" s="506"/>
    </row>
    <row r="128" spans="1:9">
      <c r="A128" s="7"/>
      <c r="B128" s="87"/>
      <c r="C128" s="365"/>
      <c r="D128" s="177"/>
      <c r="I128" s="506"/>
    </row>
    <row r="129" spans="1:9">
      <c r="A129" s="7"/>
      <c r="B129" s="87"/>
      <c r="C129" s="365"/>
      <c r="D129" s="177"/>
      <c r="I129" s="506"/>
    </row>
    <row r="130" spans="1:9">
      <c r="A130" s="7"/>
      <c r="B130" s="87"/>
      <c r="C130" s="365"/>
      <c r="D130" s="177"/>
      <c r="I130" s="506"/>
    </row>
    <row r="131" spans="1:9">
      <c r="A131" s="4"/>
      <c r="B131" s="87"/>
      <c r="C131" s="365"/>
      <c r="D131" s="177"/>
      <c r="I131" s="506"/>
    </row>
    <row r="132" spans="1:9">
      <c r="A132" s="4"/>
      <c r="B132" s="87"/>
      <c r="C132" s="365"/>
      <c r="D132" s="177"/>
      <c r="I132" s="506"/>
    </row>
    <row r="133" spans="1:9">
      <c r="A133" s="4"/>
      <c r="B133" s="87"/>
      <c r="C133" s="365"/>
      <c r="D133" s="177"/>
      <c r="I133" s="506"/>
    </row>
    <row r="134" spans="1:9">
      <c r="A134" s="4"/>
      <c r="B134" s="87"/>
      <c r="C134" s="365"/>
      <c r="D134" s="177"/>
      <c r="I134" s="508"/>
    </row>
    <row r="135" spans="1:9">
      <c r="A135" s="4"/>
      <c r="B135" s="87"/>
      <c r="C135" s="365"/>
      <c r="D135" s="177"/>
      <c r="I135" s="506"/>
    </row>
    <row r="136" spans="1:9">
      <c r="A136" s="4"/>
      <c r="B136" s="87"/>
      <c r="C136" s="365"/>
      <c r="D136" s="177"/>
      <c r="I136" s="506"/>
    </row>
    <row r="137" spans="1:9">
      <c r="A137" s="4"/>
      <c r="B137" s="87"/>
      <c r="C137" s="365"/>
      <c r="D137" s="177"/>
      <c r="I137" s="506"/>
    </row>
    <row r="138" spans="1:9">
      <c r="A138" s="4"/>
      <c r="B138" s="87"/>
      <c r="C138" s="365"/>
      <c r="D138" s="177"/>
      <c r="I138" s="506"/>
    </row>
    <row r="139" spans="1:9">
      <c r="A139" s="4"/>
      <c r="B139" s="87"/>
      <c r="C139" s="365"/>
      <c r="D139" s="177"/>
      <c r="I139" s="506"/>
    </row>
    <row r="140" spans="1:9">
      <c r="A140" s="4"/>
      <c r="B140" s="87"/>
      <c r="C140" s="365"/>
      <c r="D140" s="177"/>
      <c r="I140" s="506"/>
    </row>
    <row r="141" spans="1:9">
      <c r="A141" s="4"/>
      <c r="B141" s="87"/>
      <c r="C141" s="365"/>
      <c r="D141" s="177"/>
      <c r="I141" s="506"/>
    </row>
    <row r="142" spans="1:9">
      <c r="A142" s="4"/>
      <c r="B142" s="87"/>
      <c r="C142" s="365"/>
      <c r="D142" s="177"/>
      <c r="I142" s="506"/>
    </row>
    <row r="143" spans="1:9">
      <c r="A143" s="4"/>
      <c r="B143" s="87"/>
      <c r="C143" s="365"/>
      <c r="D143" s="177"/>
      <c r="I143" s="506"/>
    </row>
    <row r="144" spans="1:9">
      <c r="A144" s="4"/>
      <c r="B144" s="87"/>
      <c r="C144" s="365"/>
      <c r="D144" s="177"/>
      <c r="I144" s="506"/>
    </row>
    <row r="145" spans="1:9">
      <c r="A145" s="7"/>
      <c r="B145" s="87"/>
      <c r="C145" s="365"/>
      <c r="D145" s="177"/>
      <c r="I145" s="505"/>
    </row>
    <row r="146" spans="1:9">
      <c r="A146" s="7"/>
      <c r="B146" s="87"/>
      <c r="C146" s="365"/>
      <c r="D146" s="177"/>
      <c r="I146" s="506"/>
    </row>
    <row r="147" spans="1:9">
      <c r="A147" s="4"/>
      <c r="B147" s="87"/>
      <c r="C147" s="365"/>
      <c r="D147" s="177"/>
    </row>
    <row r="148" spans="1:9">
      <c r="A148" s="4"/>
      <c r="B148" s="87"/>
      <c r="C148" s="365"/>
      <c r="D148" s="177"/>
    </row>
    <row r="149" spans="1:9">
      <c r="A149" s="4"/>
      <c r="B149" s="87"/>
      <c r="C149" s="365"/>
      <c r="D149" s="177"/>
    </row>
    <row r="150" spans="1:9">
      <c r="A150" s="7"/>
      <c r="B150" s="87"/>
      <c r="C150" s="365"/>
      <c r="D150" s="177"/>
    </row>
    <row r="151" spans="1:9">
      <c r="A151" s="4"/>
      <c r="B151" s="87"/>
      <c r="C151" s="365"/>
      <c r="D151" s="177"/>
    </row>
    <row r="152" spans="1:9">
      <c r="A152" s="7"/>
      <c r="B152" s="87"/>
      <c r="C152" s="365"/>
      <c r="D152" s="177"/>
    </row>
    <row r="153" spans="1:9">
      <c r="A153" s="7"/>
      <c r="B153" s="87"/>
      <c r="C153" s="365"/>
      <c r="D153" s="177"/>
    </row>
    <row r="154" spans="1:9">
      <c r="A154" s="7"/>
      <c r="B154" s="87"/>
      <c r="C154" s="365"/>
      <c r="D154" s="177"/>
    </row>
    <row r="155" spans="1:9">
      <c r="A155" s="7"/>
      <c r="B155" s="87"/>
      <c r="C155" s="365"/>
      <c r="D155" s="177"/>
    </row>
    <row r="156" spans="1:9">
      <c r="A156" s="4"/>
      <c r="B156" s="87"/>
      <c r="C156" s="365"/>
      <c r="D156" s="177"/>
    </row>
    <row r="157" spans="1:9">
      <c r="A157" s="4"/>
      <c r="B157" s="87"/>
      <c r="C157" s="365"/>
      <c r="D157" s="177"/>
    </row>
    <row r="158" spans="1:9">
      <c r="A158" s="4"/>
      <c r="B158" s="87"/>
      <c r="C158" s="365"/>
      <c r="D158" s="177"/>
    </row>
    <row r="159" spans="1:9">
      <c r="A159" s="4"/>
      <c r="B159" s="87"/>
      <c r="C159" s="365"/>
      <c r="D159" s="177"/>
    </row>
    <row r="160" spans="1:9">
      <c r="A160" s="9"/>
      <c r="B160" s="86"/>
      <c r="C160" s="366"/>
      <c r="D160" s="235"/>
      <c r="E160" s="234"/>
      <c r="F160" s="234"/>
      <c r="G160" s="234"/>
    </row>
    <row r="161" spans="1:9">
      <c r="A161" s="9"/>
      <c r="B161" s="86"/>
      <c r="C161" s="366"/>
      <c r="D161" s="236"/>
      <c r="E161" s="234"/>
      <c r="F161" s="234"/>
      <c r="G161" s="234"/>
      <c r="I161" s="13"/>
    </row>
    <row r="162" spans="1:9">
      <c r="A162" s="9"/>
      <c r="B162" s="86"/>
      <c r="C162" s="366"/>
      <c r="D162" s="236"/>
      <c r="E162" s="234"/>
      <c r="F162" s="234"/>
      <c r="G162" s="234"/>
      <c r="I162" s="13"/>
    </row>
    <row r="163" spans="1:9">
      <c r="A163" s="9"/>
      <c r="B163" s="86"/>
      <c r="C163" s="366"/>
      <c r="D163" s="236"/>
      <c r="E163" s="234"/>
      <c r="F163" s="234"/>
      <c r="G163" s="234"/>
      <c r="I163" s="13"/>
    </row>
    <row r="164" spans="1:9">
      <c r="A164" s="9"/>
      <c r="B164" s="86"/>
      <c r="C164" s="366"/>
      <c r="D164" s="236"/>
      <c r="E164" s="234"/>
      <c r="F164" s="234"/>
      <c r="G164" s="234"/>
      <c r="I164" s="13"/>
    </row>
    <row r="165" spans="1:9">
      <c r="I165" s="13"/>
    </row>
    <row r="167" spans="1:9">
      <c r="I167" s="270"/>
    </row>
    <row r="168" spans="1:9">
      <c r="I168" s="270"/>
    </row>
    <row r="169" spans="1:9">
      <c r="I169" s="270"/>
    </row>
    <row r="170" spans="1:9">
      <c r="I170" s="270"/>
    </row>
    <row r="172" spans="1:9">
      <c r="I172" s="270"/>
    </row>
    <row r="173" spans="1:9">
      <c r="I173" s="270"/>
    </row>
    <row r="174" spans="1:9">
      <c r="I174" s="270"/>
    </row>
    <row r="175" spans="1:9">
      <c r="I175" s="270"/>
    </row>
    <row r="176" spans="1:9">
      <c r="I176" s="270"/>
    </row>
    <row r="197" spans="5:7">
      <c r="E197" s="211"/>
      <c r="F197" s="211"/>
      <c r="G197" s="211"/>
    </row>
    <row r="198" spans="5:7">
      <c r="E198" s="211"/>
      <c r="F198" s="211"/>
      <c r="G198" s="211"/>
    </row>
    <row r="199" spans="5:7">
      <c r="E199" s="211"/>
      <c r="F199" s="211"/>
      <c r="G199" s="211"/>
    </row>
    <row r="200" spans="5:7">
      <c r="E200" s="211"/>
      <c r="F200" s="211"/>
      <c r="G200" s="211"/>
    </row>
    <row r="201" spans="5:7">
      <c r="E201" s="211"/>
      <c r="F201" s="211"/>
      <c r="G201" s="211"/>
    </row>
    <row r="202" spans="5:7">
      <c r="E202" s="211"/>
      <c r="F202" s="211"/>
      <c r="G202" s="211"/>
    </row>
    <row r="203" spans="5:7">
      <c r="E203" s="211"/>
      <c r="F203" s="211"/>
      <c r="G203" s="211"/>
    </row>
    <row r="204" spans="5:7">
      <c r="E204" s="211"/>
      <c r="F204" s="211"/>
      <c r="G204" s="211"/>
    </row>
    <row r="205" spans="5:7">
      <c r="E205" s="211"/>
      <c r="F205" s="211"/>
      <c r="G205" s="211"/>
    </row>
    <row r="206" spans="5:7">
      <c r="E206" s="211"/>
      <c r="F206" s="211"/>
      <c r="G206" s="211"/>
    </row>
    <row r="207" spans="5:7">
      <c r="E207" s="211"/>
      <c r="F207" s="211"/>
      <c r="G207" s="211"/>
    </row>
    <row r="208" spans="5:7">
      <c r="E208" s="211"/>
      <c r="F208" s="211"/>
      <c r="G208" s="211"/>
    </row>
    <row r="209" spans="5:7">
      <c r="E209" s="211"/>
      <c r="F209" s="211"/>
      <c r="G209" s="211"/>
    </row>
    <row r="210" spans="5:7">
      <c r="E210" s="211"/>
      <c r="F210" s="211"/>
      <c r="G210" s="211"/>
    </row>
    <row r="211" spans="5:7">
      <c r="E211" s="211"/>
      <c r="F211" s="211"/>
      <c r="G211" s="211"/>
    </row>
    <row r="212" spans="5:7">
      <c r="E212" s="211"/>
      <c r="F212" s="211"/>
      <c r="G212" s="211"/>
    </row>
    <row r="213" spans="5:7">
      <c r="E213" s="211"/>
      <c r="F213" s="211"/>
      <c r="G213" s="211"/>
    </row>
    <row r="214" spans="5:7">
      <c r="E214" s="211"/>
      <c r="F214" s="211"/>
      <c r="G214" s="211"/>
    </row>
    <row r="215" spans="5:7">
      <c r="E215" s="211"/>
      <c r="F215" s="211"/>
      <c r="G215" s="211"/>
    </row>
    <row r="216" spans="5:7">
      <c r="E216" s="211"/>
      <c r="F216" s="211"/>
      <c r="G216" s="211"/>
    </row>
    <row r="217" spans="5:7">
      <c r="E217" s="211"/>
      <c r="F217" s="211"/>
      <c r="G217" s="211"/>
    </row>
    <row r="218" spans="5:7">
      <c r="E218" s="211"/>
      <c r="F218" s="211"/>
      <c r="G218" s="211"/>
    </row>
    <row r="219" spans="5:7">
      <c r="E219" s="211"/>
      <c r="F219" s="211"/>
      <c r="G219" s="211"/>
    </row>
    <row r="220" spans="5:7">
      <c r="E220" s="211"/>
      <c r="F220" s="211"/>
      <c r="G220" s="211"/>
    </row>
    <row r="221" spans="5:7">
      <c r="E221" s="211"/>
      <c r="F221" s="211"/>
      <c r="G221" s="211"/>
    </row>
    <row r="222" spans="5:7">
      <c r="E222" s="211"/>
      <c r="F222" s="211"/>
      <c r="G222" s="211"/>
    </row>
    <row r="223" spans="5:7">
      <c r="E223" s="211"/>
      <c r="F223" s="211"/>
      <c r="G223" s="211"/>
    </row>
    <row r="224" spans="5:7">
      <c r="E224" s="211"/>
      <c r="F224" s="211"/>
      <c r="G224" s="211"/>
    </row>
    <row r="225" spans="5:7">
      <c r="E225" s="211"/>
      <c r="F225" s="211"/>
      <c r="G225" s="211"/>
    </row>
    <row r="226" spans="5:7">
      <c r="E226" s="211"/>
      <c r="F226" s="211"/>
      <c r="G226" s="211"/>
    </row>
    <row r="227" spans="5:7">
      <c r="E227" s="211"/>
      <c r="F227" s="211"/>
      <c r="G227" s="211"/>
    </row>
    <row r="228" spans="5:7">
      <c r="E228" s="211"/>
      <c r="F228" s="211"/>
      <c r="G228" s="211"/>
    </row>
    <row r="229" spans="5:7">
      <c r="E229" s="211"/>
      <c r="F229" s="211"/>
      <c r="G229" s="211"/>
    </row>
    <row r="230" spans="5:7">
      <c r="E230" s="211"/>
      <c r="F230" s="211"/>
      <c r="G230" s="211"/>
    </row>
    <row r="231" spans="5:7">
      <c r="E231" s="211"/>
      <c r="F231" s="211"/>
      <c r="G231" s="211"/>
    </row>
    <row r="232" spans="5:7">
      <c r="E232" s="211"/>
      <c r="F232" s="211"/>
      <c r="G232" s="211"/>
    </row>
    <row r="233" spans="5:7">
      <c r="E233" s="211"/>
      <c r="F233" s="211"/>
      <c r="G233" s="211"/>
    </row>
    <row r="234" spans="5:7">
      <c r="E234" s="211"/>
      <c r="F234" s="211"/>
      <c r="G234" s="211"/>
    </row>
    <row r="235" spans="5:7">
      <c r="E235" s="211"/>
      <c r="F235" s="211"/>
      <c r="G235" s="211"/>
    </row>
    <row r="236" spans="5:7">
      <c r="E236" s="211"/>
      <c r="F236" s="211"/>
      <c r="G236" s="211"/>
    </row>
    <row r="237" spans="5:7">
      <c r="E237" s="211"/>
      <c r="F237" s="211"/>
      <c r="G237" s="211"/>
    </row>
    <row r="238" spans="5:7">
      <c r="E238" s="211"/>
      <c r="F238" s="211"/>
      <c r="G238" s="211"/>
    </row>
    <row r="239" spans="5:7">
      <c r="E239" s="211"/>
      <c r="F239" s="211"/>
      <c r="G239" s="211"/>
    </row>
    <row r="240" spans="5:7">
      <c r="E240" s="211"/>
      <c r="F240" s="211"/>
      <c r="G240" s="211"/>
    </row>
    <row r="241" spans="5:7">
      <c r="E241" s="211"/>
      <c r="F241" s="211"/>
      <c r="G241" s="211"/>
    </row>
    <row r="242" spans="5:7">
      <c r="E242" s="211"/>
      <c r="F242" s="211"/>
      <c r="G242" s="211"/>
    </row>
    <row r="243" spans="5:7">
      <c r="E243" s="211"/>
      <c r="F243" s="211"/>
      <c r="G243" s="211"/>
    </row>
    <row r="244" spans="5:7">
      <c r="E244" s="211"/>
      <c r="F244" s="211"/>
      <c r="G244" s="211"/>
    </row>
    <row r="245" spans="5:7">
      <c r="E245" s="211"/>
      <c r="F245" s="211"/>
      <c r="G245" s="211"/>
    </row>
    <row r="246" spans="5:7">
      <c r="E246" s="211"/>
      <c r="F246" s="211"/>
      <c r="G246" s="211"/>
    </row>
    <row r="247" spans="5:7">
      <c r="E247" s="211"/>
      <c r="F247" s="211"/>
      <c r="G247" s="211"/>
    </row>
    <row r="248" spans="5:7">
      <c r="E248" s="211"/>
      <c r="F248" s="211"/>
      <c r="G248" s="211"/>
    </row>
    <row r="249" spans="5:7">
      <c r="E249" s="211"/>
      <c r="F249" s="211"/>
      <c r="G249" s="211"/>
    </row>
    <row r="250" spans="5:7">
      <c r="E250" s="211"/>
      <c r="F250" s="211"/>
      <c r="G250" s="211"/>
    </row>
    <row r="251" spans="5:7">
      <c r="E251" s="211"/>
      <c r="F251" s="211"/>
      <c r="G251" s="211"/>
    </row>
    <row r="252" spans="5:7">
      <c r="E252" s="211"/>
      <c r="F252" s="211"/>
      <c r="G252" s="211"/>
    </row>
    <row r="253" spans="5:7">
      <c r="E253" s="211"/>
      <c r="F253" s="211"/>
      <c r="G253" s="211"/>
    </row>
    <row r="254" spans="5:7">
      <c r="E254" s="211"/>
      <c r="F254" s="211"/>
      <c r="G254" s="211"/>
    </row>
    <row r="255" spans="5:7">
      <c r="E255" s="211"/>
      <c r="F255" s="211"/>
      <c r="G255" s="211"/>
    </row>
    <row r="256" spans="5:7">
      <c r="E256" s="211"/>
      <c r="F256" s="211"/>
      <c r="G256" s="211"/>
    </row>
    <row r="257" spans="5:7">
      <c r="E257" s="211"/>
      <c r="F257" s="211"/>
      <c r="G257" s="211"/>
    </row>
    <row r="258" spans="5:7">
      <c r="E258" s="211"/>
      <c r="F258" s="211"/>
      <c r="G258" s="211"/>
    </row>
    <row r="259" spans="5:7">
      <c r="E259" s="211"/>
      <c r="F259" s="211"/>
      <c r="G259" s="211"/>
    </row>
    <row r="260" spans="5:7">
      <c r="E260" s="211"/>
      <c r="F260" s="211"/>
      <c r="G260" s="211"/>
    </row>
    <row r="261" spans="5:7">
      <c r="E261" s="211"/>
      <c r="F261" s="211"/>
      <c r="G261" s="211"/>
    </row>
    <row r="262" spans="5:7">
      <c r="E262" s="211"/>
      <c r="F262" s="211"/>
      <c r="G262" s="211"/>
    </row>
    <row r="263" spans="5:7">
      <c r="E263" s="211"/>
      <c r="F263" s="211"/>
      <c r="G263" s="211"/>
    </row>
    <row r="264" spans="5:7">
      <c r="E264" s="211"/>
      <c r="F264" s="211"/>
      <c r="G264" s="211"/>
    </row>
    <row r="265" spans="5:7">
      <c r="E265" s="211"/>
      <c r="F265" s="211"/>
      <c r="G265" s="211"/>
    </row>
    <row r="266" spans="5:7">
      <c r="E266" s="211"/>
      <c r="F266" s="211"/>
      <c r="G266" s="211"/>
    </row>
    <row r="267" spans="5:7">
      <c r="E267" s="211"/>
      <c r="F267" s="211"/>
      <c r="G267" s="211"/>
    </row>
    <row r="268" spans="5:7">
      <c r="E268" s="211"/>
      <c r="F268" s="211"/>
      <c r="G268" s="211"/>
    </row>
    <row r="269" spans="5:7">
      <c r="E269" s="211"/>
      <c r="F269" s="211"/>
      <c r="G269" s="211"/>
    </row>
    <row r="270" spans="5:7">
      <c r="E270" s="211"/>
      <c r="F270" s="211"/>
      <c r="G270" s="211"/>
    </row>
    <row r="271" spans="5:7">
      <c r="E271" s="211"/>
      <c r="F271" s="211"/>
      <c r="G271" s="211"/>
    </row>
    <row r="272" spans="5:7">
      <c r="E272" s="211"/>
      <c r="F272" s="211"/>
      <c r="G272" s="211"/>
    </row>
    <row r="273" spans="5:7">
      <c r="E273" s="211"/>
      <c r="F273" s="211"/>
      <c r="G273" s="211"/>
    </row>
    <row r="274" spans="5:7">
      <c r="E274" s="211"/>
      <c r="F274" s="211"/>
      <c r="G274" s="211"/>
    </row>
    <row r="275" spans="5:7">
      <c r="E275" s="211"/>
      <c r="F275" s="211"/>
      <c r="G275" s="211"/>
    </row>
    <row r="276" spans="5:7">
      <c r="E276" s="211"/>
      <c r="F276" s="211"/>
      <c r="G276" s="211"/>
    </row>
    <row r="277" spans="5:7">
      <c r="E277" s="211"/>
      <c r="F277" s="211"/>
      <c r="G277" s="211"/>
    </row>
    <row r="278" spans="5:7">
      <c r="E278" s="211"/>
      <c r="F278" s="211"/>
      <c r="G278" s="211"/>
    </row>
    <row r="279" spans="5:7">
      <c r="E279" s="211"/>
      <c r="F279" s="211"/>
      <c r="G279" s="211"/>
    </row>
    <row r="280" spans="5:7">
      <c r="E280" s="211"/>
      <c r="F280" s="211"/>
      <c r="G280" s="211"/>
    </row>
    <row r="281" spans="5:7">
      <c r="E281" s="211"/>
      <c r="F281" s="211"/>
      <c r="G281" s="211"/>
    </row>
    <row r="282" spans="5:7">
      <c r="E282" s="211"/>
      <c r="F282" s="211"/>
      <c r="G282" s="211"/>
    </row>
    <row r="283" spans="5:7">
      <c r="E283" s="211"/>
      <c r="F283" s="211"/>
      <c r="G283" s="211"/>
    </row>
    <row r="284" spans="5:7">
      <c r="E284" s="211"/>
      <c r="F284" s="211"/>
      <c r="G284" s="211"/>
    </row>
    <row r="285" spans="5:7">
      <c r="E285" s="211"/>
      <c r="F285" s="211"/>
      <c r="G285" s="211"/>
    </row>
    <row r="286" spans="5:7">
      <c r="E286" s="211"/>
      <c r="F286" s="211"/>
      <c r="G286" s="211"/>
    </row>
    <row r="287" spans="5:7">
      <c r="E287" s="211"/>
      <c r="F287" s="211"/>
      <c r="G287" s="211"/>
    </row>
    <row r="288" spans="5:7">
      <c r="E288" s="211"/>
      <c r="F288" s="211"/>
      <c r="G288" s="211"/>
    </row>
    <row r="289" spans="5:7">
      <c r="E289" s="211"/>
      <c r="F289" s="211"/>
      <c r="G289" s="211"/>
    </row>
    <row r="290" spans="5:7">
      <c r="E290" s="211"/>
      <c r="F290" s="211"/>
      <c r="G290" s="211"/>
    </row>
    <row r="291" spans="5:7">
      <c r="E291" s="211"/>
      <c r="F291" s="211"/>
      <c r="G291" s="211"/>
    </row>
    <row r="292" spans="5:7">
      <c r="E292" s="211"/>
      <c r="F292" s="211"/>
      <c r="G292" s="211"/>
    </row>
    <row r="293" spans="5:7">
      <c r="E293" s="211"/>
      <c r="F293" s="211"/>
      <c r="G293" s="211"/>
    </row>
    <row r="294" spans="5:7">
      <c r="E294" s="211"/>
      <c r="F294" s="211"/>
      <c r="G294" s="211"/>
    </row>
    <row r="295" spans="5:7">
      <c r="E295" s="211"/>
      <c r="F295" s="211"/>
      <c r="G295" s="211"/>
    </row>
    <row r="296" spans="5:7">
      <c r="E296" s="211"/>
      <c r="F296" s="211"/>
      <c r="G296" s="211"/>
    </row>
    <row r="297" spans="5:7">
      <c r="E297" s="211"/>
      <c r="F297" s="211"/>
      <c r="G297" s="211"/>
    </row>
    <row r="298" spans="5:7">
      <c r="E298" s="211"/>
      <c r="F298" s="211"/>
      <c r="G298" s="211"/>
    </row>
    <row r="299" spans="5:7">
      <c r="E299" s="211"/>
      <c r="F299" s="211"/>
      <c r="G299" s="211"/>
    </row>
    <row r="300" spans="5:7">
      <c r="E300" s="211"/>
      <c r="F300" s="211"/>
      <c r="G300" s="211"/>
    </row>
    <row r="301" spans="5:7">
      <c r="E301" s="211"/>
      <c r="F301" s="211"/>
      <c r="G301" s="211"/>
    </row>
    <row r="302" spans="5:7">
      <c r="E302" s="211"/>
      <c r="F302" s="211"/>
      <c r="G302" s="211"/>
    </row>
    <row r="303" spans="5:7">
      <c r="E303" s="211"/>
      <c r="F303" s="211"/>
      <c r="G303" s="211"/>
    </row>
    <row r="304" spans="5:7">
      <c r="E304" s="211"/>
      <c r="F304" s="211"/>
      <c r="G304" s="211"/>
    </row>
    <row r="305" spans="5:7">
      <c r="E305" s="211"/>
      <c r="F305" s="211"/>
      <c r="G305" s="211"/>
    </row>
    <row r="306" spans="5:7">
      <c r="E306" s="211"/>
      <c r="F306" s="211"/>
      <c r="G306" s="211"/>
    </row>
    <row r="307" spans="5:7">
      <c r="E307" s="211"/>
      <c r="F307" s="211"/>
      <c r="G307" s="211"/>
    </row>
    <row r="308" spans="5:7">
      <c r="E308" s="211"/>
      <c r="F308" s="211"/>
      <c r="G308" s="211"/>
    </row>
    <row r="309" spans="5:7">
      <c r="E309" s="211"/>
      <c r="F309" s="211"/>
      <c r="G309" s="211"/>
    </row>
    <row r="310" spans="5:7">
      <c r="E310" s="211"/>
      <c r="F310" s="211"/>
      <c r="G310" s="211"/>
    </row>
    <row r="311" spans="5:7">
      <c r="E311" s="211"/>
      <c r="F311" s="211"/>
      <c r="G311" s="211"/>
    </row>
    <row r="312" spans="5:7">
      <c r="E312" s="211"/>
      <c r="F312" s="211"/>
      <c r="G312" s="211"/>
    </row>
    <row r="313" spans="5:7">
      <c r="E313" s="211"/>
      <c r="F313" s="211"/>
      <c r="G313" s="211"/>
    </row>
    <row r="314" spans="5:7">
      <c r="E314" s="211"/>
      <c r="F314" s="211"/>
      <c r="G314" s="211"/>
    </row>
    <row r="315" spans="5:7">
      <c r="E315" s="211"/>
      <c r="F315" s="211"/>
      <c r="G315" s="211"/>
    </row>
    <row r="316" spans="5:7">
      <c r="E316" s="211"/>
      <c r="F316" s="211"/>
      <c r="G316" s="211"/>
    </row>
    <row r="317" spans="5:7">
      <c r="E317" s="211"/>
      <c r="F317" s="211"/>
      <c r="G317" s="211"/>
    </row>
    <row r="318" spans="5:7">
      <c r="E318" s="211"/>
      <c r="F318" s="211"/>
      <c r="G318" s="211"/>
    </row>
    <row r="319" spans="5:7">
      <c r="E319" s="211"/>
      <c r="F319" s="211"/>
      <c r="G319" s="211"/>
    </row>
    <row r="320" spans="5:7">
      <c r="E320" s="211"/>
      <c r="F320" s="211"/>
      <c r="G320" s="211"/>
    </row>
    <row r="321" spans="5:7">
      <c r="E321" s="211"/>
      <c r="F321" s="211"/>
      <c r="G321" s="211"/>
    </row>
    <row r="322" spans="5:7">
      <c r="E322" s="211"/>
      <c r="F322" s="211"/>
      <c r="G322" s="211"/>
    </row>
    <row r="323" spans="5:7">
      <c r="E323" s="211"/>
      <c r="F323" s="211"/>
      <c r="G323" s="211"/>
    </row>
    <row r="324" spans="5:7">
      <c r="E324" s="211"/>
      <c r="F324" s="211"/>
      <c r="G324" s="211"/>
    </row>
    <row r="325" spans="5:7">
      <c r="E325" s="211"/>
      <c r="F325" s="211"/>
      <c r="G325" s="211"/>
    </row>
    <row r="326" spans="5:7">
      <c r="E326" s="211"/>
      <c r="F326" s="211"/>
      <c r="G326" s="211"/>
    </row>
    <row r="327" spans="5:7">
      <c r="E327" s="211"/>
      <c r="F327" s="211"/>
      <c r="G327" s="211"/>
    </row>
    <row r="328" spans="5:7">
      <c r="E328" s="211"/>
      <c r="F328" s="211"/>
      <c r="G328" s="211"/>
    </row>
    <row r="329" spans="5:7">
      <c r="E329" s="211"/>
      <c r="F329" s="211"/>
      <c r="G329" s="211"/>
    </row>
    <row r="330" spans="5:7">
      <c r="E330" s="211"/>
      <c r="F330" s="211"/>
      <c r="G330" s="211"/>
    </row>
    <row r="331" spans="5:7">
      <c r="E331" s="211"/>
      <c r="F331" s="211"/>
      <c r="G331" s="211"/>
    </row>
    <row r="332" spans="5:7">
      <c r="E332" s="211"/>
      <c r="F332" s="211"/>
      <c r="G332" s="211"/>
    </row>
    <row r="333" spans="5:7">
      <c r="E333" s="211"/>
      <c r="F333" s="211"/>
      <c r="G333" s="211"/>
    </row>
    <row r="334" spans="5:7">
      <c r="E334" s="211"/>
      <c r="F334" s="211"/>
      <c r="G334" s="211"/>
    </row>
    <row r="335" spans="5:7">
      <c r="E335" s="211"/>
      <c r="F335" s="211"/>
      <c r="G335" s="211"/>
    </row>
    <row r="336" spans="5:7">
      <c r="E336" s="211"/>
      <c r="F336" s="211"/>
      <c r="G336" s="211"/>
    </row>
    <row r="337" spans="5:7">
      <c r="E337" s="211"/>
      <c r="F337" s="211"/>
      <c r="G337" s="211"/>
    </row>
    <row r="338" spans="5:7">
      <c r="E338" s="211"/>
      <c r="F338" s="211"/>
      <c r="G338" s="211"/>
    </row>
    <row r="339" spans="5:7">
      <c r="E339" s="211"/>
      <c r="F339" s="211"/>
      <c r="G339" s="211"/>
    </row>
    <row r="340" spans="5:7">
      <c r="E340" s="211"/>
      <c r="F340" s="211"/>
      <c r="G340" s="211"/>
    </row>
    <row r="341" spans="5:7">
      <c r="E341" s="211"/>
      <c r="F341" s="211"/>
      <c r="G341" s="211"/>
    </row>
    <row r="342" spans="5:7">
      <c r="E342" s="211"/>
      <c r="F342" s="211"/>
      <c r="G342" s="211"/>
    </row>
    <row r="343" spans="5:7">
      <c r="E343" s="211"/>
      <c r="F343" s="211"/>
      <c r="G343" s="211"/>
    </row>
    <row r="344" spans="5:7">
      <c r="E344" s="211"/>
      <c r="F344" s="211"/>
      <c r="G344" s="211"/>
    </row>
    <row r="345" spans="5:7">
      <c r="E345" s="211"/>
      <c r="F345" s="211"/>
      <c r="G345" s="211"/>
    </row>
    <row r="346" spans="5:7">
      <c r="E346" s="211"/>
      <c r="F346" s="211"/>
      <c r="G346" s="211"/>
    </row>
    <row r="347" spans="5:7">
      <c r="E347" s="211"/>
      <c r="F347" s="211"/>
      <c r="G347" s="211"/>
    </row>
    <row r="348" spans="5:7">
      <c r="E348" s="211"/>
      <c r="F348" s="211"/>
      <c r="G348" s="211"/>
    </row>
    <row r="349" spans="5:7">
      <c r="E349" s="211"/>
      <c r="F349" s="211"/>
      <c r="G349" s="211"/>
    </row>
    <row r="350" spans="5:7">
      <c r="E350" s="211"/>
      <c r="F350" s="211"/>
      <c r="G350" s="211"/>
    </row>
    <row r="351" spans="5:7">
      <c r="E351" s="211"/>
      <c r="F351" s="211"/>
      <c r="G351" s="211"/>
    </row>
    <row r="352" spans="5:7">
      <c r="E352" s="211"/>
      <c r="F352" s="211"/>
      <c r="G352" s="211"/>
    </row>
    <row r="353" spans="5:7">
      <c r="E353" s="211"/>
      <c r="F353" s="211"/>
      <c r="G353" s="211"/>
    </row>
    <row r="354" spans="5:7">
      <c r="E354" s="211"/>
      <c r="F354" s="211"/>
      <c r="G354" s="211"/>
    </row>
    <row r="355" spans="5:7">
      <c r="E355" s="211"/>
      <c r="F355" s="211"/>
      <c r="G355" s="211"/>
    </row>
    <row r="356" spans="5:7">
      <c r="E356" s="211"/>
      <c r="F356" s="211"/>
      <c r="G356" s="211"/>
    </row>
    <row r="357" spans="5:7">
      <c r="E357" s="211"/>
      <c r="F357" s="211"/>
      <c r="G357" s="211"/>
    </row>
    <row r="358" spans="5:7">
      <c r="E358" s="211"/>
      <c r="F358" s="211"/>
      <c r="G358" s="211"/>
    </row>
    <row r="359" spans="5:7">
      <c r="E359" s="211"/>
      <c r="F359" s="211"/>
      <c r="G359" s="211"/>
    </row>
    <row r="360" spans="5:7">
      <c r="E360" s="211"/>
      <c r="F360" s="211"/>
      <c r="G360" s="211"/>
    </row>
    <row r="361" spans="5:7">
      <c r="E361" s="211"/>
      <c r="F361" s="211"/>
      <c r="G361" s="211"/>
    </row>
    <row r="362" spans="5:7">
      <c r="E362" s="211"/>
      <c r="F362" s="211"/>
      <c r="G362" s="211"/>
    </row>
    <row r="363" spans="5:7">
      <c r="E363" s="211"/>
      <c r="F363" s="211"/>
      <c r="G363" s="211"/>
    </row>
    <row r="364" spans="5:7">
      <c r="E364" s="211"/>
      <c r="F364" s="211"/>
      <c r="G364" s="211"/>
    </row>
    <row r="365" spans="5:7">
      <c r="E365" s="211"/>
      <c r="F365" s="211"/>
      <c r="G365" s="211"/>
    </row>
    <row r="366" spans="5:7">
      <c r="E366" s="211"/>
      <c r="F366" s="211"/>
      <c r="G366" s="211"/>
    </row>
    <row r="367" spans="5:7">
      <c r="E367" s="211"/>
      <c r="F367" s="211"/>
      <c r="G367" s="211"/>
    </row>
    <row r="368" spans="5:7">
      <c r="E368" s="211"/>
      <c r="F368" s="211"/>
      <c r="G368" s="211"/>
    </row>
    <row r="369" spans="5:7">
      <c r="E369" s="211"/>
      <c r="F369" s="211"/>
      <c r="G369" s="211"/>
    </row>
    <row r="370" spans="5:7">
      <c r="E370" s="211"/>
      <c r="F370" s="211"/>
      <c r="G370" s="211"/>
    </row>
    <row r="371" spans="5:7">
      <c r="E371" s="211"/>
      <c r="F371" s="211"/>
      <c r="G371" s="211"/>
    </row>
    <row r="372" spans="5:7">
      <c r="E372" s="211"/>
      <c r="F372" s="211"/>
      <c r="G372" s="211"/>
    </row>
    <row r="373" spans="5:7">
      <c r="E373" s="211"/>
      <c r="F373" s="211"/>
      <c r="G373" s="211"/>
    </row>
    <row r="374" spans="5:7">
      <c r="E374" s="211"/>
      <c r="F374" s="211"/>
      <c r="G374" s="211"/>
    </row>
    <row r="375" spans="5:7">
      <c r="E375" s="211"/>
      <c r="F375" s="211"/>
      <c r="G375" s="211"/>
    </row>
    <row r="376" spans="5:7">
      <c r="E376" s="211"/>
      <c r="F376" s="211"/>
      <c r="G376" s="211"/>
    </row>
    <row r="377" spans="5:7">
      <c r="E377" s="211"/>
      <c r="F377" s="211"/>
      <c r="G377" s="211"/>
    </row>
    <row r="378" spans="5:7">
      <c r="E378" s="211"/>
      <c r="F378" s="211"/>
      <c r="G378" s="211"/>
    </row>
    <row r="379" spans="5:7">
      <c r="E379" s="211"/>
      <c r="F379" s="211"/>
      <c r="G379" s="211"/>
    </row>
    <row r="380" spans="5:7">
      <c r="E380" s="211"/>
      <c r="F380" s="211"/>
      <c r="G380" s="211"/>
    </row>
    <row r="381" spans="5:7">
      <c r="E381" s="211"/>
      <c r="F381" s="211"/>
      <c r="G381" s="211"/>
    </row>
    <row r="382" spans="5:7">
      <c r="E382" s="211"/>
      <c r="F382" s="211"/>
      <c r="G382" s="211"/>
    </row>
    <row r="383" spans="5:7">
      <c r="E383" s="211"/>
      <c r="F383" s="211"/>
      <c r="G383" s="211"/>
    </row>
    <row r="384" spans="5:7">
      <c r="E384" s="211"/>
      <c r="F384" s="211"/>
      <c r="G384" s="211"/>
    </row>
    <row r="385" spans="5:7">
      <c r="E385" s="211"/>
      <c r="F385" s="211"/>
      <c r="G385" s="211"/>
    </row>
    <row r="386" spans="5:7">
      <c r="E386" s="211"/>
      <c r="F386" s="211"/>
      <c r="G386" s="211"/>
    </row>
    <row r="387" spans="5:7">
      <c r="E387" s="211"/>
      <c r="F387" s="211"/>
      <c r="G387" s="211"/>
    </row>
    <row r="388" spans="5:7">
      <c r="E388" s="211"/>
      <c r="F388" s="211"/>
      <c r="G388" s="211"/>
    </row>
    <row r="389" spans="5:7">
      <c r="E389" s="211"/>
      <c r="F389" s="211"/>
      <c r="G389" s="211"/>
    </row>
    <row r="390" spans="5:7">
      <c r="E390" s="211"/>
      <c r="F390" s="211"/>
      <c r="G390" s="211"/>
    </row>
    <row r="391" spans="5:7">
      <c r="E391" s="211"/>
      <c r="F391" s="211"/>
      <c r="G391" s="211"/>
    </row>
    <row r="392" spans="5:7">
      <c r="E392" s="211"/>
      <c r="F392" s="211"/>
      <c r="G392" s="211"/>
    </row>
    <row r="393" spans="5:7">
      <c r="E393" s="211"/>
      <c r="F393" s="211"/>
      <c r="G393" s="211"/>
    </row>
    <row r="394" spans="5:7">
      <c r="E394" s="211"/>
      <c r="F394" s="211"/>
      <c r="G394" s="211"/>
    </row>
    <row r="395" spans="5:7">
      <c r="E395" s="211"/>
      <c r="F395" s="211"/>
      <c r="G395" s="211"/>
    </row>
    <row r="396" spans="5:7">
      <c r="E396" s="211"/>
      <c r="F396" s="211"/>
      <c r="G396" s="211"/>
    </row>
    <row r="397" spans="5:7">
      <c r="E397" s="211"/>
      <c r="F397" s="211"/>
      <c r="G397" s="211"/>
    </row>
    <row r="398" spans="5:7">
      <c r="E398" s="211"/>
      <c r="F398" s="211"/>
      <c r="G398" s="211"/>
    </row>
    <row r="399" spans="5:7">
      <c r="E399" s="211"/>
      <c r="F399" s="211"/>
      <c r="G399" s="211"/>
    </row>
    <row r="400" spans="5:7">
      <c r="E400" s="211"/>
      <c r="F400" s="211"/>
      <c r="G400" s="211"/>
    </row>
    <row r="401" spans="5:7">
      <c r="E401" s="211"/>
      <c r="F401" s="211"/>
      <c r="G401" s="211"/>
    </row>
    <row r="402" spans="5:7">
      <c r="E402" s="211"/>
      <c r="F402" s="211"/>
      <c r="G402" s="211"/>
    </row>
    <row r="403" spans="5:7">
      <c r="E403" s="211"/>
      <c r="F403" s="211"/>
      <c r="G403" s="211"/>
    </row>
    <row r="404" spans="5:7">
      <c r="E404" s="211"/>
      <c r="F404" s="211"/>
      <c r="G404" s="211"/>
    </row>
    <row r="405" spans="5:7">
      <c r="E405" s="211"/>
      <c r="F405" s="211"/>
      <c r="G405" s="211"/>
    </row>
    <row r="406" spans="5:7">
      <c r="E406" s="211"/>
      <c r="F406" s="211"/>
      <c r="G406" s="211"/>
    </row>
    <row r="407" spans="5:7">
      <c r="E407" s="211"/>
      <c r="F407" s="211"/>
      <c r="G407" s="211"/>
    </row>
    <row r="408" spans="5:7">
      <c r="E408" s="211"/>
      <c r="F408" s="211"/>
      <c r="G408" s="211"/>
    </row>
    <row r="409" spans="5:7">
      <c r="E409" s="211"/>
      <c r="F409" s="211"/>
      <c r="G409" s="211"/>
    </row>
    <row r="410" spans="5:7">
      <c r="E410" s="211"/>
      <c r="F410" s="211"/>
      <c r="G410" s="211"/>
    </row>
    <row r="411" spans="5:7">
      <c r="E411" s="211"/>
      <c r="F411" s="211"/>
      <c r="G411" s="211"/>
    </row>
    <row r="412" spans="5:7">
      <c r="E412" s="211"/>
      <c r="F412" s="211"/>
      <c r="G412" s="211"/>
    </row>
    <row r="413" spans="5:7">
      <c r="E413" s="211"/>
      <c r="F413" s="211"/>
      <c r="G413" s="211"/>
    </row>
    <row r="414" spans="5:7">
      <c r="E414" s="211"/>
      <c r="F414" s="211"/>
      <c r="G414" s="211"/>
    </row>
    <row r="415" spans="5:7">
      <c r="E415" s="211"/>
      <c r="F415" s="211"/>
      <c r="G415" s="211"/>
    </row>
    <row r="416" spans="5:7">
      <c r="E416" s="211"/>
      <c r="F416" s="211"/>
      <c r="G416" s="211"/>
    </row>
    <row r="417" spans="5:7">
      <c r="E417" s="211"/>
      <c r="F417" s="211"/>
      <c r="G417" s="211"/>
    </row>
    <row r="418" spans="5:7">
      <c r="E418" s="211"/>
      <c r="F418" s="211"/>
      <c r="G418" s="211"/>
    </row>
    <row r="419" spans="5:7">
      <c r="E419" s="211"/>
      <c r="F419" s="211"/>
      <c r="G419" s="211"/>
    </row>
    <row r="420" spans="5:7">
      <c r="E420" s="211"/>
      <c r="F420" s="211"/>
      <c r="G420" s="211"/>
    </row>
    <row r="421" spans="5:7">
      <c r="E421" s="211"/>
      <c r="F421" s="211"/>
      <c r="G421" s="211"/>
    </row>
    <row r="422" spans="5:7">
      <c r="E422" s="211"/>
      <c r="F422" s="211"/>
      <c r="G422" s="211"/>
    </row>
    <row r="423" spans="5:7">
      <c r="E423" s="211"/>
      <c r="F423" s="211"/>
      <c r="G423" s="211"/>
    </row>
    <row r="424" spans="5:7">
      <c r="E424" s="211"/>
      <c r="F424" s="211"/>
      <c r="G424" s="211"/>
    </row>
    <row r="425" spans="5:7">
      <c r="E425" s="211"/>
      <c r="F425" s="211"/>
      <c r="G425" s="211"/>
    </row>
    <row r="426" spans="5:7">
      <c r="E426" s="211"/>
      <c r="F426" s="211"/>
      <c r="G426" s="211"/>
    </row>
    <row r="427" spans="5:7">
      <c r="E427" s="211"/>
      <c r="F427" s="211"/>
      <c r="G427" s="211"/>
    </row>
    <row r="428" spans="5:7">
      <c r="E428" s="211"/>
      <c r="F428" s="211"/>
      <c r="G428" s="211"/>
    </row>
    <row r="429" spans="5:7">
      <c r="E429" s="211"/>
      <c r="F429" s="211"/>
      <c r="G429" s="211"/>
    </row>
    <row r="430" spans="5:7">
      <c r="E430" s="211"/>
      <c r="F430" s="211"/>
      <c r="G430" s="211"/>
    </row>
    <row r="431" spans="5:7">
      <c r="E431" s="211"/>
      <c r="F431" s="211"/>
      <c r="G431" s="211"/>
    </row>
    <row r="432" spans="5:7">
      <c r="E432" s="211"/>
      <c r="F432" s="211"/>
      <c r="G432" s="211"/>
    </row>
    <row r="433" spans="5:7">
      <c r="E433" s="211"/>
      <c r="F433" s="211"/>
      <c r="G433" s="211"/>
    </row>
    <row r="434" spans="5:7">
      <c r="E434" s="211"/>
      <c r="F434" s="211"/>
      <c r="G434" s="211"/>
    </row>
    <row r="435" spans="5:7">
      <c r="E435" s="211"/>
      <c r="F435" s="211"/>
      <c r="G435" s="211"/>
    </row>
    <row r="436" spans="5:7">
      <c r="E436" s="211"/>
      <c r="F436" s="211"/>
      <c r="G436" s="211"/>
    </row>
    <row r="437" spans="5:7">
      <c r="E437" s="211"/>
      <c r="F437" s="211"/>
      <c r="G437" s="211"/>
    </row>
    <row r="438" spans="5:7">
      <c r="E438" s="211"/>
      <c r="F438" s="211"/>
      <c r="G438" s="211"/>
    </row>
    <row r="439" spans="5:7">
      <c r="E439" s="211"/>
      <c r="F439" s="211"/>
      <c r="G439" s="211"/>
    </row>
    <row r="440" spans="5:7">
      <c r="E440" s="211"/>
      <c r="F440" s="211"/>
      <c r="G440" s="211"/>
    </row>
    <row r="441" spans="5:7">
      <c r="E441" s="211"/>
      <c r="F441" s="211"/>
      <c r="G441" s="211"/>
    </row>
    <row r="442" spans="5:7">
      <c r="E442" s="211"/>
      <c r="F442" s="211"/>
      <c r="G442" s="211"/>
    </row>
    <row r="443" spans="5:7">
      <c r="E443" s="211"/>
      <c r="F443" s="211"/>
      <c r="G443" s="211"/>
    </row>
    <row r="444" spans="5:7">
      <c r="E444" s="211"/>
      <c r="F444" s="211"/>
      <c r="G444" s="211"/>
    </row>
    <row r="445" spans="5:7">
      <c r="E445" s="211"/>
      <c r="F445" s="211"/>
      <c r="G445" s="211"/>
    </row>
    <row r="446" spans="5:7">
      <c r="E446" s="211"/>
      <c r="F446" s="211"/>
      <c r="G446" s="211"/>
    </row>
    <row r="447" spans="5:7">
      <c r="E447" s="211"/>
      <c r="F447" s="211"/>
      <c r="G447" s="211"/>
    </row>
    <row r="448" spans="5:7">
      <c r="E448" s="211"/>
      <c r="F448" s="211"/>
      <c r="G448" s="211"/>
    </row>
    <row r="449" spans="5:7">
      <c r="E449" s="211"/>
      <c r="F449" s="211"/>
      <c r="G449" s="211"/>
    </row>
    <row r="450" spans="5:7">
      <c r="E450" s="211"/>
      <c r="F450" s="211"/>
      <c r="G450" s="211"/>
    </row>
    <row r="451" spans="5:7">
      <c r="E451" s="211"/>
      <c r="F451" s="211"/>
      <c r="G451" s="211"/>
    </row>
    <row r="452" spans="5:7">
      <c r="E452" s="211"/>
      <c r="F452" s="211"/>
      <c r="G452" s="211"/>
    </row>
    <row r="453" spans="5:7">
      <c r="E453" s="211"/>
      <c r="F453" s="211"/>
      <c r="G453" s="211"/>
    </row>
    <row r="454" spans="5:7">
      <c r="E454" s="211"/>
      <c r="F454" s="211"/>
      <c r="G454" s="211"/>
    </row>
    <row r="455" spans="5:7">
      <c r="E455" s="211"/>
      <c r="F455" s="211"/>
      <c r="G455" s="211"/>
    </row>
    <row r="456" spans="5:7">
      <c r="E456" s="211"/>
      <c r="F456" s="211"/>
      <c r="G456" s="211"/>
    </row>
    <row r="457" spans="5:7">
      <c r="E457" s="211"/>
      <c r="F457" s="211"/>
      <c r="G457" s="211"/>
    </row>
    <row r="458" spans="5:7">
      <c r="E458" s="211"/>
      <c r="F458" s="211"/>
      <c r="G458" s="211"/>
    </row>
    <row r="459" spans="5:7">
      <c r="E459" s="211"/>
      <c r="F459" s="211"/>
      <c r="G459" s="211"/>
    </row>
    <row r="460" spans="5:7">
      <c r="E460" s="211"/>
      <c r="F460" s="211"/>
      <c r="G460" s="211"/>
    </row>
    <row r="461" spans="5:7">
      <c r="E461" s="211"/>
      <c r="F461" s="211"/>
      <c r="G461" s="211"/>
    </row>
    <row r="462" spans="5:7">
      <c r="E462" s="211"/>
      <c r="F462" s="211"/>
      <c r="G462" s="211"/>
    </row>
    <row r="463" spans="5:7">
      <c r="E463" s="211"/>
      <c r="F463" s="211"/>
      <c r="G463" s="211"/>
    </row>
    <row r="464" spans="5:7">
      <c r="E464" s="211"/>
      <c r="F464" s="211"/>
      <c r="G464" s="211"/>
    </row>
    <row r="465" spans="5:7">
      <c r="E465" s="211"/>
      <c r="F465" s="211"/>
      <c r="G465" s="211"/>
    </row>
    <row r="466" spans="5:7">
      <c r="E466" s="211"/>
      <c r="F466" s="211"/>
      <c r="G466" s="211"/>
    </row>
    <row r="467" spans="5:7">
      <c r="E467" s="211"/>
      <c r="F467" s="211"/>
      <c r="G467" s="211"/>
    </row>
    <row r="468" spans="5:7">
      <c r="E468" s="211"/>
      <c r="F468" s="211"/>
      <c r="G468" s="211"/>
    </row>
    <row r="469" spans="5:7">
      <c r="E469" s="211"/>
      <c r="F469" s="211"/>
      <c r="G469" s="211"/>
    </row>
    <row r="470" spans="5:7">
      <c r="E470" s="211"/>
      <c r="F470" s="211"/>
      <c r="G470" s="211"/>
    </row>
    <row r="471" spans="5:7">
      <c r="E471" s="211"/>
      <c r="F471" s="211"/>
      <c r="G471" s="211"/>
    </row>
    <row r="472" spans="5:7">
      <c r="E472" s="211"/>
      <c r="F472" s="211"/>
      <c r="G472" s="211"/>
    </row>
    <row r="473" spans="5:7">
      <c r="E473" s="211"/>
      <c r="F473" s="211"/>
      <c r="G473" s="211"/>
    </row>
    <row r="474" spans="5:7">
      <c r="E474" s="211"/>
      <c r="F474" s="211"/>
      <c r="G474" s="211"/>
    </row>
    <row r="475" spans="5:7">
      <c r="E475" s="211"/>
      <c r="F475" s="211"/>
      <c r="G475" s="211"/>
    </row>
    <row r="476" spans="5:7">
      <c r="E476" s="211"/>
      <c r="F476" s="211"/>
      <c r="G476" s="211"/>
    </row>
    <row r="477" spans="5:7">
      <c r="E477" s="211"/>
      <c r="F477" s="211"/>
      <c r="G477" s="211"/>
    </row>
    <row r="478" spans="5:7">
      <c r="E478" s="211"/>
      <c r="F478" s="211"/>
      <c r="G478" s="211"/>
    </row>
    <row r="479" spans="5:7">
      <c r="E479" s="211"/>
      <c r="F479" s="211"/>
      <c r="G479" s="211"/>
    </row>
    <row r="480" spans="5:7">
      <c r="E480" s="211"/>
      <c r="F480" s="211"/>
      <c r="G480" s="211"/>
    </row>
    <row r="481" spans="5:7">
      <c r="E481" s="211"/>
      <c r="F481" s="211"/>
      <c r="G481" s="211"/>
    </row>
    <row r="482" spans="5:7">
      <c r="E482" s="211"/>
      <c r="F482" s="211"/>
      <c r="G482" s="211"/>
    </row>
    <row r="483" spans="5:7">
      <c r="E483" s="211"/>
      <c r="F483" s="211"/>
      <c r="G483" s="211"/>
    </row>
    <row r="484" spans="5:7">
      <c r="E484" s="211"/>
      <c r="F484" s="211"/>
      <c r="G484" s="211"/>
    </row>
    <row r="485" spans="5:7">
      <c r="E485" s="211"/>
      <c r="F485" s="211"/>
      <c r="G485" s="211"/>
    </row>
    <row r="486" spans="5:7">
      <c r="E486" s="211"/>
      <c r="F486" s="211"/>
      <c r="G486" s="211"/>
    </row>
    <row r="487" spans="5:7">
      <c r="E487" s="211"/>
      <c r="F487" s="211"/>
      <c r="G487" s="211"/>
    </row>
    <row r="488" spans="5:7">
      <c r="E488" s="211"/>
      <c r="F488" s="211"/>
      <c r="G488" s="211"/>
    </row>
    <row r="489" spans="5:7">
      <c r="E489" s="211"/>
      <c r="F489" s="211"/>
      <c r="G489" s="211"/>
    </row>
    <row r="490" spans="5:7">
      <c r="E490" s="211"/>
      <c r="F490" s="211"/>
      <c r="G490" s="211"/>
    </row>
    <row r="491" spans="5:7">
      <c r="E491" s="211"/>
      <c r="F491" s="211"/>
      <c r="G491" s="211"/>
    </row>
    <row r="492" spans="5:7">
      <c r="E492" s="211"/>
      <c r="F492" s="211"/>
      <c r="G492" s="211"/>
    </row>
    <row r="493" spans="5:7">
      <c r="E493" s="211"/>
      <c r="F493" s="211"/>
      <c r="G493" s="211"/>
    </row>
    <row r="494" spans="5:7">
      <c r="E494" s="211"/>
      <c r="F494" s="211"/>
      <c r="G494" s="211"/>
    </row>
    <row r="495" spans="5:7">
      <c r="E495" s="211"/>
      <c r="F495" s="211"/>
      <c r="G495" s="211"/>
    </row>
    <row r="496" spans="5:7">
      <c r="E496" s="211"/>
      <c r="F496" s="211"/>
      <c r="G496" s="211"/>
    </row>
    <row r="497" spans="5:7">
      <c r="E497" s="211"/>
      <c r="F497" s="211"/>
      <c r="G497" s="211"/>
    </row>
    <row r="498" spans="5:7">
      <c r="E498" s="211"/>
      <c r="F498" s="211"/>
      <c r="G498" s="211"/>
    </row>
    <row r="499" spans="5:7">
      <c r="E499" s="211"/>
      <c r="F499" s="211"/>
      <c r="G499" s="211"/>
    </row>
    <row r="500" spans="5:7">
      <c r="E500" s="211"/>
      <c r="F500" s="211"/>
      <c r="G500" s="211"/>
    </row>
    <row r="501" spans="5:7">
      <c r="E501" s="211"/>
      <c r="F501" s="211"/>
      <c r="G501" s="211"/>
    </row>
    <row r="502" spans="5:7">
      <c r="E502" s="211"/>
      <c r="F502" s="211"/>
      <c r="G502" s="211"/>
    </row>
    <row r="503" spans="5:7">
      <c r="E503" s="211"/>
      <c r="F503" s="211"/>
      <c r="G503" s="211"/>
    </row>
    <row r="504" spans="5:7">
      <c r="E504" s="211"/>
      <c r="F504" s="211"/>
      <c r="G504" s="211"/>
    </row>
    <row r="505" spans="5:7">
      <c r="E505" s="211"/>
      <c r="F505" s="211"/>
      <c r="G505" s="211"/>
    </row>
    <row r="506" spans="5:7">
      <c r="E506" s="211"/>
      <c r="F506" s="211"/>
      <c r="G506" s="211"/>
    </row>
    <row r="507" spans="5:7">
      <c r="E507" s="211"/>
      <c r="F507" s="211"/>
      <c r="G507" s="211"/>
    </row>
    <row r="508" spans="5:7">
      <c r="E508" s="211"/>
      <c r="F508" s="211"/>
      <c r="G508" s="211"/>
    </row>
    <row r="509" spans="5:7">
      <c r="E509" s="211"/>
      <c r="F509" s="211"/>
      <c r="G509" s="211"/>
    </row>
    <row r="510" spans="5:7">
      <c r="E510" s="211"/>
      <c r="F510" s="211"/>
      <c r="G510" s="211"/>
    </row>
    <row r="511" spans="5:7">
      <c r="E511" s="211"/>
      <c r="F511" s="211"/>
      <c r="G511" s="211"/>
    </row>
    <row r="512" spans="5:7">
      <c r="E512" s="211"/>
      <c r="F512" s="211"/>
      <c r="G512" s="211"/>
    </row>
    <row r="513" spans="5:7">
      <c r="E513" s="211"/>
      <c r="F513" s="211"/>
      <c r="G513" s="211"/>
    </row>
    <row r="514" spans="5:7">
      <c r="E514" s="211"/>
      <c r="F514" s="211"/>
      <c r="G514" s="211"/>
    </row>
    <row r="515" spans="5:7">
      <c r="E515" s="211"/>
      <c r="F515" s="211"/>
      <c r="G515" s="211"/>
    </row>
    <row r="516" spans="5:7">
      <c r="E516" s="211"/>
      <c r="F516" s="211"/>
      <c r="G516" s="211"/>
    </row>
    <row r="517" spans="5:7">
      <c r="E517" s="211"/>
      <c r="F517" s="211"/>
      <c r="G517" s="211"/>
    </row>
    <row r="518" spans="5:7">
      <c r="E518" s="211"/>
      <c r="F518" s="211"/>
      <c r="G518" s="211"/>
    </row>
    <row r="519" spans="5:7">
      <c r="E519" s="211"/>
      <c r="F519" s="211"/>
      <c r="G519" s="211"/>
    </row>
    <row r="520" spans="5:7">
      <c r="E520" s="211"/>
      <c r="F520" s="211"/>
      <c r="G520" s="211"/>
    </row>
    <row r="521" spans="5:7">
      <c r="E521" s="211"/>
      <c r="F521" s="211"/>
      <c r="G521" s="211"/>
    </row>
    <row r="522" spans="5:7">
      <c r="E522" s="211"/>
      <c r="F522" s="211"/>
      <c r="G522" s="211"/>
    </row>
    <row r="523" spans="5:7">
      <c r="E523" s="211"/>
      <c r="F523" s="211"/>
      <c r="G523" s="211"/>
    </row>
    <row r="524" spans="5:7">
      <c r="E524" s="211"/>
      <c r="F524" s="211"/>
      <c r="G524" s="211"/>
    </row>
    <row r="525" spans="5:7">
      <c r="E525" s="211"/>
      <c r="F525" s="211"/>
      <c r="G525" s="211"/>
    </row>
    <row r="526" spans="5:7">
      <c r="E526" s="211"/>
      <c r="F526" s="211"/>
      <c r="G526" s="211"/>
    </row>
    <row r="527" spans="5:7">
      <c r="E527" s="211"/>
      <c r="F527" s="211"/>
      <c r="G527" s="211"/>
    </row>
    <row r="528" spans="5:7">
      <c r="E528" s="211"/>
      <c r="F528" s="211"/>
      <c r="G528" s="211"/>
    </row>
    <row r="529" spans="5:7">
      <c r="E529" s="211"/>
      <c r="F529" s="211"/>
      <c r="G529" s="211"/>
    </row>
    <row r="530" spans="5:7">
      <c r="E530" s="211"/>
      <c r="F530" s="211"/>
      <c r="G530" s="211"/>
    </row>
    <row r="531" spans="5:7">
      <c r="E531" s="211"/>
      <c r="F531" s="211"/>
      <c r="G531" s="211"/>
    </row>
    <row r="532" spans="5:7">
      <c r="E532" s="211"/>
      <c r="F532" s="211"/>
      <c r="G532" s="211"/>
    </row>
    <row r="533" spans="5:7">
      <c r="E533" s="211"/>
      <c r="F533" s="211"/>
      <c r="G533" s="211"/>
    </row>
    <row r="534" spans="5:7">
      <c r="E534" s="211"/>
      <c r="F534" s="211"/>
      <c r="G534" s="211"/>
    </row>
    <row r="535" spans="5:7">
      <c r="E535" s="211"/>
      <c r="F535" s="211"/>
      <c r="G535" s="211"/>
    </row>
    <row r="536" spans="5:7">
      <c r="E536" s="211"/>
      <c r="F536" s="211"/>
      <c r="G536" s="211"/>
    </row>
    <row r="537" spans="5:7">
      <c r="E537" s="211"/>
      <c r="F537" s="211"/>
      <c r="G537" s="211"/>
    </row>
    <row r="538" spans="5:7">
      <c r="E538" s="211"/>
      <c r="F538" s="211"/>
      <c r="G538" s="211"/>
    </row>
    <row r="539" spans="5:7">
      <c r="E539" s="211"/>
      <c r="F539" s="211"/>
      <c r="G539" s="211"/>
    </row>
    <row r="540" spans="5:7">
      <c r="E540" s="211"/>
      <c r="F540" s="211"/>
      <c r="G540" s="211"/>
    </row>
    <row r="541" spans="5:7">
      <c r="E541" s="211"/>
      <c r="F541" s="211"/>
      <c r="G541" s="211"/>
    </row>
    <row r="542" spans="5:7">
      <c r="E542" s="211"/>
      <c r="F542" s="211"/>
      <c r="G542" s="211"/>
    </row>
    <row r="543" spans="5:7">
      <c r="E543" s="211"/>
      <c r="F543" s="211"/>
      <c r="G543" s="211"/>
    </row>
    <row r="544" spans="5:7">
      <c r="E544" s="211"/>
      <c r="F544" s="211"/>
      <c r="G544" s="211"/>
    </row>
    <row r="545" spans="5:7">
      <c r="E545" s="211"/>
      <c r="F545" s="211"/>
      <c r="G545" s="211"/>
    </row>
    <row r="546" spans="5:7">
      <c r="E546" s="211"/>
      <c r="F546" s="211"/>
      <c r="G546" s="211"/>
    </row>
    <row r="547" spans="5:7">
      <c r="E547" s="211"/>
      <c r="F547" s="211"/>
      <c r="G547" s="211"/>
    </row>
    <row r="548" spans="5:7">
      <c r="E548" s="211"/>
      <c r="F548" s="211"/>
      <c r="G548" s="211"/>
    </row>
    <row r="549" spans="5:7">
      <c r="E549" s="211"/>
      <c r="F549" s="211"/>
      <c r="G549" s="211"/>
    </row>
    <row r="550" spans="5:7">
      <c r="E550" s="211"/>
      <c r="F550" s="211"/>
      <c r="G550" s="211"/>
    </row>
    <row r="551" spans="5:7">
      <c r="E551" s="211"/>
      <c r="F551" s="211"/>
      <c r="G551" s="211"/>
    </row>
    <row r="552" spans="5:7">
      <c r="E552" s="211"/>
      <c r="F552" s="211"/>
      <c r="G552" s="211"/>
    </row>
    <row r="553" spans="5:7">
      <c r="E553" s="211"/>
      <c r="F553" s="211"/>
      <c r="G553" s="211"/>
    </row>
    <row r="554" spans="5:7">
      <c r="E554" s="211"/>
      <c r="F554" s="211"/>
      <c r="G554" s="211"/>
    </row>
    <row r="555" spans="5:7">
      <c r="E555" s="211"/>
      <c r="F555" s="211"/>
      <c r="G555" s="211"/>
    </row>
    <row r="556" spans="5:7">
      <c r="E556" s="211"/>
      <c r="F556" s="211"/>
      <c r="G556" s="211"/>
    </row>
    <row r="557" spans="5:7">
      <c r="E557" s="211"/>
      <c r="F557" s="211"/>
      <c r="G557" s="211"/>
    </row>
    <row r="558" spans="5:7">
      <c r="E558" s="211"/>
      <c r="F558" s="211"/>
      <c r="G558" s="211"/>
    </row>
    <row r="559" spans="5:7">
      <c r="E559" s="211"/>
      <c r="F559" s="211"/>
      <c r="G559" s="211"/>
    </row>
    <row r="560" spans="5:7">
      <c r="E560" s="211"/>
      <c r="F560" s="211"/>
      <c r="G560" s="211"/>
    </row>
    <row r="561" spans="5:7">
      <c r="E561" s="211"/>
      <c r="F561" s="211"/>
      <c r="G561" s="211"/>
    </row>
    <row r="562" spans="5:7">
      <c r="E562" s="211"/>
      <c r="F562" s="211"/>
      <c r="G562" s="211"/>
    </row>
    <row r="563" spans="5:7">
      <c r="E563" s="211"/>
      <c r="F563" s="211"/>
      <c r="G563" s="211"/>
    </row>
    <row r="564" spans="5:7">
      <c r="E564" s="211"/>
      <c r="F564" s="211"/>
      <c r="G564" s="211"/>
    </row>
    <row r="565" spans="5:7">
      <c r="E565" s="211"/>
      <c r="F565" s="211"/>
      <c r="G565" s="211"/>
    </row>
    <row r="566" spans="5:7">
      <c r="E566" s="211"/>
      <c r="F566" s="211"/>
      <c r="G566" s="211"/>
    </row>
    <row r="567" spans="5:7">
      <c r="E567" s="211"/>
      <c r="F567" s="211"/>
      <c r="G567" s="211"/>
    </row>
    <row r="568" spans="5:7">
      <c r="E568" s="211"/>
      <c r="F568" s="211"/>
      <c r="G568" s="211"/>
    </row>
    <row r="569" spans="5:7">
      <c r="E569" s="211"/>
      <c r="F569" s="211"/>
      <c r="G569" s="211"/>
    </row>
    <row r="570" spans="5:7">
      <c r="E570" s="211"/>
      <c r="F570" s="211"/>
      <c r="G570" s="211"/>
    </row>
    <row r="571" spans="5:7">
      <c r="E571" s="211"/>
      <c r="F571" s="211"/>
      <c r="G571" s="211"/>
    </row>
    <row r="572" spans="5:7">
      <c r="E572" s="211"/>
      <c r="F572" s="211"/>
      <c r="G572" s="211"/>
    </row>
    <row r="573" spans="5:7">
      <c r="E573" s="211"/>
      <c r="F573" s="211"/>
      <c r="G573" s="211"/>
    </row>
    <row r="574" spans="5:7">
      <c r="E574" s="211"/>
      <c r="F574" s="211"/>
      <c r="G574" s="211"/>
    </row>
    <row r="575" spans="5:7">
      <c r="E575" s="211"/>
      <c r="F575" s="211"/>
      <c r="G575" s="211"/>
    </row>
    <row r="576" spans="5:7">
      <c r="E576" s="211"/>
      <c r="F576" s="211"/>
      <c r="G576" s="211"/>
    </row>
    <row r="577" spans="5:7">
      <c r="E577" s="211"/>
      <c r="F577" s="211"/>
      <c r="G577" s="211"/>
    </row>
    <row r="578" spans="5:7">
      <c r="E578" s="211"/>
      <c r="F578" s="211"/>
      <c r="G578" s="211"/>
    </row>
    <row r="579" spans="5:7">
      <c r="E579" s="211"/>
      <c r="F579" s="211"/>
      <c r="G579" s="211"/>
    </row>
    <row r="580" spans="5:7">
      <c r="E580" s="211"/>
      <c r="F580" s="211"/>
      <c r="G580" s="211"/>
    </row>
    <row r="581" spans="5:7">
      <c r="E581" s="211"/>
      <c r="F581" s="211"/>
      <c r="G581" s="211"/>
    </row>
    <row r="582" spans="5:7">
      <c r="E582" s="211"/>
      <c r="F582" s="211"/>
      <c r="G582" s="211"/>
    </row>
    <row r="583" spans="5:7">
      <c r="E583" s="211"/>
      <c r="F583" s="211"/>
      <c r="G583" s="211"/>
    </row>
    <row r="584" spans="5:7">
      <c r="E584" s="211"/>
      <c r="F584" s="211"/>
      <c r="G584" s="211"/>
    </row>
    <row r="585" spans="5:7">
      <c r="E585" s="211"/>
      <c r="F585" s="211"/>
      <c r="G585" s="211"/>
    </row>
    <row r="586" spans="5:7">
      <c r="E586" s="211"/>
      <c r="F586" s="211"/>
      <c r="G586" s="211"/>
    </row>
    <row r="587" spans="5:7">
      <c r="E587" s="211"/>
      <c r="F587" s="211"/>
      <c r="G587" s="211"/>
    </row>
    <row r="588" spans="5:7">
      <c r="E588" s="211"/>
      <c r="F588" s="211"/>
      <c r="G588" s="211"/>
    </row>
    <row r="589" spans="5:7">
      <c r="E589" s="211"/>
      <c r="F589" s="211"/>
      <c r="G589" s="211"/>
    </row>
    <row r="590" spans="5:7">
      <c r="E590" s="211"/>
      <c r="F590" s="211"/>
      <c r="G590" s="211"/>
    </row>
    <row r="591" spans="5:7">
      <c r="E591" s="211"/>
      <c r="F591" s="211"/>
      <c r="G591" s="211"/>
    </row>
    <row r="592" spans="5:7">
      <c r="E592" s="211"/>
      <c r="F592" s="211"/>
      <c r="G592" s="211"/>
    </row>
    <row r="593" spans="5:7">
      <c r="E593" s="211"/>
      <c r="F593" s="211"/>
      <c r="G593" s="211"/>
    </row>
    <row r="594" spans="5:7">
      <c r="E594" s="211"/>
      <c r="F594" s="211"/>
      <c r="G594" s="211"/>
    </row>
    <row r="595" spans="5:7">
      <c r="E595" s="211"/>
      <c r="F595" s="211"/>
      <c r="G595" s="211"/>
    </row>
    <row r="596" spans="5:7">
      <c r="E596" s="211"/>
      <c r="F596" s="211"/>
      <c r="G596" s="211"/>
    </row>
    <row r="597" spans="5:7">
      <c r="E597" s="211"/>
      <c r="F597" s="211"/>
      <c r="G597" s="211"/>
    </row>
    <row r="598" spans="5:7">
      <c r="E598" s="211"/>
      <c r="F598" s="211"/>
      <c r="G598" s="211"/>
    </row>
    <row r="599" spans="5:7">
      <c r="E599" s="211"/>
      <c r="F599" s="211"/>
      <c r="G599" s="211"/>
    </row>
    <row r="600" spans="5:7">
      <c r="E600" s="211"/>
      <c r="F600" s="211"/>
      <c r="G600" s="211"/>
    </row>
    <row r="601" spans="5:7">
      <c r="E601" s="211"/>
      <c r="F601" s="211"/>
      <c r="G601" s="211"/>
    </row>
    <row r="602" spans="5:7">
      <c r="E602" s="211"/>
      <c r="F602" s="211"/>
      <c r="G602" s="211"/>
    </row>
    <row r="603" spans="5:7">
      <c r="E603" s="211"/>
      <c r="F603" s="211"/>
      <c r="G603" s="211"/>
    </row>
    <row r="604" spans="5:7">
      <c r="E604" s="211"/>
      <c r="F604" s="211"/>
      <c r="G604" s="211"/>
    </row>
    <row r="605" spans="5:7">
      <c r="E605" s="211"/>
      <c r="F605" s="211"/>
      <c r="G605" s="211"/>
    </row>
    <row r="606" spans="5:7">
      <c r="E606" s="211"/>
      <c r="F606" s="211"/>
      <c r="G606" s="211"/>
    </row>
    <row r="607" spans="5:7">
      <c r="E607" s="211"/>
      <c r="F607" s="211"/>
      <c r="G607" s="211"/>
    </row>
    <row r="608" spans="5:7">
      <c r="E608" s="211"/>
      <c r="F608" s="211"/>
      <c r="G608" s="211"/>
    </row>
    <row r="609" spans="5:7">
      <c r="E609" s="211"/>
      <c r="F609" s="211"/>
      <c r="G609" s="211"/>
    </row>
    <row r="610" spans="5:7">
      <c r="E610" s="211"/>
      <c r="F610" s="211"/>
      <c r="G610" s="211"/>
    </row>
    <row r="611" spans="5:7">
      <c r="E611" s="211"/>
      <c r="F611" s="211"/>
      <c r="G611" s="211"/>
    </row>
    <row r="612" spans="5:7">
      <c r="E612" s="211"/>
      <c r="F612" s="211"/>
      <c r="G612" s="211"/>
    </row>
  </sheetData>
  <phoneticPr fontId="29" type="noConversion"/>
  <pageMargins left="0.39370078740157483" right="0.39370078740157483" top="0.43307086614173229" bottom="0.43307086614173229" header="0.35433070866141736" footer="0.27559055118110237"/>
  <pageSetup paperSize="9" fitToHeight="0" orientation="portrait" r:id="rId1"/>
  <headerFooter alignWithMargins="0">
    <oddHeader>&amp;C&amp;B&amp;B&amp;B&amp;B&amp;B&amp;B&amp;B&amp;B&amp;B&amp;B&amp;B&amp;B&amp;B&amp;B&amp;B &amp;B&amp;B&amp;B&amp;B&amp;B&amp;B&amp;B&amp;B&amp;B&amp;B&amp;B&amp;B&amp;B&amp;B&amp;B&amp;B&amp;B&amp;B&amp;B&amp;B</oddHeader>
    <oddFooter>&amp;C&amp;9&amp;P&amp;L&amp;9Public Library Statistics 2016/17</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8"/>
  <dimension ref="A1:H106"/>
  <sheetViews>
    <sheetView zoomScaleNormal="100" workbookViewId="0">
      <pane ySplit="3" topLeftCell="A4" activePane="bottomLeft" state="frozen"/>
      <selection activeCell="E6" sqref="E6"/>
      <selection pane="bottomLeft" activeCell="F1" sqref="F1"/>
    </sheetView>
  </sheetViews>
  <sheetFormatPr defaultColWidth="9.140625" defaultRowHeight="14.25" customHeight="1"/>
  <cols>
    <col min="1" max="1" width="3.85546875" style="24" customWidth="1"/>
    <col min="2" max="2" width="21.140625" style="20" customWidth="1"/>
    <col min="3" max="3" width="7.85546875" style="20" bestFit="1" customWidth="1"/>
    <col min="4" max="4" width="17.28515625" style="24" customWidth="1"/>
    <col min="5" max="5" width="21.7109375" style="20" customWidth="1"/>
    <col min="6" max="6" width="9.42578125" style="30" customWidth="1"/>
    <col min="7" max="7" width="22" style="30" customWidth="1"/>
    <col min="8" max="16384" width="9.140625" style="20"/>
  </cols>
  <sheetData>
    <row r="1" spans="1:8" ht="16.5" customHeight="1">
      <c r="B1" s="37" t="s">
        <v>496</v>
      </c>
      <c r="F1" s="190"/>
      <c r="G1" s="190"/>
    </row>
    <row r="2" spans="1:8" ht="14.25" customHeight="1">
      <c r="B2" s="262" t="s">
        <v>497</v>
      </c>
      <c r="F2" s="190"/>
      <c r="G2" s="190"/>
    </row>
    <row r="3" spans="1:8" ht="14.25" customHeight="1">
      <c r="B3" s="37"/>
      <c r="F3" s="190"/>
      <c r="G3" s="5"/>
      <c r="H3" s="554"/>
    </row>
    <row r="4" spans="1:8" ht="14.25" customHeight="1">
      <c r="A4" s="24">
        <v>1</v>
      </c>
      <c r="B4" s="632" t="s">
        <v>283</v>
      </c>
      <c r="C4" s="634">
        <v>856914</v>
      </c>
      <c r="D4" s="24">
        <v>48</v>
      </c>
      <c r="E4" s="632" t="s">
        <v>267</v>
      </c>
      <c r="F4" s="634">
        <v>92150</v>
      </c>
    </row>
    <row r="5" spans="1:8" ht="14.25" customHeight="1">
      <c r="A5" s="24">
        <v>2</v>
      </c>
      <c r="B5" s="632" t="s">
        <v>543</v>
      </c>
      <c r="C5" s="634">
        <v>415446</v>
      </c>
      <c r="D5" s="146">
        <v>49</v>
      </c>
      <c r="E5" s="632" t="s">
        <v>323</v>
      </c>
      <c r="F5" s="634">
        <v>86528</v>
      </c>
    </row>
    <row r="6" spans="1:8" ht="14.25" customHeight="1">
      <c r="A6" s="24">
        <v>3</v>
      </c>
      <c r="B6" s="632" t="s">
        <v>259</v>
      </c>
      <c r="C6" s="634">
        <v>384977</v>
      </c>
      <c r="D6" s="146">
        <v>50</v>
      </c>
      <c r="E6" s="632" t="s">
        <v>282</v>
      </c>
      <c r="F6" s="634">
        <v>86177</v>
      </c>
    </row>
    <row r="7" spans="1:8" ht="14.25" customHeight="1">
      <c r="A7" s="24">
        <v>4</v>
      </c>
      <c r="B7" s="632" t="s">
        <v>429</v>
      </c>
      <c r="C7" s="634">
        <v>368276</v>
      </c>
      <c r="D7" s="24">
        <v>51</v>
      </c>
      <c r="E7" s="632" t="s">
        <v>301</v>
      </c>
      <c r="F7" s="634">
        <v>82916</v>
      </c>
    </row>
    <row r="8" spans="1:8" ht="14.25" customHeight="1">
      <c r="A8" s="24">
        <v>5</v>
      </c>
      <c r="B8" s="632" t="s">
        <v>215</v>
      </c>
      <c r="C8" s="634">
        <v>353168</v>
      </c>
      <c r="D8" s="146">
        <v>52</v>
      </c>
      <c r="E8" s="632" t="s">
        <v>263</v>
      </c>
      <c r="F8" s="634">
        <v>71666</v>
      </c>
    </row>
    <row r="9" spans="1:8" ht="14.25" customHeight="1">
      <c r="A9" s="24">
        <v>6</v>
      </c>
      <c r="B9" s="632" t="s">
        <v>295</v>
      </c>
      <c r="C9" s="634">
        <v>347400</v>
      </c>
      <c r="D9" s="146">
        <v>53</v>
      </c>
      <c r="E9" s="632" t="s">
        <v>336</v>
      </c>
      <c r="F9" s="634">
        <v>71233</v>
      </c>
    </row>
    <row r="10" spans="1:8" ht="14.25" customHeight="1">
      <c r="A10" s="24">
        <v>7</v>
      </c>
      <c r="B10" s="632" t="s">
        <v>426</v>
      </c>
      <c r="C10" s="634">
        <v>344019</v>
      </c>
      <c r="D10" s="146">
        <v>54</v>
      </c>
      <c r="E10" s="632" t="s">
        <v>207</v>
      </c>
      <c r="F10" s="634">
        <v>69198</v>
      </c>
    </row>
    <row r="11" spans="1:8" ht="14.25" customHeight="1">
      <c r="A11" s="24">
        <v>8</v>
      </c>
      <c r="B11" s="632" t="s">
        <v>419</v>
      </c>
      <c r="C11" s="634">
        <v>333800</v>
      </c>
      <c r="D11" s="146">
        <v>55</v>
      </c>
      <c r="E11" s="632" t="s">
        <v>289</v>
      </c>
      <c r="F11" s="634">
        <v>67804</v>
      </c>
    </row>
    <row r="12" spans="1:8" ht="14.25" customHeight="1">
      <c r="A12" s="24">
        <v>9</v>
      </c>
      <c r="B12" s="632" t="s">
        <v>290</v>
      </c>
      <c r="C12" s="634">
        <v>323242</v>
      </c>
      <c r="D12" s="146">
        <v>56</v>
      </c>
      <c r="E12" s="632" t="s">
        <v>430</v>
      </c>
      <c r="F12" s="634">
        <v>66924</v>
      </c>
    </row>
    <row r="13" spans="1:8" ht="14.25" customHeight="1">
      <c r="A13" s="24">
        <v>10</v>
      </c>
      <c r="B13" s="632" t="s">
        <v>280</v>
      </c>
      <c r="C13" s="634">
        <v>316067</v>
      </c>
      <c r="D13" s="146">
        <v>57</v>
      </c>
      <c r="E13" s="632" t="s">
        <v>264</v>
      </c>
      <c r="F13" s="634">
        <v>66381</v>
      </c>
    </row>
    <row r="14" spans="1:8" ht="14.25" customHeight="1">
      <c r="A14" s="24">
        <v>11</v>
      </c>
      <c r="B14" s="632" t="s">
        <v>420</v>
      </c>
      <c r="C14" s="634">
        <v>310365</v>
      </c>
      <c r="D14" s="146">
        <v>58</v>
      </c>
      <c r="E14" s="632" t="s">
        <v>302</v>
      </c>
      <c r="F14" s="634">
        <v>64632</v>
      </c>
    </row>
    <row r="15" spans="1:8" ht="14.25" customHeight="1">
      <c r="A15" s="24">
        <v>12</v>
      </c>
      <c r="B15" s="632" t="s">
        <v>421</v>
      </c>
      <c r="C15" s="634">
        <v>286898</v>
      </c>
      <c r="D15" s="146">
        <v>59</v>
      </c>
      <c r="E15" s="632" t="s">
        <v>331</v>
      </c>
      <c r="F15" s="634">
        <v>63953</v>
      </c>
    </row>
    <row r="16" spans="1:8" ht="14.25" customHeight="1">
      <c r="A16" s="24">
        <v>13</v>
      </c>
      <c r="B16" s="632" t="s">
        <v>436</v>
      </c>
      <c r="C16" s="634">
        <v>281022</v>
      </c>
      <c r="D16" s="146">
        <v>60</v>
      </c>
      <c r="E16" s="632" t="s">
        <v>329</v>
      </c>
      <c r="F16" s="634">
        <v>56948</v>
      </c>
    </row>
    <row r="17" spans="1:6" ht="14.25" customHeight="1">
      <c r="A17" s="24">
        <v>14</v>
      </c>
      <c r="B17" s="632" t="s">
        <v>285</v>
      </c>
      <c r="C17" s="634">
        <v>264377</v>
      </c>
      <c r="D17" s="146">
        <v>61</v>
      </c>
      <c r="E17" s="632" t="s">
        <v>400</v>
      </c>
      <c r="F17" s="634">
        <v>56434</v>
      </c>
    </row>
    <row r="18" spans="1:6" ht="14.25" customHeight="1">
      <c r="A18" s="24">
        <v>15</v>
      </c>
      <c r="B18" s="632" t="s">
        <v>278</v>
      </c>
      <c r="C18" s="634">
        <v>248694</v>
      </c>
      <c r="D18" s="146">
        <v>62</v>
      </c>
      <c r="E18" s="632" t="s">
        <v>106</v>
      </c>
      <c r="F18" s="634">
        <v>53691</v>
      </c>
    </row>
    <row r="19" spans="1:6" ht="14.25" customHeight="1">
      <c r="A19" s="24">
        <v>16</v>
      </c>
      <c r="B19" s="632" t="s">
        <v>542</v>
      </c>
      <c r="C19" s="634">
        <v>241658</v>
      </c>
      <c r="D19" s="146">
        <v>63</v>
      </c>
      <c r="E19" s="632" t="s">
        <v>275</v>
      </c>
      <c r="F19" s="634">
        <v>52748</v>
      </c>
    </row>
    <row r="20" spans="1:6" ht="14.25" customHeight="1">
      <c r="A20" s="24">
        <v>17</v>
      </c>
      <c r="B20" s="632" t="s">
        <v>293</v>
      </c>
      <c r="C20" s="634">
        <v>237207</v>
      </c>
      <c r="D20" s="146">
        <v>64</v>
      </c>
      <c r="E20" s="632" t="s">
        <v>108</v>
      </c>
      <c r="F20" s="634">
        <v>51307</v>
      </c>
    </row>
    <row r="21" spans="1:6" ht="14.25" customHeight="1">
      <c r="A21" s="24">
        <v>18</v>
      </c>
      <c r="B21" s="632" t="s">
        <v>135</v>
      </c>
      <c r="C21" s="634">
        <v>235486</v>
      </c>
      <c r="D21" s="146">
        <v>65</v>
      </c>
      <c r="E21" s="632" t="s">
        <v>216</v>
      </c>
      <c r="F21" s="634">
        <v>49929</v>
      </c>
    </row>
    <row r="22" spans="1:6" ht="14.25" customHeight="1">
      <c r="A22" s="24">
        <v>19</v>
      </c>
      <c r="B22" s="632" t="s">
        <v>424</v>
      </c>
      <c r="C22" s="634">
        <v>232317</v>
      </c>
      <c r="D22" s="146">
        <v>66</v>
      </c>
      <c r="E22" s="632" t="s">
        <v>196</v>
      </c>
      <c r="F22" s="634">
        <v>48784</v>
      </c>
    </row>
    <row r="23" spans="1:6" ht="14.25" customHeight="1">
      <c r="A23" s="24">
        <v>20</v>
      </c>
      <c r="B23" s="632" t="s">
        <v>279</v>
      </c>
      <c r="C23" s="634">
        <v>214771</v>
      </c>
      <c r="D23" s="146">
        <v>67</v>
      </c>
      <c r="E23" s="632" t="s">
        <v>431</v>
      </c>
      <c r="F23" s="634">
        <v>47726</v>
      </c>
    </row>
    <row r="24" spans="1:6" ht="14.25" customHeight="1">
      <c r="A24" s="24">
        <v>21</v>
      </c>
      <c r="B24" s="632" t="s">
        <v>292</v>
      </c>
      <c r="C24" s="634">
        <v>193283</v>
      </c>
      <c r="D24" s="146">
        <v>68</v>
      </c>
      <c r="E24" s="632" t="s">
        <v>347</v>
      </c>
      <c r="F24" s="634">
        <v>45208</v>
      </c>
    </row>
    <row r="25" spans="1:6" ht="14.25" customHeight="1">
      <c r="A25" s="24">
        <v>22</v>
      </c>
      <c r="B25" s="632" t="s">
        <v>287</v>
      </c>
      <c r="C25" s="634">
        <v>191615</v>
      </c>
      <c r="D25" s="146">
        <v>69</v>
      </c>
      <c r="E25" s="632" t="s">
        <v>334</v>
      </c>
      <c r="F25" s="634">
        <v>45101</v>
      </c>
    </row>
    <row r="26" spans="1:6" ht="14.25" customHeight="1">
      <c r="A26" s="24">
        <v>23</v>
      </c>
      <c r="B26" s="632" t="s">
        <v>272</v>
      </c>
      <c r="C26" s="634">
        <v>190445</v>
      </c>
      <c r="D26" s="146">
        <v>70</v>
      </c>
      <c r="E26" s="632" t="s">
        <v>341</v>
      </c>
      <c r="F26" s="634">
        <v>42930</v>
      </c>
    </row>
    <row r="27" spans="1:6" ht="14.25" customHeight="1">
      <c r="A27" s="24">
        <v>24</v>
      </c>
      <c r="B27" s="632" t="s">
        <v>281</v>
      </c>
      <c r="C27" s="634">
        <v>186047</v>
      </c>
      <c r="D27" s="146">
        <v>71</v>
      </c>
      <c r="E27" s="632" t="s">
        <v>310</v>
      </c>
      <c r="F27" s="634">
        <v>42767</v>
      </c>
    </row>
    <row r="28" spans="1:6" ht="14.25" customHeight="1">
      <c r="A28" s="24">
        <v>25</v>
      </c>
      <c r="B28" s="632" t="s">
        <v>268</v>
      </c>
      <c r="C28" s="634">
        <v>180146</v>
      </c>
      <c r="D28" s="146">
        <v>72</v>
      </c>
      <c r="E28" s="632" t="s">
        <v>387</v>
      </c>
      <c r="F28" s="634">
        <v>42693</v>
      </c>
    </row>
    <row r="29" spans="1:6" ht="14.25" customHeight="1">
      <c r="A29" s="24">
        <v>26</v>
      </c>
      <c r="B29" s="632" t="s">
        <v>352</v>
      </c>
      <c r="C29" s="634">
        <v>178378</v>
      </c>
      <c r="D29" s="146">
        <v>73</v>
      </c>
      <c r="E29" s="632" t="s">
        <v>305</v>
      </c>
      <c r="F29" s="634">
        <v>39238</v>
      </c>
    </row>
    <row r="30" spans="1:6" ht="14.25" customHeight="1">
      <c r="A30" s="24">
        <v>27</v>
      </c>
      <c r="B30" s="632" t="s">
        <v>286</v>
      </c>
      <c r="C30" s="634">
        <v>176514</v>
      </c>
      <c r="D30" s="146">
        <v>74</v>
      </c>
      <c r="E30" s="632" t="s">
        <v>544</v>
      </c>
      <c r="F30" s="634">
        <v>38321</v>
      </c>
    </row>
    <row r="31" spans="1:6" ht="14.25" customHeight="1">
      <c r="A31" s="24">
        <v>28</v>
      </c>
      <c r="B31" s="632" t="s">
        <v>213</v>
      </c>
      <c r="C31" s="634">
        <v>174882</v>
      </c>
      <c r="D31" s="146">
        <v>75</v>
      </c>
      <c r="E31" s="632" t="s">
        <v>294</v>
      </c>
      <c r="F31" s="634">
        <v>37240</v>
      </c>
    </row>
    <row r="32" spans="1:6" ht="14.25" customHeight="1">
      <c r="A32" s="24">
        <v>29</v>
      </c>
      <c r="B32" s="632" t="s">
        <v>540</v>
      </c>
      <c r="C32" s="634">
        <v>174257</v>
      </c>
      <c r="D32" s="146">
        <v>76</v>
      </c>
      <c r="E32" s="632" t="s">
        <v>425</v>
      </c>
      <c r="F32" s="634">
        <v>37225</v>
      </c>
    </row>
    <row r="33" spans="1:6" ht="14.25" customHeight="1">
      <c r="A33" s="24">
        <v>30</v>
      </c>
      <c r="B33" s="632" t="s">
        <v>131</v>
      </c>
      <c r="C33" s="634">
        <v>167102</v>
      </c>
      <c r="D33" s="146">
        <v>77</v>
      </c>
      <c r="E33" s="632" t="s">
        <v>198</v>
      </c>
      <c r="F33" s="634">
        <v>35893</v>
      </c>
    </row>
    <row r="34" spans="1:6" ht="14.25" customHeight="1">
      <c r="A34" s="24">
        <v>31</v>
      </c>
      <c r="B34" s="632" t="s">
        <v>284</v>
      </c>
      <c r="C34" s="634">
        <v>166658</v>
      </c>
      <c r="D34" s="146">
        <v>78</v>
      </c>
      <c r="E34" s="632" t="s">
        <v>104</v>
      </c>
      <c r="F34" s="634">
        <v>35466</v>
      </c>
    </row>
    <row r="35" spans="1:6" ht="14.25" customHeight="1">
      <c r="A35" s="24">
        <v>32</v>
      </c>
      <c r="B35" s="632" t="s">
        <v>438</v>
      </c>
      <c r="C35" s="634">
        <v>150190</v>
      </c>
      <c r="D35" s="146">
        <v>79</v>
      </c>
      <c r="E35" s="632" t="s">
        <v>212</v>
      </c>
      <c r="F35" s="634">
        <v>31713</v>
      </c>
    </row>
    <row r="36" spans="1:6" ht="14.25" customHeight="1">
      <c r="A36" s="24">
        <v>33</v>
      </c>
      <c r="B36" s="632" t="s">
        <v>265</v>
      </c>
      <c r="C36" s="634">
        <v>149919</v>
      </c>
      <c r="D36" s="146">
        <v>80</v>
      </c>
      <c r="E36" s="632" t="s">
        <v>103</v>
      </c>
      <c r="F36" s="634">
        <v>31041</v>
      </c>
    </row>
    <row r="37" spans="1:6" ht="14.25" customHeight="1">
      <c r="A37" s="24">
        <v>34</v>
      </c>
      <c r="B37" s="632" t="s">
        <v>195</v>
      </c>
      <c r="C37" s="634">
        <v>141862</v>
      </c>
      <c r="D37" s="146">
        <v>81</v>
      </c>
      <c r="E37" s="632" t="s">
        <v>428</v>
      </c>
      <c r="F37" s="634">
        <v>30646</v>
      </c>
    </row>
    <row r="38" spans="1:6" ht="14.25" customHeight="1">
      <c r="A38" s="24">
        <v>35</v>
      </c>
      <c r="B38" s="632" t="s">
        <v>437</v>
      </c>
      <c r="C38" s="634">
        <v>139220</v>
      </c>
      <c r="D38" s="146">
        <v>82</v>
      </c>
      <c r="E38" s="632" t="s">
        <v>333</v>
      </c>
      <c r="F38" s="634">
        <v>29156</v>
      </c>
    </row>
    <row r="39" spans="1:6" ht="14.25" customHeight="1">
      <c r="A39" s="24">
        <v>36</v>
      </c>
      <c r="B39" s="632" t="s">
        <v>541</v>
      </c>
      <c r="C39" s="634">
        <v>136856</v>
      </c>
      <c r="D39" s="146">
        <v>83</v>
      </c>
      <c r="E39" s="632" t="s">
        <v>101</v>
      </c>
      <c r="F39" s="634">
        <v>28228</v>
      </c>
    </row>
    <row r="40" spans="1:6" ht="14.25" customHeight="1">
      <c r="A40" s="24">
        <v>37</v>
      </c>
      <c r="B40" s="632" t="s">
        <v>296</v>
      </c>
      <c r="C40" s="634">
        <v>129821</v>
      </c>
      <c r="D40" s="146">
        <v>84</v>
      </c>
      <c r="E40" s="632" t="s">
        <v>316</v>
      </c>
      <c r="F40" s="634">
        <v>28113</v>
      </c>
    </row>
    <row r="41" spans="1:6" ht="14.25" customHeight="1">
      <c r="A41" s="24">
        <v>38</v>
      </c>
      <c r="B41" s="632" t="s">
        <v>130</v>
      </c>
      <c r="C41" s="634">
        <v>129452</v>
      </c>
      <c r="D41" s="146">
        <v>85</v>
      </c>
      <c r="E41" s="632" t="s">
        <v>206</v>
      </c>
      <c r="F41" s="634">
        <v>23171</v>
      </c>
    </row>
    <row r="42" spans="1:6" ht="14.25" customHeight="1">
      <c r="A42" s="24">
        <v>39</v>
      </c>
      <c r="B42" s="632" t="s">
        <v>6</v>
      </c>
      <c r="C42" s="634">
        <v>125888</v>
      </c>
      <c r="D42" s="146">
        <v>86</v>
      </c>
      <c r="E42" s="632" t="s">
        <v>308</v>
      </c>
      <c r="F42" s="634">
        <v>21332</v>
      </c>
    </row>
    <row r="43" spans="1:6" ht="14.25" customHeight="1">
      <c r="A43" s="24">
        <v>40</v>
      </c>
      <c r="B43" s="632" t="s">
        <v>218</v>
      </c>
      <c r="C43" s="634">
        <v>124747</v>
      </c>
      <c r="D43" s="146">
        <v>87</v>
      </c>
      <c r="E43" s="632" t="s">
        <v>327</v>
      </c>
      <c r="F43" s="634">
        <v>18361</v>
      </c>
    </row>
    <row r="44" spans="1:6" ht="14.25" customHeight="1">
      <c r="A44" s="24">
        <v>41</v>
      </c>
      <c r="B44" s="632" t="s">
        <v>261</v>
      </c>
      <c r="C44" s="634">
        <v>120607</v>
      </c>
      <c r="D44" s="146">
        <v>88</v>
      </c>
      <c r="E44" s="632" t="s">
        <v>300</v>
      </c>
      <c r="F44" s="634">
        <v>14473</v>
      </c>
    </row>
    <row r="45" spans="1:6" ht="14.25" customHeight="1">
      <c r="A45" s="24">
        <v>42</v>
      </c>
      <c r="B45" s="632" t="s">
        <v>288</v>
      </c>
      <c r="C45" s="634">
        <v>119677</v>
      </c>
      <c r="D45" s="146">
        <v>89</v>
      </c>
      <c r="E45" s="632" t="s">
        <v>345</v>
      </c>
      <c r="F45" s="634">
        <v>12380</v>
      </c>
    </row>
    <row r="46" spans="1:6" ht="14.25" customHeight="1">
      <c r="A46" s="24">
        <v>43</v>
      </c>
      <c r="B46" s="632" t="s">
        <v>270</v>
      </c>
      <c r="C46" s="634">
        <v>116678</v>
      </c>
      <c r="D46" s="24">
        <v>90</v>
      </c>
      <c r="E46" s="632" t="s">
        <v>116</v>
      </c>
      <c r="F46" s="634">
        <v>12175</v>
      </c>
    </row>
    <row r="47" spans="1:6" ht="14.25" customHeight="1">
      <c r="A47" s="24">
        <v>44</v>
      </c>
      <c r="B47" s="632" t="s">
        <v>214</v>
      </c>
      <c r="C47" s="634">
        <v>110363</v>
      </c>
      <c r="F47" s="521"/>
    </row>
    <row r="48" spans="1:6" ht="14.25" customHeight="1">
      <c r="A48" s="24">
        <v>45</v>
      </c>
      <c r="B48" s="632" t="s">
        <v>418</v>
      </c>
      <c r="C48" s="634">
        <v>108922</v>
      </c>
      <c r="E48" s="26" t="s">
        <v>249</v>
      </c>
      <c r="F48" s="635">
        <f>MEDIAN(F4:F46,C4:C50)</f>
        <v>101527.5</v>
      </c>
    </row>
    <row r="49" spans="1:6" ht="14.25" customHeight="1">
      <c r="A49" s="24">
        <v>46</v>
      </c>
      <c r="B49" s="632" t="s">
        <v>546</v>
      </c>
      <c r="C49" s="634">
        <v>94133</v>
      </c>
      <c r="E49" s="26" t="s">
        <v>248</v>
      </c>
      <c r="F49" s="635">
        <f>AVERAGE(F4:F46,C4:C50)</f>
        <v>139971.02222222224</v>
      </c>
    </row>
    <row r="50" spans="1:6" ht="14.25" customHeight="1">
      <c r="A50" s="24">
        <v>47</v>
      </c>
      <c r="B50" s="632" t="s">
        <v>317</v>
      </c>
      <c r="C50" s="634">
        <v>93626</v>
      </c>
      <c r="E50" s="26" t="s">
        <v>222</v>
      </c>
      <c r="F50" s="213">
        <f>SUM(F4:F46,C4:C50)</f>
        <v>12597392</v>
      </c>
    </row>
    <row r="51" spans="1:6" ht="14.25" customHeight="1">
      <c r="F51" s="155"/>
    </row>
    <row r="52" spans="1:6" ht="14.25" customHeight="1">
      <c r="B52" s="297"/>
      <c r="C52" s="521"/>
      <c r="F52" s="217"/>
    </row>
    <row r="53" spans="1:6" ht="14.25" customHeight="1">
      <c r="B53" s="188"/>
      <c r="C53" s="521"/>
      <c r="F53" s="203"/>
    </row>
    <row r="54" spans="1:6" ht="14.25" customHeight="1">
      <c r="B54" s="188"/>
      <c r="C54" s="521"/>
      <c r="F54" s="204"/>
    </row>
    <row r="55" spans="1:6" ht="14.25" customHeight="1">
      <c r="B55" s="188"/>
      <c r="C55" s="521"/>
    </row>
    <row r="56" spans="1:6" ht="14.25" customHeight="1">
      <c r="B56" s="188"/>
      <c r="C56" s="521"/>
      <c r="F56" s="135"/>
    </row>
    <row r="58" spans="1:6" ht="14.25" customHeight="1">
      <c r="A58" s="107"/>
    </row>
    <row r="103" spans="2:4" ht="14.25" customHeight="1">
      <c r="D103" s="39"/>
    </row>
    <row r="104" spans="2:4" ht="14.25" customHeight="1">
      <c r="D104" s="39"/>
    </row>
    <row r="105" spans="2:4" ht="14.25" customHeight="1">
      <c r="D105" s="39"/>
    </row>
    <row r="106" spans="2:4" ht="14.25" customHeight="1">
      <c r="B106" s="26"/>
      <c r="C106" s="39"/>
    </row>
  </sheetData>
  <phoneticPr fontId="29"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9"/>
  <dimension ref="A1:J153"/>
  <sheetViews>
    <sheetView zoomScaleNormal="100" workbookViewId="0">
      <pane ySplit="2" topLeftCell="A3" activePane="bottomLeft" state="frozen"/>
      <selection activeCell="E6" sqref="E6"/>
      <selection pane="bottomLeft" activeCell="G1" sqref="G1"/>
    </sheetView>
  </sheetViews>
  <sheetFormatPr defaultColWidth="9.140625" defaultRowHeight="14.25" customHeight="1"/>
  <cols>
    <col min="1" max="1" width="5.42578125" style="24" customWidth="1"/>
    <col min="2" max="2" width="21" style="20" customWidth="1"/>
    <col min="3" max="3" width="6.42578125" style="171" customWidth="1"/>
    <col min="4" max="4" width="17.85546875" style="20" customWidth="1"/>
    <col min="5" max="5" width="20.85546875" style="20" customWidth="1"/>
    <col min="6" max="6" width="8.5703125" style="20" customWidth="1"/>
    <col min="7" max="7" width="9" style="20" customWidth="1"/>
    <col min="8" max="8" width="9.140625" style="20"/>
    <col min="9" max="9" width="25.28515625" style="24" bestFit="1" customWidth="1"/>
    <col min="10" max="10" width="19.7109375" style="24" bestFit="1" customWidth="1"/>
    <col min="11" max="16384" width="9.140625" style="20"/>
  </cols>
  <sheetData>
    <row r="1" spans="1:10" ht="16.5" customHeight="1">
      <c r="B1" s="37" t="s">
        <v>498</v>
      </c>
    </row>
    <row r="2" spans="1:10" ht="14.25" customHeight="1">
      <c r="B2" s="37"/>
    </row>
    <row r="3" spans="1:10" ht="14.25" customHeight="1">
      <c r="A3" s="24">
        <v>1</v>
      </c>
      <c r="B3" s="4" t="s">
        <v>214</v>
      </c>
      <c r="C3" s="16">
        <v>7.64</v>
      </c>
      <c r="D3" s="24">
        <v>48</v>
      </c>
      <c r="E3" s="4" t="s">
        <v>135</v>
      </c>
      <c r="F3" s="16">
        <v>1.9</v>
      </c>
      <c r="I3" s="4"/>
      <c r="J3" s="4"/>
    </row>
    <row r="4" spans="1:10" ht="14.25" customHeight="1">
      <c r="A4" s="24">
        <v>2</v>
      </c>
      <c r="B4" s="4" t="s">
        <v>308</v>
      </c>
      <c r="C4" s="16">
        <v>7.58</v>
      </c>
      <c r="D4" s="146">
        <v>49</v>
      </c>
      <c r="E4" s="4" t="s">
        <v>103</v>
      </c>
      <c r="F4" s="16">
        <v>1.84</v>
      </c>
    </row>
    <row r="5" spans="1:10" ht="14.25" customHeight="1">
      <c r="A5" s="24">
        <v>3</v>
      </c>
      <c r="B5" s="4" t="s">
        <v>300</v>
      </c>
      <c r="C5" s="16">
        <v>6.07</v>
      </c>
      <c r="D5" s="146">
        <v>50</v>
      </c>
      <c r="E5" s="4" t="s">
        <v>426</v>
      </c>
      <c r="F5" s="16">
        <v>1.81</v>
      </c>
    </row>
    <row r="6" spans="1:10" ht="14.25" customHeight="1">
      <c r="A6" s="24">
        <v>4</v>
      </c>
      <c r="B6" s="4" t="s">
        <v>279</v>
      </c>
      <c r="C6" s="16">
        <v>5.81</v>
      </c>
      <c r="D6" s="24">
        <v>51</v>
      </c>
      <c r="E6" s="4" t="s">
        <v>546</v>
      </c>
      <c r="F6" s="16">
        <v>1.8</v>
      </c>
    </row>
    <row r="7" spans="1:10" ht="14.25" customHeight="1">
      <c r="A7" s="24">
        <v>5</v>
      </c>
      <c r="B7" s="4" t="s">
        <v>316</v>
      </c>
      <c r="C7" s="16">
        <v>5.64</v>
      </c>
      <c r="D7" s="146">
        <v>52</v>
      </c>
      <c r="E7" s="4" t="s">
        <v>540</v>
      </c>
      <c r="F7" s="16">
        <v>1.78</v>
      </c>
    </row>
    <row r="8" spans="1:10" ht="14.25" customHeight="1">
      <c r="A8" s="24">
        <v>6</v>
      </c>
      <c r="B8" s="4" t="s">
        <v>198</v>
      </c>
      <c r="C8" s="16">
        <v>5.0999999999999996</v>
      </c>
      <c r="D8" s="146">
        <v>53</v>
      </c>
      <c r="E8" s="4" t="s">
        <v>270</v>
      </c>
      <c r="F8" s="16">
        <v>1.75</v>
      </c>
    </row>
    <row r="9" spans="1:10" ht="14.25" customHeight="1">
      <c r="A9" s="24">
        <v>7</v>
      </c>
      <c r="B9" s="4" t="s">
        <v>305</v>
      </c>
      <c r="C9" s="16">
        <v>4.66</v>
      </c>
      <c r="D9" s="146">
        <v>54</v>
      </c>
      <c r="E9" s="4" t="s">
        <v>542</v>
      </c>
      <c r="F9" s="16">
        <v>1.73</v>
      </c>
    </row>
    <row r="10" spans="1:10" ht="14.25" customHeight="1">
      <c r="A10" s="24">
        <v>8</v>
      </c>
      <c r="B10" s="4" t="s">
        <v>333</v>
      </c>
      <c r="C10" s="16">
        <v>4.32</v>
      </c>
      <c r="D10" s="146">
        <v>55</v>
      </c>
      <c r="E10" s="4" t="s">
        <v>108</v>
      </c>
      <c r="F10" s="16">
        <v>1.71</v>
      </c>
    </row>
    <row r="11" spans="1:10" ht="14.25" customHeight="1">
      <c r="A11" s="24">
        <v>9</v>
      </c>
      <c r="B11" s="4" t="s">
        <v>104</v>
      </c>
      <c r="C11" s="16">
        <v>3.94</v>
      </c>
      <c r="D11" s="146">
        <v>56</v>
      </c>
      <c r="E11" s="4" t="s">
        <v>288</v>
      </c>
      <c r="F11" s="16">
        <v>1.69</v>
      </c>
    </row>
    <row r="12" spans="1:10" ht="14.25" customHeight="1">
      <c r="A12" s="24">
        <v>10</v>
      </c>
      <c r="B12" s="4" t="s">
        <v>334</v>
      </c>
      <c r="C12" s="16">
        <v>3.85</v>
      </c>
      <c r="D12" s="146">
        <v>57</v>
      </c>
      <c r="E12" s="4" t="s">
        <v>289</v>
      </c>
      <c r="F12" s="16">
        <v>1.66</v>
      </c>
    </row>
    <row r="13" spans="1:10" ht="14.25" customHeight="1">
      <c r="A13" s="24">
        <v>11</v>
      </c>
      <c r="B13" s="4" t="s">
        <v>418</v>
      </c>
      <c r="C13" s="16">
        <v>3.63</v>
      </c>
      <c r="D13" s="146">
        <v>58</v>
      </c>
      <c r="E13" s="4" t="s">
        <v>438</v>
      </c>
      <c r="F13" s="16">
        <v>1.64</v>
      </c>
    </row>
    <row r="14" spans="1:10" ht="14.25" customHeight="1">
      <c r="A14" s="24">
        <v>12</v>
      </c>
      <c r="B14" s="4" t="s">
        <v>101</v>
      </c>
      <c r="C14" s="16">
        <v>3.62</v>
      </c>
      <c r="D14" s="146">
        <v>59</v>
      </c>
      <c r="E14" s="4" t="s">
        <v>215</v>
      </c>
      <c r="F14" s="16">
        <v>1.64</v>
      </c>
    </row>
    <row r="15" spans="1:10" ht="14.25" customHeight="1">
      <c r="A15" s="24">
        <v>13</v>
      </c>
      <c r="B15" s="4" t="s">
        <v>283</v>
      </c>
      <c r="C15" s="16">
        <v>3.52</v>
      </c>
      <c r="D15" s="146">
        <v>60</v>
      </c>
      <c r="E15" s="4" t="s">
        <v>295</v>
      </c>
      <c r="F15" s="16">
        <v>1.64</v>
      </c>
    </row>
    <row r="16" spans="1:10" ht="14.25" customHeight="1">
      <c r="A16" s="24">
        <v>14</v>
      </c>
      <c r="B16" s="4" t="s">
        <v>329</v>
      </c>
      <c r="C16" s="16">
        <v>3.34</v>
      </c>
      <c r="D16" s="146">
        <v>61</v>
      </c>
      <c r="E16" s="4" t="s">
        <v>267</v>
      </c>
      <c r="F16" s="16">
        <v>1.63</v>
      </c>
    </row>
    <row r="17" spans="1:6" ht="14.25" customHeight="1">
      <c r="A17" s="24">
        <v>15</v>
      </c>
      <c r="B17" s="4" t="s">
        <v>206</v>
      </c>
      <c r="C17" s="16">
        <v>3.33</v>
      </c>
      <c r="D17" s="146">
        <v>62</v>
      </c>
      <c r="E17" s="4" t="s">
        <v>6</v>
      </c>
      <c r="F17" s="16">
        <v>1.59</v>
      </c>
    </row>
    <row r="18" spans="1:6" ht="14.25" customHeight="1">
      <c r="A18" s="24">
        <v>16</v>
      </c>
      <c r="B18" s="4" t="s">
        <v>336</v>
      </c>
      <c r="C18" s="16">
        <v>3.32</v>
      </c>
      <c r="D18" s="146">
        <v>63</v>
      </c>
      <c r="E18" s="4" t="s">
        <v>424</v>
      </c>
      <c r="F18" s="16">
        <v>1.55</v>
      </c>
    </row>
    <row r="19" spans="1:6" ht="14.25" customHeight="1">
      <c r="A19" s="24">
        <v>17</v>
      </c>
      <c r="B19" s="4" t="s">
        <v>116</v>
      </c>
      <c r="C19" s="16">
        <v>3.28</v>
      </c>
      <c r="D19" s="146">
        <v>64</v>
      </c>
      <c r="E19" s="4" t="s">
        <v>261</v>
      </c>
      <c r="F19" s="16">
        <v>1.51</v>
      </c>
    </row>
    <row r="20" spans="1:6" ht="14.25" customHeight="1">
      <c r="A20" s="24">
        <v>18</v>
      </c>
      <c r="B20" s="4" t="s">
        <v>212</v>
      </c>
      <c r="C20" s="16">
        <v>3.23</v>
      </c>
      <c r="D20" s="146">
        <v>65</v>
      </c>
      <c r="E20" s="4" t="s">
        <v>216</v>
      </c>
      <c r="F20" s="16">
        <v>1.51</v>
      </c>
    </row>
    <row r="21" spans="1:6" ht="14.25" customHeight="1">
      <c r="A21" s="24">
        <v>19</v>
      </c>
      <c r="B21" s="4" t="s">
        <v>293</v>
      </c>
      <c r="C21" s="16">
        <v>3.05</v>
      </c>
      <c r="D21" s="146">
        <v>66</v>
      </c>
      <c r="E21" s="4" t="s">
        <v>280</v>
      </c>
      <c r="F21" s="16">
        <v>1.5</v>
      </c>
    </row>
    <row r="22" spans="1:6" ht="14.25" customHeight="1">
      <c r="A22" s="24">
        <v>20</v>
      </c>
      <c r="B22" s="4" t="s">
        <v>218</v>
      </c>
      <c r="C22" s="16">
        <v>2.98</v>
      </c>
      <c r="D22" s="146">
        <v>67</v>
      </c>
      <c r="E22" s="4" t="s">
        <v>130</v>
      </c>
      <c r="F22" s="16">
        <v>1.43</v>
      </c>
    </row>
    <row r="23" spans="1:6" ht="14.25" customHeight="1">
      <c r="A23" s="24">
        <v>21</v>
      </c>
      <c r="B23" s="4" t="s">
        <v>347</v>
      </c>
      <c r="C23" s="16">
        <v>2.95</v>
      </c>
      <c r="D23" s="146">
        <v>68</v>
      </c>
      <c r="E23" s="4" t="s">
        <v>287</v>
      </c>
      <c r="F23" s="16">
        <v>1.43</v>
      </c>
    </row>
    <row r="24" spans="1:6" ht="14.25" customHeight="1">
      <c r="A24" s="24">
        <v>22</v>
      </c>
      <c r="B24" s="4" t="s">
        <v>387</v>
      </c>
      <c r="C24" s="16">
        <v>2.94</v>
      </c>
      <c r="D24" s="146">
        <v>69</v>
      </c>
      <c r="E24" s="4" t="s">
        <v>290</v>
      </c>
      <c r="F24" s="16">
        <v>1.42</v>
      </c>
    </row>
    <row r="25" spans="1:6" ht="14.25" customHeight="1">
      <c r="A25" s="24">
        <v>23</v>
      </c>
      <c r="B25" s="4" t="s">
        <v>428</v>
      </c>
      <c r="C25" s="16">
        <v>2.88</v>
      </c>
      <c r="D25" s="146">
        <v>70</v>
      </c>
      <c r="E25" s="4" t="s">
        <v>207</v>
      </c>
      <c r="F25" s="16">
        <v>1.42</v>
      </c>
    </row>
    <row r="26" spans="1:6" ht="14.25" customHeight="1">
      <c r="A26" s="24">
        <v>24</v>
      </c>
      <c r="B26" s="4" t="s">
        <v>282</v>
      </c>
      <c r="C26" s="16">
        <v>2.81</v>
      </c>
      <c r="D26" s="146">
        <v>71</v>
      </c>
      <c r="E26" s="4" t="s">
        <v>327</v>
      </c>
      <c r="F26" s="16">
        <v>1.41</v>
      </c>
    </row>
    <row r="27" spans="1:6" ht="14.25" customHeight="1">
      <c r="A27" s="24">
        <v>25</v>
      </c>
      <c r="B27" s="4" t="s">
        <v>292</v>
      </c>
      <c r="C27" s="16">
        <v>2.63</v>
      </c>
      <c r="D27" s="146">
        <v>72</v>
      </c>
      <c r="E27" s="4" t="s">
        <v>195</v>
      </c>
      <c r="F27" s="16">
        <v>1.4</v>
      </c>
    </row>
    <row r="28" spans="1:6" ht="14.25" customHeight="1">
      <c r="A28" s="24">
        <v>26</v>
      </c>
      <c r="B28" s="4" t="s">
        <v>213</v>
      </c>
      <c r="C28" s="16">
        <v>2.57</v>
      </c>
      <c r="D28" s="146">
        <v>73</v>
      </c>
      <c r="E28" s="4" t="s">
        <v>429</v>
      </c>
      <c r="F28" s="16">
        <v>1.37</v>
      </c>
    </row>
    <row r="29" spans="1:6" ht="14.25" customHeight="1">
      <c r="A29" s="24">
        <v>27</v>
      </c>
      <c r="B29" s="4" t="s">
        <v>400</v>
      </c>
      <c r="C29" s="16">
        <v>2.5099999999999998</v>
      </c>
      <c r="D29" s="146">
        <v>74</v>
      </c>
      <c r="E29" s="4" t="s">
        <v>285</v>
      </c>
      <c r="F29" s="16">
        <v>1.31</v>
      </c>
    </row>
    <row r="30" spans="1:6" ht="14.25" customHeight="1">
      <c r="A30" s="24">
        <v>28</v>
      </c>
      <c r="B30" s="4" t="s">
        <v>275</v>
      </c>
      <c r="C30" s="16">
        <v>2.4300000000000002</v>
      </c>
      <c r="D30" s="146">
        <v>75</v>
      </c>
      <c r="E30" s="4" t="s">
        <v>421</v>
      </c>
      <c r="F30" s="16">
        <v>1.29</v>
      </c>
    </row>
    <row r="31" spans="1:6" ht="14.25" customHeight="1">
      <c r="A31" s="24">
        <v>29</v>
      </c>
      <c r="B31" s="4" t="s">
        <v>281</v>
      </c>
      <c r="C31" s="16">
        <v>2.38</v>
      </c>
      <c r="D31" s="146">
        <v>76</v>
      </c>
      <c r="E31" s="4" t="s">
        <v>317</v>
      </c>
      <c r="F31" s="16">
        <v>1.27</v>
      </c>
    </row>
    <row r="32" spans="1:6" ht="14.25" customHeight="1">
      <c r="A32" s="24">
        <v>30</v>
      </c>
      <c r="B32" s="4" t="s">
        <v>345</v>
      </c>
      <c r="C32" s="16">
        <v>2.31</v>
      </c>
      <c r="D32" s="146">
        <v>77</v>
      </c>
      <c r="E32" s="4" t="s">
        <v>272</v>
      </c>
      <c r="F32" s="16">
        <v>1.26</v>
      </c>
    </row>
    <row r="33" spans="1:6" ht="14.25" customHeight="1">
      <c r="A33" s="24">
        <v>31</v>
      </c>
      <c r="B33" s="4" t="s">
        <v>310</v>
      </c>
      <c r="C33" s="16">
        <v>2.2999999999999998</v>
      </c>
      <c r="D33" s="146">
        <v>78</v>
      </c>
      <c r="E33" s="4" t="s">
        <v>278</v>
      </c>
      <c r="F33" s="16">
        <v>1.21</v>
      </c>
    </row>
    <row r="34" spans="1:6" ht="14.25" customHeight="1">
      <c r="A34" s="24">
        <v>32</v>
      </c>
      <c r="B34" s="4" t="s">
        <v>431</v>
      </c>
      <c r="C34" s="16">
        <v>2.29</v>
      </c>
      <c r="D34" s="146">
        <v>79</v>
      </c>
      <c r="E34" s="4" t="s">
        <v>286</v>
      </c>
      <c r="F34" s="16">
        <v>1.2</v>
      </c>
    </row>
    <row r="35" spans="1:6" ht="14.25" customHeight="1">
      <c r="A35" s="24">
        <v>33</v>
      </c>
      <c r="B35" s="4" t="s">
        <v>323</v>
      </c>
      <c r="C35" s="16">
        <v>2.27</v>
      </c>
      <c r="D35" s="146">
        <v>80</v>
      </c>
      <c r="E35" s="4" t="s">
        <v>436</v>
      </c>
      <c r="F35" s="16">
        <v>1.19</v>
      </c>
    </row>
    <row r="36" spans="1:6" ht="14.25" customHeight="1">
      <c r="A36" s="24">
        <v>34</v>
      </c>
      <c r="B36" s="4" t="s">
        <v>284</v>
      </c>
      <c r="C36" s="16">
        <v>2.27</v>
      </c>
      <c r="D36" s="146">
        <v>81</v>
      </c>
      <c r="E36" s="4" t="s">
        <v>430</v>
      </c>
      <c r="F36" s="16">
        <v>1.17</v>
      </c>
    </row>
    <row r="37" spans="1:6" ht="14.25" customHeight="1">
      <c r="A37" s="24">
        <v>35</v>
      </c>
      <c r="B37" s="4" t="s">
        <v>106</v>
      </c>
      <c r="C37" s="16">
        <v>2.21</v>
      </c>
      <c r="D37" s="146">
        <v>82</v>
      </c>
      <c r="E37" s="4" t="s">
        <v>259</v>
      </c>
      <c r="F37" s="16">
        <v>1.1100000000000001</v>
      </c>
    </row>
    <row r="38" spans="1:6" ht="14.25" customHeight="1">
      <c r="A38" s="24">
        <v>36</v>
      </c>
      <c r="B38" s="4" t="s">
        <v>544</v>
      </c>
      <c r="C38" s="16">
        <v>2.2000000000000002</v>
      </c>
      <c r="D38" s="146">
        <v>83</v>
      </c>
      <c r="E38" s="4" t="s">
        <v>352</v>
      </c>
      <c r="F38" s="16">
        <v>1.08</v>
      </c>
    </row>
    <row r="39" spans="1:6" ht="14.25" customHeight="1">
      <c r="A39" s="24">
        <v>37</v>
      </c>
      <c r="B39" s="4" t="s">
        <v>341</v>
      </c>
      <c r="C39" s="16">
        <v>2.17</v>
      </c>
      <c r="D39" s="146">
        <v>84</v>
      </c>
      <c r="E39" s="4" t="s">
        <v>265</v>
      </c>
      <c r="F39" s="16">
        <v>0.93</v>
      </c>
    </row>
    <row r="40" spans="1:6" ht="14.25" customHeight="1">
      <c r="A40" s="24">
        <v>38</v>
      </c>
      <c r="B40" s="4" t="s">
        <v>296</v>
      </c>
      <c r="C40" s="16">
        <v>2.17</v>
      </c>
      <c r="D40" s="146">
        <v>85</v>
      </c>
      <c r="E40" s="4" t="s">
        <v>419</v>
      </c>
      <c r="F40" s="16">
        <v>0.93</v>
      </c>
    </row>
    <row r="41" spans="1:6" ht="14.25" customHeight="1">
      <c r="A41" s="24">
        <v>39</v>
      </c>
      <c r="B41" s="4" t="s">
        <v>331</v>
      </c>
      <c r="C41" s="16">
        <v>2.14</v>
      </c>
      <c r="D41" s="146">
        <v>86</v>
      </c>
      <c r="E41" s="4" t="s">
        <v>420</v>
      </c>
      <c r="F41" s="16">
        <v>0.93</v>
      </c>
    </row>
    <row r="42" spans="1:6" ht="14.25" customHeight="1">
      <c r="A42" s="24">
        <v>40</v>
      </c>
      <c r="B42" s="4" t="s">
        <v>541</v>
      </c>
      <c r="C42" s="16">
        <v>2.13</v>
      </c>
      <c r="D42" s="146">
        <v>87</v>
      </c>
      <c r="E42" s="4" t="s">
        <v>437</v>
      </c>
      <c r="F42" s="16">
        <v>0.87</v>
      </c>
    </row>
    <row r="43" spans="1:6" ht="14.25" customHeight="1">
      <c r="A43" s="24">
        <v>41</v>
      </c>
      <c r="B43" s="4" t="s">
        <v>196</v>
      </c>
      <c r="C43" s="16">
        <v>2.0299999999999998</v>
      </c>
      <c r="D43" s="146">
        <v>88</v>
      </c>
      <c r="E43" s="4" t="s">
        <v>268</v>
      </c>
      <c r="F43" s="16">
        <v>0.87</v>
      </c>
    </row>
    <row r="44" spans="1:6" ht="14.25" customHeight="1">
      <c r="A44" s="24">
        <v>42</v>
      </c>
      <c r="B44" s="4" t="s">
        <v>543</v>
      </c>
      <c r="C44" s="16">
        <v>1.97</v>
      </c>
      <c r="D44" s="146">
        <v>89</v>
      </c>
      <c r="E44" s="4" t="s">
        <v>264</v>
      </c>
      <c r="F44" s="16">
        <v>0.86</v>
      </c>
    </row>
    <row r="45" spans="1:6" ht="14.25" customHeight="1">
      <c r="A45" s="24">
        <v>43</v>
      </c>
      <c r="B45" s="4" t="s">
        <v>263</v>
      </c>
      <c r="C45" s="16">
        <v>1.96</v>
      </c>
      <c r="D45" s="24">
        <v>90</v>
      </c>
      <c r="E45" s="4" t="s">
        <v>294</v>
      </c>
      <c r="F45" s="16">
        <v>0.76</v>
      </c>
    </row>
    <row r="46" spans="1:6" ht="14.25" customHeight="1">
      <c r="A46" s="24">
        <v>44</v>
      </c>
      <c r="B46" s="4" t="s">
        <v>425</v>
      </c>
      <c r="C46" s="16">
        <v>1.96</v>
      </c>
      <c r="D46" s="146"/>
      <c r="F46" s="585"/>
    </row>
    <row r="47" spans="1:6" ht="14.25" customHeight="1">
      <c r="A47" s="24">
        <v>45</v>
      </c>
      <c r="B47" s="4" t="s">
        <v>131</v>
      </c>
      <c r="C47" s="16">
        <v>1.94</v>
      </c>
      <c r="D47" s="146"/>
      <c r="F47" s="585"/>
    </row>
    <row r="48" spans="1:6" ht="14.25" customHeight="1">
      <c r="A48" s="24">
        <v>46</v>
      </c>
      <c r="B48" s="4" t="s">
        <v>301</v>
      </c>
      <c r="C48" s="16">
        <v>1.92</v>
      </c>
      <c r="D48" s="146"/>
      <c r="E48" s="85" t="s">
        <v>249</v>
      </c>
      <c r="F48" s="649">
        <f>MEDIAN(F3:F45,C3:C49)</f>
        <v>1.93</v>
      </c>
    </row>
    <row r="49" spans="1:7" ht="14.25" customHeight="1">
      <c r="A49" s="24">
        <v>47</v>
      </c>
      <c r="B49" s="4" t="s">
        <v>302</v>
      </c>
      <c r="C49" s="16">
        <v>1.92</v>
      </c>
      <c r="E49" s="85" t="s">
        <v>248</v>
      </c>
      <c r="F49" s="649">
        <f>AVERAGE(F3:F45,C3:C49)</f>
        <v>2.335222222222221</v>
      </c>
    </row>
    <row r="50" spans="1:7" ht="14.25" customHeight="1">
      <c r="B50" s="297"/>
      <c r="C50" s="585"/>
      <c r="F50" s="585"/>
    </row>
    <row r="51" spans="1:7" ht="14.25" customHeight="1">
      <c r="B51" s="188"/>
      <c r="C51" s="585"/>
      <c r="D51" s="146"/>
    </row>
    <row r="52" spans="1:7" ht="14.25" customHeight="1">
      <c r="B52" s="145"/>
      <c r="C52" s="585"/>
      <c r="D52" s="24"/>
      <c r="E52" s="17"/>
      <c r="G52" s="205"/>
    </row>
    <row r="53" spans="1:7" ht="14.25" customHeight="1">
      <c r="A53" s="241"/>
      <c r="B53" s="188"/>
      <c r="C53" s="585"/>
      <c r="G53" s="205"/>
    </row>
    <row r="54" spans="1:7" ht="14.25" customHeight="1">
      <c r="B54" s="4"/>
      <c r="C54" s="585"/>
      <c r="F54" s="424"/>
      <c r="G54" s="205"/>
    </row>
    <row r="55" spans="1:7" ht="14.25" customHeight="1">
      <c r="A55" s="146"/>
      <c r="B55" s="145"/>
      <c r="C55" s="585"/>
      <c r="F55" s="424"/>
    </row>
    <row r="56" spans="1:7" ht="14.25" customHeight="1">
      <c r="A56" s="20"/>
    </row>
    <row r="57" spans="1:7" ht="14.25" customHeight="1">
      <c r="A57" s="107"/>
    </row>
    <row r="58" spans="1:7" ht="14.25" customHeight="1">
      <c r="A58" s="20"/>
    </row>
    <row r="59" spans="1:7" ht="14.25" customHeight="1">
      <c r="A59" s="20"/>
    </row>
    <row r="60" spans="1:7" ht="14.25" customHeight="1">
      <c r="A60" s="20"/>
    </row>
    <row r="61" spans="1:7" ht="14.25" customHeight="1">
      <c r="A61" s="20"/>
      <c r="E61" s="24"/>
    </row>
    <row r="62" spans="1:7" ht="14.25" customHeight="1">
      <c r="A62" s="20"/>
      <c r="E62" s="24"/>
    </row>
    <row r="63" spans="1:7" ht="14.25" customHeight="1">
      <c r="A63" s="20"/>
      <c r="E63" s="24"/>
    </row>
    <row r="64" spans="1:7" ht="14.25" customHeight="1">
      <c r="A64" s="20"/>
    </row>
    <row r="65" spans="1:1" ht="14.25" customHeight="1">
      <c r="A65" s="20"/>
    </row>
    <row r="66" spans="1:1" ht="14.25" customHeight="1">
      <c r="A66" s="20"/>
    </row>
    <row r="67" spans="1:1" ht="14.25" customHeight="1">
      <c r="A67" s="20"/>
    </row>
    <row r="68" spans="1:1" ht="14.25" customHeight="1">
      <c r="A68" s="20"/>
    </row>
    <row r="69" spans="1:1" ht="14.25" customHeight="1">
      <c r="A69" s="20"/>
    </row>
    <row r="70" spans="1:1" ht="14.25" customHeight="1">
      <c r="A70" s="20"/>
    </row>
    <row r="71" spans="1:1" ht="14.25" customHeight="1">
      <c r="A71" s="20"/>
    </row>
    <row r="72" spans="1:1" ht="14.25" customHeight="1">
      <c r="A72" s="20"/>
    </row>
    <row r="73" spans="1:1" ht="14.25" customHeight="1">
      <c r="A73" s="20"/>
    </row>
    <row r="74" spans="1:1" ht="14.25" customHeight="1">
      <c r="A74" s="20"/>
    </row>
    <row r="75" spans="1:1" ht="14.25" customHeight="1">
      <c r="A75" s="20"/>
    </row>
    <row r="76" spans="1:1" ht="14.25" customHeight="1">
      <c r="A76" s="20"/>
    </row>
    <row r="77" spans="1:1" ht="14.25" customHeight="1">
      <c r="A77" s="20"/>
    </row>
    <row r="78" spans="1:1" ht="14.25" customHeight="1">
      <c r="A78" s="20"/>
    </row>
    <row r="79" spans="1:1" ht="14.25" customHeight="1">
      <c r="A79" s="20"/>
    </row>
    <row r="80" spans="1:1" ht="14.25" customHeight="1">
      <c r="A80" s="20"/>
    </row>
    <row r="81" spans="1:1" ht="14.25" customHeight="1">
      <c r="A81" s="20"/>
    </row>
    <row r="82" spans="1:1" ht="14.25" customHeight="1">
      <c r="A82" s="20"/>
    </row>
    <row r="83" spans="1:1" ht="14.25" customHeight="1">
      <c r="A83" s="20"/>
    </row>
    <row r="84" spans="1:1" ht="14.25" customHeight="1">
      <c r="A84" s="20"/>
    </row>
    <row r="85" spans="1:1" ht="14.25" customHeight="1">
      <c r="A85" s="20"/>
    </row>
    <row r="86" spans="1:1" ht="14.25" customHeight="1">
      <c r="A86" s="20"/>
    </row>
    <row r="87" spans="1:1" ht="14.25" customHeight="1">
      <c r="A87" s="20"/>
    </row>
    <row r="88" spans="1:1" ht="14.25" customHeight="1">
      <c r="A88" s="20"/>
    </row>
    <row r="89" spans="1:1" ht="14.25" customHeight="1">
      <c r="A89" s="20"/>
    </row>
    <row r="90" spans="1:1" ht="14.25" customHeight="1">
      <c r="A90" s="20"/>
    </row>
    <row r="91" spans="1:1" ht="14.25" customHeight="1">
      <c r="A91" s="20"/>
    </row>
    <row r="92" spans="1:1" ht="14.25" customHeight="1">
      <c r="A92" s="20"/>
    </row>
    <row r="93" spans="1:1" ht="14.25" customHeight="1">
      <c r="A93" s="20"/>
    </row>
    <row r="94" spans="1:1" ht="14.25" customHeight="1">
      <c r="A94" s="20"/>
    </row>
    <row r="95" spans="1:1" ht="14.25" customHeight="1">
      <c r="A95" s="20"/>
    </row>
    <row r="96" spans="1:1" ht="14.25" customHeight="1">
      <c r="A96" s="20"/>
    </row>
    <row r="97" spans="1:2" ht="14.25" customHeight="1">
      <c r="A97" s="20"/>
    </row>
    <row r="98" spans="1:2" ht="14.25" customHeight="1">
      <c r="A98" s="20"/>
    </row>
    <row r="99" spans="1:2" ht="14.25" customHeight="1">
      <c r="A99" s="20"/>
    </row>
    <row r="100" spans="1:2" ht="14.25" customHeight="1">
      <c r="A100" s="20"/>
    </row>
    <row r="103" spans="1:2" ht="14.25" customHeight="1">
      <c r="B103" s="24"/>
    </row>
    <row r="104" spans="1:2" ht="14.25" customHeight="1">
      <c r="B104" s="26"/>
    </row>
    <row r="105" spans="1:2" ht="14.25" customHeight="1">
      <c r="B105" s="26"/>
    </row>
    <row r="106" spans="1:2" ht="14.25" customHeight="1">
      <c r="B106" s="24"/>
    </row>
    <row r="107" spans="1:2" ht="14.25" customHeight="1">
      <c r="B107" s="24"/>
    </row>
    <row r="108" spans="1:2" ht="14.25" customHeight="1">
      <c r="B108" s="24"/>
    </row>
    <row r="109" spans="1:2" ht="14.25" customHeight="1">
      <c r="B109" s="24"/>
    </row>
    <row r="110" spans="1:2" ht="14.25" customHeight="1">
      <c r="B110" s="24"/>
    </row>
    <row r="111" spans="1:2" ht="14.25" customHeight="1">
      <c r="B111" s="24"/>
    </row>
    <row r="112" spans="1:2" ht="14.25" customHeight="1">
      <c r="B112" s="24"/>
    </row>
    <row r="113" spans="2:2" ht="14.25" customHeight="1">
      <c r="B113" s="24"/>
    </row>
    <row r="114" spans="2:2" ht="14.25" customHeight="1">
      <c r="B114" s="24"/>
    </row>
    <row r="115" spans="2:2" ht="14.25" customHeight="1">
      <c r="B115" s="24"/>
    </row>
    <row r="116" spans="2:2" ht="14.25" customHeight="1">
      <c r="B116" s="24"/>
    </row>
    <row r="117" spans="2:2" ht="14.25" customHeight="1">
      <c r="B117" s="24"/>
    </row>
    <row r="118" spans="2:2" ht="14.25" customHeight="1">
      <c r="B118" s="24"/>
    </row>
    <row r="119" spans="2:2" ht="14.25" customHeight="1">
      <c r="B119" s="24"/>
    </row>
    <row r="120" spans="2:2" ht="14.25" customHeight="1">
      <c r="B120" s="24"/>
    </row>
    <row r="121" spans="2:2" ht="14.25" customHeight="1">
      <c r="B121" s="24"/>
    </row>
    <row r="122" spans="2:2" ht="14.25" customHeight="1">
      <c r="B122" s="24"/>
    </row>
    <row r="123" spans="2:2" ht="14.25" customHeight="1">
      <c r="B123" s="24"/>
    </row>
    <row r="124" spans="2:2" ht="14.25" customHeight="1">
      <c r="B124" s="24"/>
    </row>
    <row r="125" spans="2:2" ht="14.25" customHeight="1">
      <c r="B125" s="24"/>
    </row>
    <row r="126" spans="2:2" ht="14.25" customHeight="1">
      <c r="B126" s="24"/>
    </row>
    <row r="127" spans="2:2" ht="14.25" customHeight="1">
      <c r="B127" s="24"/>
    </row>
    <row r="128" spans="2:2" ht="14.25" customHeight="1">
      <c r="B128" s="24"/>
    </row>
    <row r="129" spans="2:2" ht="14.25" customHeight="1">
      <c r="B129" s="24"/>
    </row>
    <row r="130" spans="2:2" ht="14.25" customHeight="1">
      <c r="B130" s="24"/>
    </row>
    <row r="131" spans="2:2" ht="14.25" customHeight="1">
      <c r="B131" s="24"/>
    </row>
    <row r="132" spans="2:2" ht="14.25" customHeight="1">
      <c r="B132" s="24"/>
    </row>
    <row r="133" spans="2:2" ht="14.25" customHeight="1">
      <c r="B133" s="24"/>
    </row>
    <row r="134" spans="2:2" ht="14.25" customHeight="1">
      <c r="B134" s="24"/>
    </row>
    <row r="135" spans="2:2" ht="14.25" customHeight="1">
      <c r="B135" s="24"/>
    </row>
    <row r="136" spans="2:2" ht="14.25" customHeight="1">
      <c r="B136" s="24"/>
    </row>
    <row r="137" spans="2:2" ht="14.25" customHeight="1">
      <c r="B137" s="24"/>
    </row>
    <row r="138" spans="2:2" ht="14.25" customHeight="1">
      <c r="B138" s="24"/>
    </row>
    <row r="139" spans="2:2" ht="14.25" customHeight="1">
      <c r="B139" s="24"/>
    </row>
    <row r="140" spans="2:2" ht="14.25" customHeight="1">
      <c r="B140" s="24"/>
    </row>
    <row r="141" spans="2:2" ht="14.25" customHeight="1">
      <c r="B141" s="24"/>
    </row>
    <row r="142" spans="2:2" ht="14.25" customHeight="1">
      <c r="B142" s="24"/>
    </row>
    <row r="143" spans="2:2" ht="14.25" customHeight="1">
      <c r="B143" s="24"/>
    </row>
    <row r="144" spans="2:2" ht="14.25" customHeight="1">
      <c r="B144" s="24"/>
    </row>
    <row r="145" spans="2:2" ht="14.25" customHeight="1">
      <c r="B145" s="24"/>
    </row>
    <row r="146" spans="2:2" ht="14.25" customHeight="1">
      <c r="B146" s="24"/>
    </row>
    <row r="147" spans="2:2" ht="14.25" customHeight="1">
      <c r="B147" s="24"/>
    </row>
    <row r="148" spans="2:2" ht="14.25" customHeight="1">
      <c r="B148" s="24"/>
    </row>
    <row r="149" spans="2:2" ht="14.25" customHeight="1">
      <c r="B149" s="24"/>
    </row>
    <row r="150" spans="2:2" ht="14.25" customHeight="1">
      <c r="B150" s="24"/>
    </row>
    <row r="151" spans="2:2" ht="14.25" customHeight="1">
      <c r="B151" s="24"/>
    </row>
    <row r="152" spans="2:2" ht="14.25" customHeight="1">
      <c r="B152" s="24"/>
    </row>
    <row r="153" spans="2:2" ht="14.25" customHeight="1">
      <c r="B153" s="24"/>
    </row>
  </sheetData>
  <sortState ref="I4:J93">
    <sortCondition descending="1" ref="J4"/>
  </sortState>
  <phoneticPr fontId="29"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0"/>
  <dimension ref="A1:R110"/>
  <sheetViews>
    <sheetView zoomScaleNormal="100" workbookViewId="0">
      <pane ySplit="4" topLeftCell="A5" activePane="bottomLeft" state="frozen"/>
      <selection activeCell="E6" sqref="E6"/>
      <selection pane="bottomLeft" activeCell="G48" sqref="G48"/>
    </sheetView>
  </sheetViews>
  <sheetFormatPr defaultColWidth="8.85546875" defaultRowHeight="14.25" customHeight="1"/>
  <cols>
    <col min="1" max="1" width="5.42578125" customWidth="1"/>
    <col min="2" max="2" width="21.28515625" customWidth="1"/>
    <col min="3" max="3" width="6.85546875" style="189" bestFit="1" customWidth="1"/>
    <col min="4" max="4" width="19.28515625" style="148" customWidth="1"/>
    <col min="5" max="5" width="21.42578125" customWidth="1"/>
    <col min="6" max="6" width="6.85546875" style="177" customWidth="1"/>
    <col min="7" max="7" width="12" style="177" customWidth="1"/>
    <col min="8" max="8" width="14.5703125" style="177" customWidth="1"/>
    <col min="9" max="9" width="20.5703125" style="177" bestFit="1" customWidth="1"/>
    <col min="10" max="10" width="20.5703125" style="177" customWidth="1"/>
    <col min="12" max="12" width="7.7109375" bestFit="1" customWidth="1"/>
    <col min="13" max="13" width="20.5703125" bestFit="1" customWidth="1"/>
    <col min="15" max="15" width="10.85546875" bestFit="1" customWidth="1"/>
    <col min="18" max="18" width="14" bestFit="1" customWidth="1"/>
  </cols>
  <sheetData>
    <row r="1" spans="1:10" ht="16.5" customHeight="1">
      <c r="B1" s="12" t="s">
        <v>499</v>
      </c>
      <c r="E1" s="20"/>
      <c r="F1" s="189"/>
      <c r="G1" s="189" t="s">
        <v>221</v>
      </c>
      <c r="H1" s="189"/>
      <c r="I1" s="189"/>
      <c r="J1" s="189"/>
    </row>
    <row r="2" spans="1:10" ht="14.25" customHeight="1">
      <c r="B2" s="5" t="s">
        <v>190</v>
      </c>
      <c r="E2" s="20"/>
      <c r="F2" s="189"/>
      <c r="G2" s="189"/>
      <c r="H2" s="189"/>
      <c r="I2" s="189"/>
      <c r="J2" s="189"/>
    </row>
    <row r="3" spans="1:10" ht="14.25" customHeight="1">
      <c r="B3" s="5" t="s">
        <v>191</v>
      </c>
    </row>
    <row r="4" spans="1:10" s="247" customFormat="1" ht="14.25" customHeight="1">
      <c r="B4" s="12"/>
      <c r="C4" s="500"/>
      <c r="D4" s="501"/>
      <c r="E4" s="151"/>
      <c r="F4" s="502"/>
      <c r="G4" s="285"/>
      <c r="H4" s="285"/>
      <c r="I4" s="5"/>
      <c r="J4" s="5"/>
    </row>
    <row r="5" spans="1:10" ht="14.25" customHeight="1">
      <c r="A5" s="24">
        <v>1</v>
      </c>
      <c r="B5" s="145" t="s">
        <v>131</v>
      </c>
      <c r="C5" s="672">
        <v>89.739475289810855</v>
      </c>
      <c r="D5" s="24">
        <v>48</v>
      </c>
      <c r="E5" s="188" t="s">
        <v>106</v>
      </c>
      <c r="F5" s="673">
        <v>21.992737269497542</v>
      </c>
      <c r="G5" s="491"/>
      <c r="H5" s="491"/>
    </row>
    <row r="6" spans="1:10" ht="14.25" customHeight="1">
      <c r="A6" s="24">
        <v>2</v>
      </c>
      <c r="B6" s="297" t="s">
        <v>429</v>
      </c>
      <c r="C6" s="674">
        <v>73.005267987839218</v>
      </c>
      <c r="D6" s="146">
        <v>49</v>
      </c>
      <c r="E6" s="4" t="s">
        <v>278</v>
      </c>
      <c r="F6" s="491">
        <v>21.648195793094324</v>
      </c>
      <c r="G6" s="491"/>
      <c r="H6" s="491"/>
    </row>
    <row r="7" spans="1:10" ht="14.25" customHeight="1">
      <c r="A7" s="24">
        <v>3</v>
      </c>
      <c r="B7" s="188" t="s">
        <v>388</v>
      </c>
      <c r="C7" s="673">
        <v>65.260384615384609</v>
      </c>
      <c r="D7" s="146">
        <v>50</v>
      </c>
      <c r="E7" s="297" t="s">
        <v>214</v>
      </c>
      <c r="F7" s="674">
        <v>21.617244318181818</v>
      </c>
      <c r="G7" s="491"/>
      <c r="H7" s="491"/>
    </row>
    <row r="8" spans="1:10" ht="14.25" customHeight="1">
      <c r="A8" s="24">
        <v>4</v>
      </c>
      <c r="B8" s="4" t="s">
        <v>275</v>
      </c>
      <c r="C8" s="491">
        <v>55.407079646017699</v>
      </c>
      <c r="D8" s="24">
        <v>51</v>
      </c>
      <c r="E8" s="4" t="s">
        <v>279</v>
      </c>
      <c r="F8" s="491">
        <v>20.740262219959266</v>
      </c>
      <c r="G8" s="491"/>
      <c r="H8" s="491"/>
    </row>
    <row r="9" spans="1:10" ht="14.25" customHeight="1">
      <c r="A9" s="24">
        <v>5</v>
      </c>
      <c r="B9" s="4" t="s">
        <v>268</v>
      </c>
      <c r="C9" s="491">
        <v>45.738469094922742</v>
      </c>
      <c r="D9" s="146">
        <v>52</v>
      </c>
      <c r="E9" s="4" t="s">
        <v>135</v>
      </c>
      <c r="F9" s="491">
        <v>20.594675859427365</v>
      </c>
      <c r="G9" s="491"/>
      <c r="H9" s="491"/>
    </row>
    <row r="10" spans="1:10" ht="14.25" customHeight="1">
      <c r="A10" s="24">
        <v>6</v>
      </c>
      <c r="B10" s="188" t="s">
        <v>294</v>
      </c>
      <c r="C10" s="673">
        <v>43.681232941176475</v>
      </c>
      <c r="D10" s="146">
        <v>53</v>
      </c>
      <c r="E10" s="4" t="s">
        <v>263</v>
      </c>
      <c r="F10" s="491">
        <v>20.447887307911213</v>
      </c>
      <c r="G10" s="491"/>
      <c r="H10" s="491"/>
    </row>
    <row r="11" spans="1:10" ht="14.25" customHeight="1">
      <c r="A11" s="24">
        <v>7</v>
      </c>
      <c r="B11" s="188" t="s">
        <v>280</v>
      </c>
      <c r="C11" s="673">
        <v>42.428254338370479</v>
      </c>
      <c r="D11" s="146">
        <v>54</v>
      </c>
      <c r="E11" s="4" t="s">
        <v>297</v>
      </c>
      <c r="F11" s="491">
        <v>20.27761298202757</v>
      </c>
      <c r="G11" s="491"/>
      <c r="H11" s="491"/>
    </row>
    <row r="12" spans="1:10" ht="14.25" customHeight="1">
      <c r="A12" s="24">
        <v>8</v>
      </c>
      <c r="B12" s="4" t="s">
        <v>437</v>
      </c>
      <c r="C12" s="491">
        <v>39.705973472746635</v>
      </c>
      <c r="D12" s="146">
        <v>55</v>
      </c>
      <c r="E12" s="188" t="s">
        <v>293</v>
      </c>
      <c r="F12" s="673">
        <v>20.270973011966394</v>
      </c>
      <c r="G12" s="491"/>
      <c r="H12" s="491"/>
    </row>
    <row r="13" spans="1:10" ht="14.25" customHeight="1">
      <c r="A13" s="24">
        <v>9</v>
      </c>
      <c r="B13" s="4" t="s">
        <v>418</v>
      </c>
      <c r="C13" s="491">
        <v>38.392371134020621</v>
      </c>
      <c r="D13" s="146">
        <v>56</v>
      </c>
      <c r="E13" s="188" t="s">
        <v>289</v>
      </c>
      <c r="F13" s="673">
        <v>20.148556723371978</v>
      </c>
      <c r="G13" s="491"/>
      <c r="H13" s="491"/>
    </row>
    <row r="14" spans="1:10" ht="14.25" customHeight="1">
      <c r="A14" s="24">
        <v>10</v>
      </c>
      <c r="B14" s="297" t="s">
        <v>285</v>
      </c>
      <c r="C14" s="674">
        <v>35.759096543175865</v>
      </c>
      <c r="D14" s="146">
        <v>57</v>
      </c>
      <c r="E14" s="145" t="s">
        <v>360</v>
      </c>
      <c r="F14" s="672">
        <v>19.823852632527135</v>
      </c>
      <c r="G14" s="491"/>
      <c r="H14" s="491"/>
    </row>
    <row r="15" spans="1:10" ht="14.25" customHeight="1">
      <c r="A15" s="24">
        <v>11</v>
      </c>
      <c r="B15" s="4" t="s">
        <v>264</v>
      </c>
      <c r="C15" s="491">
        <v>35.569680431927623</v>
      </c>
      <c r="D15" s="146">
        <v>58</v>
      </c>
      <c r="E15" s="297" t="s">
        <v>347</v>
      </c>
      <c r="F15" s="674">
        <v>19.80862374483166</v>
      </c>
      <c r="G15" s="491"/>
      <c r="H15" s="491"/>
    </row>
    <row r="16" spans="1:10" ht="14.25" customHeight="1">
      <c r="A16" s="24">
        <v>12</v>
      </c>
      <c r="B16" s="188" t="s">
        <v>366</v>
      </c>
      <c r="C16" s="673">
        <v>33.608554117323052</v>
      </c>
      <c r="D16" s="146">
        <v>59</v>
      </c>
      <c r="E16" s="145" t="s">
        <v>535</v>
      </c>
      <c r="F16" s="672">
        <v>19.685834502103788</v>
      </c>
      <c r="G16" s="491"/>
      <c r="H16" s="491"/>
    </row>
    <row r="17" spans="1:8" ht="14.25" customHeight="1">
      <c r="A17" s="24">
        <v>13</v>
      </c>
      <c r="B17" s="188" t="s">
        <v>288</v>
      </c>
      <c r="C17" s="673">
        <v>33.178751070622127</v>
      </c>
      <c r="D17" s="146">
        <v>60</v>
      </c>
      <c r="E17" s="188" t="s">
        <v>196</v>
      </c>
      <c r="F17" s="673">
        <v>19.642428785607198</v>
      </c>
      <c r="G17" s="491"/>
      <c r="H17" s="491"/>
    </row>
    <row r="18" spans="1:8" ht="14.25" customHeight="1">
      <c r="A18" s="24">
        <v>14</v>
      </c>
      <c r="B18" s="188" t="s">
        <v>296</v>
      </c>
      <c r="C18" s="673">
        <v>32.958220737674068</v>
      </c>
      <c r="D18" s="146">
        <v>61</v>
      </c>
      <c r="E18" s="4" t="s">
        <v>300</v>
      </c>
      <c r="F18" s="491">
        <v>19.545138888888889</v>
      </c>
      <c r="G18" s="491"/>
      <c r="H18" s="491"/>
    </row>
    <row r="19" spans="1:8" ht="14.25" customHeight="1">
      <c r="A19" s="24">
        <v>15</v>
      </c>
      <c r="B19" s="188" t="s">
        <v>282</v>
      </c>
      <c r="C19" s="673">
        <v>31.676375772066152</v>
      </c>
      <c r="D19" s="146">
        <v>62</v>
      </c>
      <c r="E19" s="297" t="s">
        <v>6</v>
      </c>
      <c r="F19" s="674">
        <v>19.375305704276556</v>
      </c>
      <c r="G19" s="491"/>
      <c r="H19" s="491"/>
    </row>
    <row r="20" spans="1:8" ht="14.25" customHeight="1">
      <c r="A20" s="24">
        <v>16</v>
      </c>
      <c r="B20" s="4" t="s">
        <v>120</v>
      </c>
      <c r="C20" s="491">
        <v>31.261967255052443</v>
      </c>
      <c r="D20" s="146">
        <v>63</v>
      </c>
      <c r="E20" s="4" t="s">
        <v>435</v>
      </c>
      <c r="F20" s="491">
        <v>18.765054923499413</v>
      </c>
      <c r="G20" s="491"/>
      <c r="H20" s="491"/>
    </row>
    <row r="21" spans="1:8" ht="14.25" customHeight="1">
      <c r="A21" s="24">
        <v>17</v>
      </c>
      <c r="B21" s="188" t="s">
        <v>292</v>
      </c>
      <c r="C21" s="673">
        <v>30.750433505429946</v>
      </c>
      <c r="D21" s="146">
        <v>64</v>
      </c>
      <c r="E21" s="4" t="s">
        <v>425</v>
      </c>
      <c r="F21" s="491">
        <v>18.700371779859484</v>
      </c>
      <c r="G21" s="491"/>
      <c r="H21" s="491"/>
    </row>
    <row r="22" spans="1:8" ht="14.25" customHeight="1">
      <c r="A22" s="24">
        <v>18</v>
      </c>
      <c r="B22" s="188" t="s">
        <v>290</v>
      </c>
      <c r="C22" s="673">
        <v>30.410334389460004</v>
      </c>
      <c r="D22" s="146">
        <v>65</v>
      </c>
      <c r="E22" s="4" t="s">
        <v>104</v>
      </c>
      <c r="F22" s="491">
        <v>18.580361786319951</v>
      </c>
      <c r="G22" s="491"/>
      <c r="H22" s="491"/>
    </row>
    <row r="23" spans="1:8" ht="14.25" customHeight="1">
      <c r="A23" s="24">
        <v>19</v>
      </c>
      <c r="B23" s="4" t="s">
        <v>323</v>
      </c>
      <c r="C23" s="491">
        <v>29.823392746627057</v>
      </c>
      <c r="D23" s="146">
        <v>66</v>
      </c>
      <c r="E23" s="4" t="s">
        <v>116</v>
      </c>
      <c r="F23" s="491">
        <v>18.388932038834952</v>
      </c>
      <c r="G23" s="491"/>
      <c r="H23" s="491"/>
    </row>
    <row r="24" spans="1:8" ht="14.25" customHeight="1">
      <c r="A24" s="24">
        <v>20</v>
      </c>
      <c r="B24" s="4" t="s">
        <v>317</v>
      </c>
      <c r="C24" s="491">
        <v>29.658223747720697</v>
      </c>
      <c r="D24" s="146">
        <v>67</v>
      </c>
      <c r="E24" s="4" t="s">
        <v>316</v>
      </c>
      <c r="F24" s="491">
        <v>18.051550108147079</v>
      </c>
      <c r="G24" s="491"/>
      <c r="H24" s="491"/>
    </row>
    <row r="25" spans="1:8" ht="14.25" customHeight="1">
      <c r="A25" s="24">
        <v>21</v>
      </c>
      <c r="B25" s="188" t="s">
        <v>195</v>
      </c>
      <c r="C25" s="673">
        <v>29.366131899813805</v>
      </c>
      <c r="D25" s="146">
        <v>68</v>
      </c>
      <c r="E25" s="297" t="s">
        <v>286</v>
      </c>
      <c r="F25" s="674">
        <v>18.050519675267594</v>
      </c>
      <c r="G25" s="491"/>
      <c r="H25" s="491"/>
    </row>
    <row r="26" spans="1:8" ht="14.25" customHeight="1">
      <c r="A26" s="24">
        <v>22</v>
      </c>
      <c r="B26" s="188" t="s">
        <v>101</v>
      </c>
      <c r="C26" s="673">
        <v>29.239082762256196</v>
      </c>
      <c r="D26" s="146">
        <v>69</v>
      </c>
      <c r="E26" s="297" t="s">
        <v>436</v>
      </c>
      <c r="F26" s="674">
        <v>17.739284409202988</v>
      </c>
      <c r="G26" s="491"/>
      <c r="H26" s="491"/>
    </row>
    <row r="27" spans="1:8" ht="14.25" customHeight="1">
      <c r="A27" s="24">
        <v>23</v>
      </c>
      <c r="B27" s="297" t="s">
        <v>395</v>
      </c>
      <c r="C27" s="674">
        <v>28.568194621397335</v>
      </c>
      <c r="D27" s="146">
        <v>70</v>
      </c>
      <c r="E27" s="188" t="s">
        <v>121</v>
      </c>
      <c r="F27" s="673">
        <v>17.527656908364779</v>
      </c>
      <c r="G27" s="491"/>
      <c r="H27" s="491"/>
    </row>
    <row r="28" spans="1:8" ht="14.25" customHeight="1">
      <c r="A28" s="24">
        <v>24</v>
      </c>
      <c r="B28" s="145" t="s">
        <v>79</v>
      </c>
      <c r="C28" s="672">
        <v>28.393400068251619</v>
      </c>
      <c r="D28" s="146">
        <v>71</v>
      </c>
      <c r="E28" s="297" t="s">
        <v>218</v>
      </c>
      <c r="F28" s="674">
        <v>17.476325711689885</v>
      </c>
      <c r="G28" s="491"/>
      <c r="H28" s="491"/>
    </row>
    <row r="29" spans="1:8" ht="14.25" customHeight="1">
      <c r="A29" s="24">
        <v>25</v>
      </c>
      <c r="B29" s="4" t="s">
        <v>13</v>
      </c>
      <c r="C29" s="491">
        <v>28.115920881971466</v>
      </c>
      <c r="D29" s="146">
        <v>72</v>
      </c>
      <c r="E29" s="4" t="s">
        <v>421</v>
      </c>
      <c r="F29" s="491">
        <v>17.445226376030313</v>
      </c>
      <c r="G29" s="491"/>
      <c r="H29" s="491"/>
    </row>
    <row r="30" spans="1:8" ht="14.25" customHeight="1">
      <c r="A30" s="24">
        <v>26</v>
      </c>
      <c r="B30" s="4" t="s">
        <v>272</v>
      </c>
      <c r="C30" s="491">
        <v>27.929109054349752</v>
      </c>
      <c r="D30" s="146">
        <v>73</v>
      </c>
      <c r="E30" s="4" t="s">
        <v>329</v>
      </c>
      <c r="F30" s="491">
        <v>17.037604822505024</v>
      </c>
      <c r="G30" s="491"/>
      <c r="H30" s="491"/>
    </row>
    <row r="31" spans="1:8" ht="14.25" customHeight="1">
      <c r="A31" s="24">
        <v>27</v>
      </c>
      <c r="B31" s="297" t="s">
        <v>283</v>
      </c>
      <c r="C31" s="674">
        <v>27.713138506411106</v>
      </c>
      <c r="D31" s="146">
        <v>74</v>
      </c>
      <c r="E31" s="297" t="s">
        <v>216</v>
      </c>
      <c r="F31" s="674">
        <v>16.379241830065357</v>
      </c>
      <c r="G31" s="491"/>
      <c r="H31" s="491"/>
    </row>
    <row r="32" spans="1:8" ht="14.25" customHeight="1">
      <c r="A32" s="24">
        <v>28</v>
      </c>
      <c r="B32" s="188" t="s">
        <v>365</v>
      </c>
      <c r="C32" s="673">
        <v>27.482597556168706</v>
      </c>
      <c r="D32" s="146">
        <v>75</v>
      </c>
      <c r="E32" s="297" t="s">
        <v>439</v>
      </c>
      <c r="F32" s="674">
        <v>15.570904194361677</v>
      </c>
      <c r="G32" s="491"/>
      <c r="H32" s="491"/>
    </row>
    <row r="33" spans="1:8" ht="14.25" customHeight="1">
      <c r="A33" s="24">
        <v>29</v>
      </c>
      <c r="B33" s="4" t="s">
        <v>137</v>
      </c>
      <c r="C33" s="491">
        <v>27.458202623309194</v>
      </c>
      <c r="D33" s="146">
        <v>76</v>
      </c>
      <c r="E33" s="4" t="s">
        <v>302</v>
      </c>
      <c r="F33" s="491">
        <v>14.760538116591928</v>
      </c>
      <c r="G33" s="491"/>
      <c r="H33" s="491"/>
    </row>
    <row r="34" spans="1:8" ht="14.25" customHeight="1">
      <c r="A34" s="24">
        <v>30</v>
      </c>
      <c r="B34" s="188" t="s">
        <v>295</v>
      </c>
      <c r="C34" s="673">
        <v>26.865422280954292</v>
      </c>
      <c r="D34" s="146">
        <v>77</v>
      </c>
      <c r="E34" s="297" t="s">
        <v>215</v>
      </c>
      <c r="F34" s="674">
        <v>14.599961066770488</v>
      </c>
      <c r="G34" s="491"/>
      <c r="H34" s="491"/>
    </row>
    <row r="35" spans="1:8" ht="14.25" customHeight="1">
      <c r="A35" s="24">
        <v>31</v>
      </c>
      <c r="B35" s="188" t="s">
        <v>438</v>
      </c>
      <c r="C35" s="673">
        <v>26.744893560262501</v>
      </c>
      <c r="D35" s="146">
        <v>78</v>
      </c>
      <c r="E35" s="188" t="s">
        <v>198</v>
      </c>
      <c r="F35" s="673">
        <v>14.177179637214746</v>
      </c>
      <c r="G35" s="491"/>
      <c r="H35" s="491"/>
    </row>
    <row r="36" spans="1:8" ht="14.25" customHeight="1">
      <c r="A36" s="24">
        <v>32</v>
      </c>
      <c r="B36" s="188" t="s">
        <v>206</v>
      </c>
      <c r="C36" s="673">
        <v>26.396621004566214</v>
      </c>
      <c r="D36" s="146">
        <v>79</v>
      </c>
      <c r="E36" s="4" t="s">
        <v>331</v>
      </c>
      <c r="F36" s="491">
        <v>12.55766688874084</v>
      </c>
      <c r="G36" s="491"/>
      <c r="H36" s="491"/>
    </row>
    <row r="37" spans="1:8" ht="14.25" customHeight="1">
      <c r="A37" s="24">
        <v>33</v>
      </c>
      <c r="B37" s="4" t="s">
        <v>352</v>
      </c>
      <c r="C37" s="491">
        <v>26.03517101858386</v>
      </c>
      <c r="D37" s="146">
        <v>80</v>
      </c>
      <c r="E37" s="4" t="s">
        <v>305</v>
      </c>
      <c r="F37" s="491">
        <v>12.283071120689653</v>
      </c>
      <c r="G37" s="491"/>
      <c r="H37" s="491"/>
    </row>
    <row r="38" spans="1:8" ht="14.25" customHeight="1">
      <c r="A38" s="24">
        <v>34</v>
      </c>
      <c r="B38" s="145" t="s">
        <v>359</v>
      </c>
      <c r="C38" s="672">
        <v>25.829272019173157</v>
      </c>
      <c r="D38" s="146">
        <v>81</v>
      </c>
      <c r="E38" s="4" t="s">
        <v>308</v>
      </c>
      <c r="F38" s="491">
        <v>11.733493565480696</v>
      </c>
      <c r="G38" s="491"/>
      <c r="H38" s="491"/>
    </row>
    <row r="39" spans="1:8" ht="14.25" customHeight="1">
      <c r="A39" s="24">
        <v>35</v>
      </c>
      <c r="B39" s="297" t="s">
        <v>287</v>
      </c>
      <c r="C39" s="674">
        <v>25.828444149888941</v>
      </c>
      <c r="D39" s="146">
        <v>82</v>
      </c>
      <c r="E39" s="4" t="s">
        <v>333</v>
      </c>
      <c r="F39" s="491">
        <v>11.332716049382716</v>
      </c>
      <c r="G39" s="491"/>
      <c r="H39" s="491"/>
    </row>
    <row r="40" spans="1:8" ht="14.25" customHeight="1">
      <c r="A40" s="24">
        <v>36</v>
      </c>
      <c r="B40" s="297" t="s">
        <v>284</v>
      </c>
      <c r="C40" s="674">
        <v>25.777516556291385</v>
      </c>
      <c r="D40" s="146">
        <v>83</v>
      </c>
      <c r="E40" s="4" t="s">
        <v>334</v>
      </c>
      <c r="F40" s="491">
        <v>9.9096254167483817</v>
      </c>
      <c r="G40" s="491"/>
      <c r="H40" s="491"/>
    </row>
    <row r="41" spans="1:8" ht="14.25" customHeight="1">
      <c r="A41" s="24">
        <v>37</v>
      </c>
      <c r="B41" s="188" t="s">
        <v>207</v>
      </c>
      <c r="C41" s="673">
        <v>25.561599358117142</v>
      </c>
      <c r="D41" s="146">
        <v>84</v>
      </c>
      <c r="E41" s="145" t="s">
        <v>400</v>
      </c>
      <c r="F41" s="672">
        <v>9.2518882091212458</v>
      </c>
      <c r="G41" s="491"/>
      <c r="H41" s="491"/>
    </row>
    <row r="42" spans="1:8" ht="14.25" customHeight="1">
      <c r="A42" s="24">
        <v>38</v>
      </c>
      <c r="B42" s="4" t="s">
        <v>420</v>
      </c>
      <c r="C42" s="491">
        <v>25.49099146302904</v>
      </c>
      <c r="D42" s="146">
        <v>85</v>
      </c>
      <c r="E42" s="4" t="s">
        <v>336</v>
      </c>
      <c r="F42" s="491">
        <v>7.7638793580520193</v>
      </c>
      <c r="G42" s="491"/>
      <c r="H42" s="491"/>
    </row>
    <row r="43" spans="1:8" ht="14.25" customHeight="1">
      <c r="A43" s="24">
        <v>39</v>
      </c>
      <c r="B43" s="4" t="s">
        <v>270</v>
      </c>
      <c r="C43" s="491">
        <v>24.679578308625853</v>
      </c>
      <c r="D43" s="146">
        <v>86</v>
      </c>
      <c r="E43" s="297" t="s">
        <v>345</v>
      </c>
      <c r="F43" s="674">
        <v>6.3905668789808923</v>
      </c>
      <c r="G43" s="491"/>
      <c r="H43" s="491"/>
    </row>
    <row r="44" spans="1:8" ht="14.25" customHeight="1">
      <c r="A44" s="24">
        <v>40</v>
      </c>
      <c r="B44" s="4" t="s">
        <v>130</v>
      </c>
      <c r="C44" s="491">
        <v>24.358180583441598</v>
      </c>
      <c r="D44" s="146">
        <v>87</v>
      </c>
      <c r="E44" s="4" t="s">
        <v>327</v>
      </c>
      <c r="F44" s="491">
        <v>6.0152621626267848</v>
      </c>
      <c r="G44" s="491"/>
      <c r="H44" s="491"/>
    </row>
    <row r="45" spans="1:8" ht="14.25" customHeight="1">
      <c r="A45" s="24">
        <v>41</v>
      </c>
      <c r="B45" s="297" t="s">
        <v>213</v>
      </c>
      <c r="C45" s="674">
        <v>24.093089742695767</v>
      </c>
      <c r="D45" s="146">
        <v>88</v>
      </c>
      <c r="E45" s="188" t="s">
        <v>387</v>
      </c>
      <c r="F45" s="673">
        <v>5.0264539748953982</v>
      </c>
      <c r="G45" s="491"/>
      <c r="H45" s="491"/>
    </row>
    <row r="46" spans="1:8" ht="14.25" customHeight="1">
      <c r="A46" s="24">
        <v>42</v>
      </c>
      <c r="B46" s="4" t="s">
        <v>136</v>
      </c>
      <c r="C46" s="491">
        <v>24.017946744651379</v>
      </c>
      <c r="D46" s="146">
        <v>89</v>
      </c>
      <c r="E46" s="4" t="s">
        <v>77</v>
      </c>
      <c r="F46" s="491">
        <v>5.0009318610288176</v>
      </c>
      <c r="G46" s="491"/>
      <c r="H46" s="491"/>
    </row>
    <row r="47" spans="1:8" ht="14.25" customHeight="1">
      <c r="A47" s="24">
        <v>43</v>
      </c>
      <c r="B47" s="188" t="s">
        <v>281</v>
      </c>
      <c r="C47" s="673">
        <v>23.973655869439153</v>
      </c>
      <c r="D47" s="24">
        <v>90</v>
      </c>
      <c r="E47" s="297" t="s">
        <v>536</v>
      </c>
      <c r="F47" s="674">
        <v>3.0044335736354273</v>
      </c>
      <c r="G47" s="491"/>
      <c r="H47" s="491"/>
    </row>
    <row r="48" spans="1:8" ht="14.25" customHeight="1">
      <c r="A48" s="24">
        <v>44</v>
      </c>
      <c r="B48" s="4" t="s">
        <v>426</v>
      </c>
      <c r="C48" s="491">
        <v>23.556906091488667</v>
      </c>
      <c r="D48" s="24"/>
      <c r="F48" s="16"/>
      <c r="G48" s="491"/>
      <c r="H48" s="491"/>
    </row>
    <row r="49" spans="1:16" ht="14.25" customHeight="1">
      <c r="A49" s="24">
        <v>45</v>
      </c>
      <c r="B49" s="4" t="s">
        <v>78</v>
      </c>
      <c r="C49" s="491">
        <v>23.026181104247478</v>
      </c>
      <c r="D49" s="146"/>
      <c r="F49" s="16"/>
      <c r="G49" s="491"/>
      <c r="H49" s="491"/>
    </row>
    <row r="50" spans="1:16" ht="14.25" customHeight="1">
      <c r="A50" s="24">
        <v>46</v>
      </c>
      <c r="B50" s="4" t="s">
        <v>424</v>
      </c>
      <c r="C50" s="491">
        <v>22.344756272401433</v>
      </c>
      <c r="E50" s="85" t="s">
        <v>249</v>
      </c>
      <c r="F50" s="91">
        <f>MEDIAN(F5:F47,C5:C51)</f>
        <v>22.685468688324455</v>
      </c>
      <c r="G50" s="491"/>
      <c r="H50" s="491"/>
    </row>
    <row r="51" spans="1:16" ht="14.25" customHeight="1">
      <c r="A51" s="24">
        <v>47</v>
      </c>
      <c r="B51" s="188" t="s">
        <v>431</v>
      </c>
      <c r="C51" s="673">
        <v>22.247348719937936</v>
      </c>
      <c r="E51" s="85" t="s">
        <v>248</v>
      </c>
      <c r="F51" s="91">
        <f>AVERAGE(F5:F47,C5:C51)</f>
        <v>24.758299153854161</v>
      </c>
      <c r="G51" s="491"/>
      <c r="H51" s="491"/>
    </row>
    <row r="52" spans="1:16" ht="14.25" customHeight="1">
      <c r="A52" s="24"/>
      <c r="B52" s="4"/>
      <c r="C52" s="16"/>
      <c r="D52" s="146"/>
      <c r="E52" s="145"/>
      <c r="F52" s="16"/>
      <c r="G52" s="491"/>
      <c r="H52" s="491"/>
    </row>
    <row r="53" spans="1:16" ht="14.25" customHeight="1">
      <c r="A53" s="24"/>
      <c r="B53" s="107" t="s">
        <v>355</v>
      </c>
      <c r="C53" s="16"/>
      <c r="D53" s="146"/>
      <c r="E53" s="188"/>
      <c r="F53" s="16"/>
      <c r="G53" s="491"/>
      <c r="H53" s="491"/>
      <c r="P53" s="23"/>
    </row>
    <row r="54" spans="1:16" ht="14.25" customHeight="1">
      <c r="A54" s="24"/>
      <c r="B54" s="188"/>
      <c r="C54" s="16"/>
      <c r="D54" s="146"/>
      <c r="E54" s="145"/>
      <c r="F54" s="491"/>
      <c r="G54" s="491"/>
      <c r="H54" s="491"/>
      <c r="P54" s="23"/>
    </row>
    <row r="55" spans="1:16" ht="14.25" customHeight="1">
      <c r="A55" s="241"/>
      <c r="B55" s="297"/>
      <c r="C55" s="16"/>
      <c r="D55" s="128"/>
      <c r="F55" s="226"/>
      <c r="P55" s="205"/>
    </row>
    <row r="56" spans="1:16" ht="14.25" customHeight="1">
      <c r="A56" s="24"/>
      <c r="B56" s="21"/>
      <c r="C56" s="16"/>
      <c r="F56" s="226"/>
      <c r="G56" s="226"/>
      <c r="H56" s="226"/>
      <c r="P56" s="205"/>
    </row>
    <row r="57" spans="1:16" s="170" customFormat="1" ht="14.25" customHeight="1">
      <c r="G57" s="226"/>
      <c r="H57" s="226"/>
      <c r="P57" s="205"/>
    </row>
    <row r="58" spans="1:16" s="170" customFormat="1" ht="14.25" customHeight="1">
      <c r="D58" s="106"/>
      <c r="E58" s="85"/>
      <c r="F58" s="226"/>
      <c r="G58" s="226"/>
      <c r="H58" s="226"/>
      <c r="P58" s="205"/>
    </row>
    <row r="59" spans="1:16" s="170" customFormat="1" ht="14.25" customHeight="1">
      <c r="D59" s="106"/>
      <c r="E59" s="85"/>
      <c r="F59" s="226"/>
      <c r="G59" s="226"/>
      <c r="H59" s="226"/>
      <c r="P59" s="205"/>
    </row>
    <row r="60" spans="1:16" s="170" customFormat="1" ht="14.25" customHeight="1">
      <c r="D60" s="106"/>
      <c r="E60" s="85"/>
      <c r="F60" s="226"/>
      <c r="G60" s="226"/>
      <c r="H60" s="226"/>
      <c r="P60" s="205"/>
    </row>
    <row r="61" spans="1:16" ht="14.25" customHeight="1">
      <c r="C61" s="16"/>
    </row>
    <row r="62" spans="1:16" ht="14.25" customHeight="1">
      <c r="E62" s="85"/>
      <c r="F62" s="226"/>
      <c r="G62" s="226"/>
      <c r="H62" s="226"/>
    </row>
    <row r="63" spans="1:16" ht="14.25" customHeight="1">
      <c r="E63" s="170"/>
    </row>
    <row r="64" spans="1:16" ht="14.25" customHeight="1">
      <c r="A64" s="106"/>
    </row>
    <row r="65" spans="1:1" ht="14.25" customHeight="1">
      <c r="A65" s="106"/>
    </row>
    <row r="109" spans="2:18" ht="14.25" customHeight="1">
      <c r="B109" s="247"/>
      <c r="C109" s="268"/>
      <c r="M109" s="146"/>
      <c r="N109" s="16"/>
      <c r="R109" s="413"/>
    </row>
    <row r="110" spans="2:18" ht="14.25" customHeight="1">
      <c r="M110" s="146"/>
      <c r="N110" s="16"/>
    </row>
  </sheetData>
  <sortState ref="I5:J94">
    <sortCondition descending="1" ref="J5"/>
  </sortState>
  <phoneticPr fontId="29" type="noConversion"/>
  <pageMargins left="0.51181102362204722" right="0.51181102362204722" top="0.47244094488188981" bottom="0.43307086614173229" header="0" footer="0.23622047244094491"/>
  <pageSetup paperSize="9" orientation="portrait" r:id="rId1"/>
  <headerFooter alignWithMargins="0">
    <oddFooter>&amp;C&amp;9&amp;P&amp;L&amp;9Public Library Statistics 2016/17</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1"/>
  <dimension ref="A1:K110"/>
  <sheetViews>
    <sheetView zoomScaleNormal="100" workbookViewId="0">
      <pane ySplit="12" topLeftCell="A13" activePane="bottomLeft" state="frozen"/>
      <selection activeCell="E6" sqref="E6"/>
      <selection pane="bottomLeft" activeCell="H56" sqref="H56"/>
    </sheetView>
  </sheetViews>
  <sheetFormatPr defaultColWidth="9.140625" defaultRowHeight="14.25" customHeight="1"/>
  <cols>
    <col min="1" max="1" width="17.28515625" style="103" customWidth="1"/>
    <col min="2" max="2" width="11.42578125" style="259" customWidth="1"/>
    <col min="3" max="3" width="13.140625" style="103" customWidth="1"/>
    <col min="4" max="4" width="4.7109375" style="103" customWidth="1"/>
    <col min="5" max="5" width="21.5703125" style="103" bestFit="1" customWidth="1"/>
    <col min="6" max="6" width="11.28515625" style="103" customWidth="1"/>
    <col min="7" max="7" width="13" style="103" customWidth="1"/>
    <col min="8" max="8" width="20.5703125" style="24" bestFit="1" customWidth="1"/>
    <col min="9" max="9" width="10" style="4" bestFit="1" customWidth="1"/>
    <col min="10" max="10" width="10.85546875" style="4" bestFit="1" customWidth="1"/>
    <col min="11" max="11" width="8.7109375" customWidth="1"/>
    <col min="12" max="16384" width="9.140625" style="103"/>
  </cols>
  <sheetData>
    <row r="1" spans="1:11" ht="15.75" customHeight="1">
      <c r="A1" s="37" t="s">
        <v>500</v>
      </c>
      <c r="B1" s="192"/>
      <c r="C1" s="24"/>
      <c r="E1" s="24"/>
      <c r="F1" s="80"/>
      <c r="G1" s="80"/>
    </row>
    <row r="2" spans="1:11" ht="13.5" customHeight="1">
      <c r="A2" s="222" t="s">
        <v>404</v>
      </c>
      <c r="B2" s="192"/>
      <c r="C2" s="24"/>
      <c r="E2" s="24"/>
      <c r="F2" s="80"/>
      <c r="G2" s="80"/>
    </row>
    <row r="3" spans="1:11" ht="13.5" customHeight="1">
      <c r="A3" s="222" t="s">
        <v>405</v>
      </c>
      <c r="B3" s="192"/>
      <c r="C3" s="24"/>
      <c r="E3" s="24"/>
      <c r="F3" s="80"/>
      <c r="G3" s="80"/>
    </row>
    <row r="4" spans="1:11" ht="13.5" customHeight="1">
      <c r="A4" s="222" t="s">
        <v>406</v>
      </c>
      <c r="B4" s="192"/>
      <c r="C4" s="24"/>
      <c r="E4" s="24"/>
      <c r="F4" s="80"/>
      <c r="G4" s="80"/>
    </row>
    <row r="5" spans="1:11" ht="13.5" customHeight="1">
      <c r="A5" s="222" t="s">
        <v>407</v>
      </c>
      <c r="B5" s="192"/>
      <c r="C5" s="24"/>
      <c r="E5" s="24"/>
      <c r="F5" s="80"/>
      <c r="G5" s="80"/>
    </row>
    <row r="6" spans="1:11" s="438" customFormat="1" ht="8.25" customHeight="1">
      <c r="A6" s="540"/>
      <c r="B6" s="535"/>
      <c r="C6" s="535"/>
      <c r="D6" s="535"/>
      <c r="E6" s="535"/>
      <c r="F6" s="535"/>
      <c r="G6" s="591"/>
      <c r="H6" s="480"/>
      <c r="I6" s="4"/>
      <c r="J6" s="4"/>
      <c r="K6"/>
    </row>
    <row r="7" spans="1:11" s="438" customFormat="1" ht="13.5" customHeight="1">
      <c r="A7" s="222" t="s">
        <v>408</v>
      </c>
      <c r="B7" s="535"/>
      <c r="C7" s="535"/>
      <c r="D7" s="535"/>
      <c r="E7" s="535"/>
      <c r="F7" s="535"/>
      <c r="G7" s="591"/>
      <c r="H7" s="480"/>
      <c r="I7" s="4"/>
      <c r="J7" s="4"/>
      <c r="K7"/>
    </row>
    <row r="8" spans="1:11" ht="13.5" customHeight="1">
      <c r="A8" s="222" t="s">
        <v>411</v>
      </c>
      <c r="B8" s="536"/>
      <c r="C8" s="536"/>
      <c r="D8" s="536"/>
      <c r="E8" s="536"/>
      <c r="F8" s="536"/>
      <c r="G8" s="126"/>
    </row>
    <row r="9" spans="1:11" ht="8.25" customHeight="1">
      <c r="A9" s="439"/>
      <c r="B9" s="440"/>
      <c r="C9" s="146"/>
      <c r="D9" s="300"/>
      <c r="E9" s="146"/>
      <c r="F9" s="441"/>
      <c r="G9" s="441"/>
    </row>
    <row r="10" spans="1:11" ht="12.75" customHeight="1">
      <c r="A10" s="74" t="s">
        <v>192</v>
      </c>
      <c r="B10" s="192"/>
      <c r="C10" s="24"/>
      <c r="E10" s="24"/>
      <c r="F10" s="80"/>
      <c r="G10" s="80"/>
    </row>
    <row r="11" spans="1:11" ht="8.25" customHeight="1">
      <c r="A11" s="24"/>
      <c r="B11" s="192"/>
      <c r="C11" s="24"/>
      <c r="E11" s="24"/>
      <c r="F11" s="80"/>
      <c r="G11" s="80"/>
    </row>
    <row r="12" spans="1:11" ht="12" customHeight="1">
      <c r="A12" s="26"/>
      <c r="B12" s="541" t="s">
        <v>409</v>
      </c>
      <c r="C12" s="463" t="s">
        <v>410</v>
      </c>
      <c r="D12" s="274"/>
      <c r="E12" s="275"/>
      <c r="F12" s="541" t="s">
        <v>409</v>
      </c>
      <c r="G12" s="463" t="s">
        <v>410</v>
      </c>
      <c r="H12" s="4"/>
    </row>
    <row r="13" spans="1:11" ht="13.5" customHeight="1">
      <c r="A13" s="4" t="s">
        <v>297</v>
      </c>
      <c r="B13" s="16">
        <v>60</v>
      </c>
      <c r="C13" s="16">
        <v>91</v>
      </c>
      <c r="D13" s="80"/>
      <c r="E13" s="4" t="s">
        <v>336</v>
      </c>
      <c r="F13" s="16">
        <v>36.19</v>
      </c>
      <c r="G13" s="16">
        <v>54.56</v>
      </c>
    </row>
    <row r="14" spans="1:11" ht="13.5" customHeight="1">
      <c r="A14" s="4" t="s">
        <v>418</v>
      </c>
      <c r="B14" s="16">
        <v>41.37</v>
      </c>
      <c r="C14" s="16">
        <v>72.069999999999993</v>
      </c>
      <c r="D14" s="80"/>
      <c r="E14" s="4" t="s">
        <v>280</v>
      </c>
      <c r="F14" s="16">
        <v>69.400000000000006</v>
      </c>
      <c r="G14" s="16">
        <v>90.9</v>
      </c>
    </row>
    <row r="15" spans="1:11" ht="13.5" customHeight="1">
      <c r="A15" s="4" t="s">
        <v>300</v>
      </c>
      <c r="B15" s="16">
        <v>40</v>
      </c>
      <c r="C15" s="16">
        <v>60</v>
      </c>
      <c r="D15" s="80"/>
      <c r="E15" s="4" t="s">
        <v>213</v>
      </c>
      <c r="F15" s="16">
        <v>38.299999999999997</v>
      </c>
      <c r="G15" s="16">
        <v>78.05</v>
      </c>
    </row>
    <row r="16" spans="1:11" ht="13.5" customHeight="1">
      <c r="A16" s="4" t="s">
        <v>301</v>
      </c>
      <c r="B16" s="16">
        <v>47</v>
      </c>
      <c r="C16" s="16">
        <v>72</v>
      </c>
      <c r="D16" s="80"/>
      <c r="E16" s="4" t="s">
        <v>281</v>
      </c>
      <c r="F16" s="16">
        <v>55</v>
      </c>
      <c r="G16" s="16">
        <v>85</v>
      </c>
    </row>
    <row r="17" spans="1:7" ht="13.5" customHeight="1">
      <c r="A17" s="4" t="s">
        <v>437</v>
      </c>
      <c r="B17" s="16">
        <v>32.28</v>
      </c>
      <c r="C17" s="16">
        <v>67.72</v>
      </c>
      <c r="D17" s="80"/>
      <c r="E17" s="4" t="s">
        <v>438</v>
      </c>
      <c r="F17" s="16">
        <v>51</v>
      </c>
      <c r="G17" s="16">
        <v>77</v>
      </c>
    </row>
    <row r="18" spans="1:7" ht="13.5" customHeight="1">
      <c r="A18" s="4" t="s">
        <v>302</v>
      </c>
      <c r="B18" s="16">
        <v>44</v>
      </c>
      <c r="C18" s="16">
        <v>76</v>
      </c>
      <c r="D18" s="80"/>
      <c r="E18" s="4" t="s">
        <v>106</v>
      </c>
      <c r="F18" s="16">
        <v>36.49</v>
      </c>
      <c r="G18" s="16">
        <v>60.49</v>
      </c>
    </row>
    <row r="19" spans="1:7" ht="13.5" customHeight="1">
      <c r="A19" s="4" t="s">
        <v>305</v>
      </c>
      <c r="B19" s="16">
        <v>35</v>
      </c>
      <c r="C19" s="16">
        <v>55</v>
      </c>
      <c r="D19" s="80"/>
      <c r="E19" s="4" t="s">
        <v>282</v>
      </c>
      <c r="F19" s="16">
        <v>56.47</v>
      </c>
      <c r="G19" s="16">
        <v>85.22</v>
      </c>
    </row>
    <row r="20" spans="1:7" ht="13.5" customHeight="1">
      <c r="A20" s="4" t="s">
        <v>400</v>
      </c>
      <c r="B20" s="16">
        <v>50</v>
      </c>
      <c r="C20" s="16">
        <v>70</v>
      </c>
      <c r="D20" s="80"/>
      <c r="E20" s="4" t="s">
        <v>428</v>
      </c>
      <c r="F20" s="16">
        <v>36</v>
      </c>
      <c r="G20" s="16">
        <v>70</v>
      </c>
    </row>
    <row r="21" spans="1:7" ht="13.5" customHeight="1">
      <c r="A21" s="4" t="s">
        <v>259</v>
      </c>
      <c r="B21" s="16">
        <v>57.2</v>
      </c>
      <c r="C21" s="16">
        <v>85</v>
      </c>
      <c r="D21" s="80"/>
      <c r="E21" s="4" t="s">
        <v>341</v>
      </c>
      <c r="F21" s="16">
        <v>51.17</v>
      </c>
      <c r="G21" s="16">
        <v>78.13</v>
      </c>
    </row>
    <row r="22" spans="1:7" ht="13.5" customHeight="1">
      <c r="A22" s="4" t="s">
        <v>261</v>
      </c>
      <c r="B22" s="16">
        <v>52</v>
      </c>
      <c r="C22" s="16">
        <v>82</v>
      </c>
      <c r="D22" s="80"/>
      <c r="E22" s="4" t="s">
        <v>283</v>
      </c>
      <c r="F22" s="16">
        <v>44.99</v>
      </c>
      <c r="G22" s="16">
        <v>65.349999999999994</v>
      </c>
    </row>
    <row r="23" spans="1:7" ht="13.5" customHeight="1">
      <c r="A23" s="4" t="s">
        <v>308</v>
      </c>
      <c r="B23" s="16">
        <v>53.11</v>
      </c>
      <c r="C23" s="16">
        <v>80.25</v>
      </c>
      <c r="D23" s="80"/>
      <c r="E23" s="4" t="s">
        <v>284</v>
      </c>
      <c r="F23" s="16">
        <v>53.5</v>
      </c>
      <c r="G23" s="16">
        <v>99.3</v>
      </c>
    </row>
    <row r="24" spans="1:7" ht="13.5" customHeight="1">
      <c r="A24" s="4" t="s">
        <v>310</v>
      </c>
      <c r="B24" s="16">
        <v>42.25</v>
      </c>
      <c r="C24" s="16">
        <v>59.59</v>
      </c>
      <c r="D24" s="80"/>
      <c r="E24" s="4" t="s">
        <v>214</v>
      </c>
      <c r="F24" s="16">
        <v>70</v>
      </c>
      <c r="G24" s="16"/>
    </row>
    <row r="25" spans="1:7" ht="13.5" customHeight="1">
      <c r="A25" s="4" t="s">
        <v>263</v>
      </c>
      <c r="B25" s="16">
        <v>49.2</v>
      </c>
      <c r="C25" s="16">
        <v>76.8</v>
      </c>
      <c r="D25" s="80"/>
      <c r="E25" s="4" t="s">
        <v>429</v>
      </c>
      <c r="F25" s="16">
        <v>55</v>
      </c>
      <c r="G25" s="16">
        <v>83</v>
      </c>
    </row>
    <row r="26" spans="1:7" ht="13.5" customHeight="1">
      <c r="A26" s="4" t="s">
        <v>264</v>
      </c>
      <c r="B26" s="16">
        <v>54.75</v>
      </c>
      <c r="C26" s="16">
        <v>83.53</v>
      </c>
      <c r="D26" s="80"/>
      <c r="E26" s="4" t="s">
        <v>345</v>
      </c>
      <c r="F26" s="16">
        <v>39</v>
      </c>
      <c r="G26" s="16">
        <v>74</v>
      </c>
    </row>
    <row r="27" spans="1:7" ht="13.5" customHeight="1">
      <c r="A27" s="4" t="s">
        <v>265</v>
      </c>
      <c r="B27" s="16">
        <v>47.87</v>
      </c>
      <c r="C27" s="16">
        <v>72.69</v>
      </c>
      <c r="D27" s="80"/>
      <c r="E27" s="4" t="s">
        <v>347</v>
      </c>
      <c r="F27" s="16">
        <v>46</v>
      </c>
      <c r="G27" s="16">
        <v>50</v>
      </c>
    </row>
    <row r="28" spans="1:7" ht="13.5" customHeight="1">
      <c r="A28" s="4" t="s">
        <v>130</v>
      </c>
      <c r="B28" s="16">
        <v>55.81</v>
      </c>
      <c r="C28" s="16">
        <v>77.900000000000006</v>
      </c>
      <c r="D28" s="80"/>
      <c r="E28" s="188" t="s">
        <v>436</v>
      </c>
      <c r="F28" s="16">
        <v>60</v>
      </c>
      <c r="G28" s="16">
        <v>85.1</v>
      </c>
    </row>
    <row r="29" spans="1:7" ht="13.5" customHeight="1">
      <c r="A29" s="4" t="s">
        <v>419</v>
      </c>
      <c r="B29" s="16">
        <v>77</v>
      </c>
      <c r="C29" s="16">
        <v>90</v>
      </c>
      <c r="D29" s="80"/>
      <c r="E29" s="4" t="s">
        <v>285</v>
      </c>
      <c r="F29" s="16">
        <v>61.1</v>
      </c>
      <c r="G29" s="16">
        <v>90.4</v>
      </c>
    </row>
    <row r="30" spans="1:7" ht="13.5" customHeight="1">
      <c r="A30" s="4" t="s">
        <v>420</v>
      </c>
      <c r="B30" s="16">
        <v>59.8</v>
      </c>
      <c r="C30" s="16">
        <v>84.6</v>
      </c>
      <c r="D30" s="80"/>
      <c r="E30" s="4" t="s">
        <v>6</v>
      </c>
      <c r="F30" s="16">
        <v>58.7</v>
      </c>
      <c r="G30" s="16">
        <v>81.8</v>
      </c>
    </row>
    <row r="31" spans="1:7" ht="13.5" customHeight="1">
      <c r="A31" s="4" t="s">
        <v>212</v>
      </c>
      <c r="B31" s="16">
        <v>47</v>
      </c>
      <c r="C31" s="16">
        <v>76</v>
      </c>
      <c r="D31" s="80"/>
      <c r="E31" s="4" t="s">
        <v>430</v>
      </c>
      <c r="F31" s="16">
        <v>45</v>
      </c>
      <c r="G31" s="16">
        <v>73</v>
      </c>
    </row>
    <row r="32" spans="1:7" ht="13.5" customHeight="1">
      <c r="A32" s="4" t="s">
        <v>540</v>
      </c>
      <c r="B32" s="16">
        <v>66</v>
      </c>
      <c r="C32" s="16">
        <v>91</v>
      </c>
      <c r="D32" s="80"/>
      <c r="E32" s="4" t="s">
        <v>286</v>
      </c>
      <c r="F32" s="16">
        <v>52</v>
      </c>
      <c r="G32" s="16">
        <v>70</v>
      </c>
    </row>
    <row r="33" spans="1:7" ht="13.5" customHeight="1">
      <c r="A33" s="4" t="s">
        <v>131</v>
      </c>
      <c r="B33" s="16">
        <v>38.770000000000003</v>
      </c>
      <c r="C33" s="16">
        <v>58.38</v>
      </c>
      <c r="D33" s="80"/>
      <c r="E33" s="4" t="s">
        <v>215</v>
      </c>
      <c r="F33" s="16">
        <v>55</v>
      </c>
      <c r="G33" s="16">
        <v>77</v>
      </c>
    </row>
    <row r="34" spans="1:7" ht="13.5" customHeight="1">
      <c r="A34" s="4" t="s">
        <v>267</v>
      </c>
      <c r="B34" s="16">
        <v>59</v>
      </c>
      <c r="C34" s="16">
        <v>80</v>
      </c>
      <c r="D34" s="80"/>
      <c r="E34" s="4" t="s">
        <v>216</v>
      </c>
      <c r="F34" s="16">
        <v>44</v>
      </c>
      <c r="G34" s="16">
        <v>95</v>
      </c>
    </row>
    <row r="35" spans="1:7" ht="13.5" customHeight="1">
      <c r="A35" s="4" t="s">
        <v>541</v>
      </c>
      <c r="B35" s="16">
        <v>52</v>
      </c>
      <c r="C35" s="16">
        <v>78.5</v>
      </c>
      <c r="D35" s="80"/>
      <c r="E35" s="4" t="s">
        <v>542</v>
      </c>
      <c r="F35" s="16">
        <v>51</v>
      </c>
      <c r="G35" s="16">
        <v>80</v>
      </c>
    </row>
    <row r="36" spans="1:7" ht="13.5" customHeight="1">
      <c r="A36" s="4" t="s">
        <v>316</v>
      </c>
      <c r="B36" s="16">
        <v>45.3</v>
      </c>
      <c r="C36" s="16">
        <v>75.900000000000006</v>
      </c>
      <c r="D36" s="80"/>
      <c r="E36" s="4" t="s">
        <v>287</v>
      </c>
      <c r="F36" s="16">
        <v>53.86</v>
      </c>
      <c r="G36" s="16">
        <v>82.92</v>
      </c>
    </row>
    <row r="37" spans="1:7" ht="13.5" customHeight="1">
      <c r="A37" s="4" t="s">
        <v>317</v>
      </c>
      <c r="B37" s="16">
        <v>63</v>
      </c>
      <c r="C37" s="16">
        <v>81</v>
      </c>
      <c r="D37" s="80"/>
      <c r="E37" s="4" t="s">
        <v>288</v>
      </c>
      <c r="F37" s="16">
        <v>53.5</v>
      </c>
      <c r="G37" s="16">
        <v>81.39</v>
      </c>
    </row>
    <row r="38" spans="1:7" ht="13.5" customHeight="1">
      <c r="A38" s="4" t="s">
        <v>421</v>
      </c>
      <c r="B38" s="16"/>
      <c r="C38" s="16"/>
      <c r="D38" s="80"/>
      <c r="E38" s="4" t="s">
        <v>195</v>
      </c>
      <c r="F38" s="16">
        <v>51.91</v>
      </c>
      <c r="G38" s="16">
        <v>75.63</v>
      </c>
    </row>
    <row r="39" spans="1:7" ht="13.5" customHeight="1">
      <c r="A39" s="4" t="s">
        <v>323</v>
      </c>
      <c r="B39" s="16">
        <v>36.32</v>
      </c>
      <c r="C39" s="16">
        <v>64.88</v>
      </c>
      <c r="D39" s="80"/>
      <c r="E39" s="4" t="s">
        <v>196</v>
      </c>
      <c r="F39" s="16">
        <v>53.97</v>
      </c>
      <c r="G39" s="16">
        <v>85.93</v>
      </c>
    </row>
    <row r="40" spans="1:7" ht="13.5" customHeight="1">
      <c r="A40" s="4" t="s">
        <v>268</v>
      </c>
      <c r="B40" s="16">
        <v>88.64</v>
      </c>
      <c r="C40" s="16">
        <v>96.86</v>
      </c>
      <c r="D40" s="80"/>
      <c r="E40" s="4" t="s">
        <v>431</v>
      </c>
      <c r="F40" s="16">
        <v>45.9</v>
      </c>
      <c r="G40" s="16">
        <v>75.8</v>
      </c>
    </row>
    <row r="41" spans="1:7" ht="13.5" customHeight="1">
      <c r="A41" s="4" t="s">
        <v>424</v>
      </c>
      <c r="B41" s="16">
        <v>55</v>
      </c>
      <c r="C41" s="16">
        <v>85</v>
      </c>
      <c r="D41" s="80"/>
      <c r="E41" s="4" t="s">
        <v>289</v>
      </c>
      <c r="F41" s="16">
        <v>58.08</v>
      </c>
      <c r="G41" s="16">
        <v>74.05</v>
      </c>
    </row>
    <row r="42" spans="1:7" ht="13.5" customHeight="1">
      <c r="A42" s="4" t="s">
        <v>104</v>
      </c>
      <c r="B42" s="16"/>
      <c r="C42" s="16"/>
      <c r="D42" s="80"/>
      <c r="E42" s="4" t="s">
        <v>290</v>
      </c>
      <c r="F42" s="16">
        <v>59</v>
      </c>
      <c r="G42" s="16">
        <v>82</v>
      </c>
    </row>
    <row r="43" spans="1:7" ht="13.5" customHeight="1">
      <c r="A43" s="4" t="s">
        <v>108</v>
      </c>
      <c r="B43" s="16">
        <v>45.83</v>
      </c>
      <c r="C43" s="16">
        <v>74.53</v>
      </c>
      <c r="D43" s="80"/>
      <c r="E43" s="4" t="s">
        <v>543</v>
      </c>
      <c r="F43" s="16">
        <v>49.8</v>
      </c>
      <c r="G43" s="16"/>
    </row>
    <row r="44" spans="1:7" ht="13.5" customHeight="1">
      <c r="A44" s="4" t="s">
        <v>116</v>
      </c>
      <c r="B44" s="16">
        <v>38.380000000000003</v>
      </c>
      <c r="C44" s="16">
        <v>61.51</v>
      </c>
      <c r="D44" s="80"/>
      <c r="E44" s="4" t="s">
        <v>198</v>
      </c>
      <c r="F44" s="16">
        <v>24</v>
      </c>
      <c r="G44" s="16">
        <v>71</v>
      </c>
    </row>
    <row r="45" spans="1:7" ht="13.5" customHeight="1">
      <c r="A45" s="4" t="s">
        <v>327</v>
      </c>
      <c r="B45" s="16">
        <v>49</v>
      </c>
      <c r="C45" s="16">
        <v>81</v>
      </c>
      <c r="D45" s="80"/>
      <c r="E45" s="4" t="s">
        <v>544</v>
      </c>
      <c r="F45" s="16">
        <v>38.340000000000003</v>
      </c>
      <c r="G45" s="16">
        <v>68.37</v>
      </c>
    </row>
    <row r="46" spans="1:7" ht="13.5" customHeight="1">
      <c r="A46" s="4" t="s">
        <v>270</v>
      </c>
      <c r="B46" s="16">
        <v>48.35</v>
      </c>
      <c r="C46" s="16">
        <v>76.790000000000006</v>
      </c>
      <c r="D46" s="80"/>
      <c r="E46" s="4" t="s">
        <v>387</v>
      </c>
      <c r="F46" s="16">
        <v>38.46</v>
      </c>
      <c r="G46" s="16">
        <v>68.19</v>
      </c>
    </row>
    <row r="47" spans="1:7" ht="13.5" customHeight="1">
      <c r="A47" s="4" t="s">
        <v>352</v>
      </c>
      <c r="B47" s="16">
        <v>54.65</v>
      </c>
      <c r="C47" s="16">
        <v>84.79</v>
      </c>
      <c r="D47" s="80"/>
      <c r="E47" s="4" t="s">
        <v>101</v>
      </c>
      <c r="F47" s="16">
        <v>35.26</v>
      </c>
      <c r="G47" s="16">
        <v>67.09</v>
      </c>
    </row>
    <row r="48" spans="1:7" ht="13.5" customHeight="1">
      <c r="A48" s="4" t="s">
        <v>425</v>
      </c>
      <c r="B48" s="16">
        <v>41</v>
      </c>
      <c r="C48" s="16">
        <v>72</v>
      </c>
      <c r="D48" s="80"/>
      <c r="E48" s="4" t="s">
        <v>292</v>
      </c>
      <c r="F48" s="16">
        <v>29</v>
      </c>
      <c r="G48" s="16">
        <v>47</v>
      </c>
    </row>
    <row r="49" spans="1:7" ht="13.5" customHeight="1">
      <c r="A49" s="4" t="s">
        <v>272</v>
      </c>
      <c r="B49" s="16">
        <v>65.59</v>
      </c>
      <c r="C49" s="16">
        <v>86.73</v>
      </c>
      <c r="D49" s="80"/>
      <c r="E49" s="4" t="s">
        <v>206</v>
      </c>
      <c r="F49" s="16">
        <v>47</v>
      </c>
      <c r="G49" s="16">
        <v>69</v>
      </c>
    </row>
    <row r="50" spans="1:7" ht="13.5" customHeight="1">
      <c r="A50" s="4" t="s">
        <v>426</v>
      </c>
      <c r="B50" s="16">
        <v>53.23</v>
      </c>
      <c r="C50" s="16">
        <v>98</v>
      </c>
      <c r="D50" s="80"/>
      <c r="E50" s="4" t="s">
        <v>218</v>
      </c>
      <c r="F50" s="16">
        <v>47.79</v>
      </c>
      <c r="G50" s="16">
        <v>76.03</v>
      </c>
    </row>
    <row r="51" spans="1:7" ht="13.5" customHeight="1">
      <c r="A51" s="4" t="s">
        <v>329</v>
      </c>
      <c r="B51" s="16">
        <v>48.3</v>
      </c>
      <c r="C51" s="16">
        <v>77.3</v>
      </c>
      <c r="D51" s="80"/>
      <c r="E51" s="4" t="s">
        <v>293</v>
      </c>
      <c r="F51" s="16"/>
      <c r="G51" s="16"/>
    </row>
    <row r="52" spans="1:7" ht="13.5" customHeight="1">
      <c r="A52" s="4" t="s">
        <v>331</v>
      </c>
      <c r="B52" s="16">
        <v>41.98</v>
      </c>
      <c r="C52" s="16">
        <v>71.3</v>
      </c>
      <c r="D52" s="80"/>
      <c r="E52" s="4" t="s">
        <v>207</v>
      </c>
      <c r="F52" s="16">
        <v>48</v>
      </c>
      <c r="G52" s="16">
        <v>78</v>
      </c>
    </row>
    <row r="53" spans="1:7" ht="13.5" customHeight="1">
      <c r="A53" s="4" t="s">
        <v>275</v>
      </c>
      <c r="B53" s="16">
        <v>33</v>
      </c>
      <c r="C53" s="16">
        <v>62</v>
      </c>
      <c r="D53" s="80"/>
      <c r="E53" s="4" t="s">
        <v>294</v>
      </c>
      <c r="F53" s="16">
        <v>42</v>
      </c>
      <c r="G53" s="16">
        <v>86</v>
      </c>
    </row>
    <row r="54" spans="1:7" ht="13.5" customHeight="1">
      <c r="A54" s="4" t="s">
        <v>135</v>
      </c>
      <c r="B54" s="16">
        <v>65.5</v>
      </c>
      <c r="C54" s="16">
        <v>96.8</v>
      </c>
      <c r="D54" s="80"/>
      <c r="E54" s="4" t="s">
        <v>295</v>
      </c>
      <c r="F54" s="16">
        <v>67.8</v>
      </c>
      <c r="G54" s="16">
        <v>89.6</v>
      </c>
    </row>
    <row r="55" spans="1:7" ht="13.5" customHeight="1">
      <c r="A55" s="4" t="s">
        <v>333</v>
      </c>
      <c r="B55" s="16">
        <v>10</v>
      </c>
      <c r="C55" s="16">
        <v>50</v>
      </c>
      <c r="D55" s="80"/>
      <c r="E55" s="4" t="s">
        <v>296</v>
      </c>
      <c r="F55" s="16">
        <v>52</v>
      </c>
      <c r="G55" s="16">
        <v>76</v>
      </c>
    </row>
    <row r="56" spans="1:7" ht="13.5" customHeight="1">
      <c r="A56" s="4" t="s">
        <v>278</v>
      </c>
      <c r="B56" s="16">
        <v>60.45</v>
      </c>
      <c r="C56" s="16">
        <v>81.95</v>
      </c>
      <c r="D56" s="80"/>
      <c r="E56" s="4" t="s">
        <v>103</v>
      </c>
      <c r="F56" s="16">
        <v>54</v>
      </c>
      <c r="G56" s="16">
        <v>88</v>
      </c>
    </row>
    <row r="57" spans="1:7" ht="13.5" customHeight="1">
      <c r="A57" s="4" t="s">
        <v>279</v>
      </c>
      <c r="B57" s="16">
        <v>56.1</v>
      </c>
      <c r="C57" s="16">
        <v>89</v>
      </c>
      <c r="D57" s="80"/>
    </row>
    <row r="58" spans="1:7" ht="13.5" customHeight="1">
      <c r="A58" s="4" t="s">
        <v>334</v>
      </c>
      <c r="B58" s="16">
        <v>47</v>
      </c>
      <c r="C58" s="16">
        <v>72</v>
      </c>
      <c r="D58" s="80"/>
      <c r="E58" s="75" t="s">
        <v>249</v>
      </c>
      <c r="F58" s="649">
        <f>MEDIAN(F13:F56,B13:B58)</f>
        <v>50</v>
      </c>
      <c r="G58" s="649">
        <f>MEDIAN(G13:G56,C13:C58)</f>
        <v>77</v>
      </c>
    </row>
    <row r="59" spans="1:7" ht="13.5" customHeight="1">
      <c r="D59" s="80"/>
      <c r="E59" s="75" t="s">
        <v>248</v>
      </c>
      <c r="F59" s="649">
        <f>AVERAGE(F13:F56,B13:B58)</f>
        <v>49.689770114942533</v>
      </c>
      <c r="G59" s="649">
        <f>AVERAGE(G13:G56,C13:C58)</f>
        <v>76.760823529411766</v>
      </c>
    </row>
    <row r="60" spans="1:7" ht="14.25" customHeight="1">
      <c r="A60" s="188"/>
      <c r="B60" s="585"/>
      <c r="C60" s="585"/>
      <c r="D60" s="80"/>
      <c r="E60" s="188"/>
      <c r="F60" s="585"/>
      <c r="G60" s="585"/>
    </row>
    <row r="61" spans="1:7" ht="14.25" customHeight="1">
      <c r="A61" s="188"/>
      <c r="B61" s="585"/>
      <c r="C61" s="585"/>
      <c r="D61" s="80"/>
      <c r="E61" s="297"/>
      <c r="F61" s="585"/>
      <c r="G61" s="585"/>
    </row>
    <row r="62" spans="1:7" ht="14.25" customHeight="1">
      <c r="A62" s="188"/>
      <c r="B62" s="585"/>
      <c r="C62" s="585"/>
      <c r="D62" s="80"/>
      <c r="E62" s="4"/>
      <c r="F62" s="4"/>
      <c r="G62" s="24"/>
    </row>
    <row r="63" spans="1:7" ht="14.25" customHeight="1">
      <c r="A63" s="188"/>
      <c r="B63" s="585"/>
      <c r="C63" s="585"/>
      <c r="D63" s="24"/>
      <c r="F63" s="75"/>
      <c r="G63" s="75"/>
    </row>
    <row r="64" spans="1:7" ht="14.25" customHeight="1">
      <c r="A64" s="146"/>
      <c r="B64" s="585"/>
      <c r="C64" s="585"/>
      <c r="F64" s="75"/>
      <c r="G64" s="75"/>
    </row>
    <row r="65" spans="1:11" ht="14.25" customHeight="1">
      <c r="A65" s="146"/>
      <c r="B65" s="585"/>
      <c r="C65" s="585"/>
      <c r="E65" s="75"/>
      <c r="F65" s="75"/>
      <c r="G65" s="75"/>
    </row>
    <row r="66" spans="1:11" ht="14.25" customHeight="1">
      <c r="A66" s="107"/>
      <c r="B66" s="192"/>
      <c r="C66" s="80"/>
    </row>
    <row r="67" spans="1:11" s="138" customFormat="1" ht="14.25" customHeight="1">
      <c r="A67" s="24"/>
      <c r="B67" s="192"/>
      <c r="C67" s="80"/>
      <c r="D67" s="103"/>
      <c r="E67" s="103"/>
      <c r="F67" s="103"/>
      <c r="G67" s="103"/>
      <c r="K67"/>
    </row>
    <row r="68" spans="1:11" ht="14.25" customHeight="1">
      <c r="B68" s="192"/>
      <c r="C68" s="80"/>
      <c r="E68" s="107"/>
      <c r="F68" s="139"/>
      <c r="G68" s="139"/>
    </row>
    <row r="69" spans="1:11" ht="14.25" customHeight="1">
      <c r="A69" s="24"/>
      <c r="B69" s="192"/>
      <c r="C69" s="80"/>
      <c r="E69" s="26"/>
      <c r="F69" s="81"/>
      <c r="G69" s="105"/>
    </row>
    <row r="70" spans="1:11" ht="14.25" customHeight="1">
      <c r="A70" s="24"/>
      <c r="B70" s="192"/>
      <c r="C70" s="80"/>
      <c r="E70" s="26"/>
      <c r="F70" s="81"/>
      <c r="G70" s="105"/>
    </row>
    <row r="71" spans="1:11" ht="14.25" customHeight="1">
      <c r="A71" s="24"/>
      <c r="B71" s="192"/>
      <c r="C71" s="80"/>
    </row>
    <row r="72" spans="1:11" ht="14.25" customHeight="1">
      <c r="A72" s="24"/>
      <c r="B72" s="192"/>
      <c r="C72" s="80"/>
    </row>
    <row r="73" spans="1:11" ht="14.25" customHeight="1">
      <c r="A73" s="24"/>
      <c r="B73" s="192"/>
      <c r="C73" s="80"/>
    </row>
    <row r="74" spans="1:11" ht="14.25" customHeight="1">
      <c r="A74" s="24"/>
      <c r="B74" s="192"/>
      <c r="C74" s="80"/>
    </row>
    <row r="75" spans="1:11" ht="14.25" customHeight="1">
      <c r="A75" s="24"/>
      <c r="B75" s="192"/>
      <c r="C75" s="80"/>
    </row>
    <row r="76" spans="1:11" ht="14.25" customHeight="1">
      <c r="A76" s="24"/>
      <c r="B76" s="192"/>
      <c r="C76" s="80"/>
    </row>
    <row r="77" spans="1:11" ht="14.25" customHeight="1">
      <c r="A77" s="24"/>
      <c r="B77" s="192"/>
      <c r="C77" s="80"/>
    </row>
    <row r="78" spans="1:11" ht="14.25" customHeight="1">
      <c r="A78" s="24"/>
      <c r="B78" s="192"/>
      <c r="C78" s="80"/>
    </row>
    <row r="79" spans="1:11" ht="14.25" customHeight="1">
      <c r="A79" s="24"/>
      <c r="B79" s="192"/>
      <c r="C79" s="80"/>
    </row>
    <row r="80" spans="1:11" ht="14.25" customHeight="1">
      <c r="A80" s="24"/>
      <c r="B80" s="192"/>
      <c r="C80" s="80"/>
    </row>
    <row r="81" spans="1:3" ht="14.25" customHeight="1">
      <c r="A81" s="24"/>
      <c r="B81" s="192"/>
      <c r="C81" s="80"/>
    </row>
    <row r="82" spans="1:3" ht="14.25" customHeight="1">
      <c r="A82" s="24"/>
      <c r="B82" s="192"/>
      <c r="C82" s="80"/>
    </row>
    <row r="83" spans="1:3" ht="14.25" customHeight="1">
      <c r="A83" s="24"/>
      <c r="B83" s="192"/>
      <c r="C83" s="80"/>
    </row>
    <row r="84" spans="1:3" ht="14.25" customHeight="1">
      <c r="A84" s="24"/>
      <c r="B84" s="192"/>
      <c r="C84" s="80"/>
    </row>
    <row r="85" spans="1:3" ht="14.25" customHeight="1">
      <c r="A85" s="24"/>
      <c r="B85" s="192"/>
      <c r="C85" s="80"/>
    </row>
    <row r="86" spans="1:3" ht="14.25" customHeight="1">
      <c r="A86" s="24"/>
      <c r="B86" s="192"/>
      <c r="C86" s="80"/>
    </row>
    <row r="87" spans="1:3" ht="14.25" customHeight="1">
      <c r="A87" s="24"/>
      <c r="B87" s="192"/>
      <c r="C87" s="80"/>
    </row>
    <row r="88" spans="1:3" ht="14.25" customHeight="1">
      <c r="A88" s="24"/>
      <c r="B88" s="192"/>
      <c r="C88" s="80"/>
    </row>
    <row r="89" spans="1:3" ht="14.25" customHeight="1">
      <c r="A89" s="24"/>
      <c r="B89" s="192"/>
      <c r="C89" s="80"/>
    </row>
    <row r="90" spans="1:3" ht="14.25" customHeight="1">
      <c r="A90" s="24"/>
      <c r="B90" s="192"/>
      <c r="C90" s="80"/>
    </row>
    <row r="91" spans="1:3" ht="14.25" customHeight="1">
      <c r="A91" s="24"/>
      <c r="B91" s="192"/>
      <c r="C91" s="80"/>
    </row>
    <row r="92" spans="1:3" ht="14.25" customHeight="1">
      <c r="A92" s="24"/>
      <c r="B92" s="193"/>
      <c r="C92" s="104"/>
    </row>
    <row r="93" spans="1:3" ht="14.25" customHeight="1">
      <c r="A93" s="24"/>
      <c r="B93" s="192"/>
      <c r="C93" s="80"/>
    </row>
    <row r="94" spans="1:3" ht="14.25" customHeight="1">
      <c r="A94" s="24"/>
      <c r="B94" s="192"/>
      <c r="C94" s="80"/>
    </row>
    <row r="95" spans="1:3" ht="14.25" customHeight="1">
      <c r="A95" s="24"/>
      <c r="B95" s="192"/>
      <c r="C95" s="80"/>
    </row>
    <row r="96" spans="1:3" ht="14.25" customHeight="1">
      <c r="A96" s="24"/>
      <c r="B96" s="192"/>
      <c r="C96" s="80"/>
    </row>
    <row r="97" spans="1:3" ht="14.25" customHeight="1">
      <c r="A97" s="24"/>
      <c r="B97" s="193"/>
      <c r="C97" s="104"/>
    </row>
    <row r="98" spans="1:3" ht="14.25" customHeight="1">
      <c r="A98" s="24"/>
      <c r="B98" s="192"/>
      <c r="C98" s="80"/>
    </row>
    <row r="99" spans="1:3" ht="14.25" customHeight="1">
      <c r="A99" s="24"/>
      <c r="B99" s="193"/>
      <c r="C99" s="104"/>
    </row>
    <row r="100" spans="1:3" ht="14.25" customHeight="1">
      <c r="A100" s="24"/>
      <c r="B100" s="192"/>
      <c r="C100" s="80"/>
    </row>
    <row r="101" spans="1:3" ht="14.25" customHeight="1">
      <c r="A101" s="24"/>
      <c r="B101" s="192"/>
      <c r="C101" s="80"/>
    </row>
    <row r="102" spans="1:3" ht="14.25" customHeight="1">
      <c r="A102" s="24"/>
      <c r="B102" s="192"/>
      <c r="C102" s="80"/>
    </row>
    <row r="103" spans="1:3" ht="14.25" customHeight="1">
      <c r="A103" s="24"/>
      <c r="B103" s="192"/>
      <c r="C103" s="80"/>
    </row>
    <row r="104" spans="1:3" ht="14.25" customHeight="1">
      <c r="A104" s="24"/>
      <c r="B104" s="192"/>
      <c r="C104" s="80"/>
    </row>
    <row r="105" spans="1:3" ht="14.25" customHeight="1">
      <c r="A105" s="24"/>
      <c r="B105" s="192"/>
      <c r="C105" s="80"/>
    </row>
    <row r="106" spans="1:3" ht="14.25" customHeight="1">
      <c r="A106" s="24"/>
      <c r="B106" s="192"/>
      <c r="C106" s="80"/>
    </row>
    <row r="107" spans="1:3" ht="14.25" customHeight="1">
      <c r="A107" s="24"/>
      <c r="B107" s="192"/>
      <c r="C107" s="80"/>
    </row>
    <row r="109" spans="1:3" ht="14.25" customHeight="1">
      <c r="A109" s="26"/>
      <c r="B109" s="194"/>
      <c r="C109" s="75"/>
    </row>
    <row r="110" spans="1:3" ht="14.25" customHeight="1">
      <c r="A110" s="26"/>
      <c r="B110" s="194"/>
      <c r="C110" s="75"/>
    </row>
  </sheetData>
  <phoneticPr fontId="29" type="noConversion"/>
  <pageMargins left="0.51181102362204722" right="0.51181102362204722" top="0.43307086614173229" bottom="0.43307086614173229" header="0" footer="0.23622047244094491"/>
  <pageSetup paperSize="9" scale="98" orientation="portrait" r:id="rId1"/>
  <headerFooter alignWithMargins="0">
    <oddFooter>&amp;C&amp;9&amp;P&amp;L&amp;9Public Library Statistics 2016/17</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2"/>
  <dimension ref="A1:V499"/>
  <sheetViews>
    <sheetView zoomScaleNormal="100" workbookViewId="0">
      <pane ySplit="3" topLeftCell="A4" activePane="bottomLeft" state="frozen"/>
      <selection activeCell="E6" sqref="E6"/>
      <selection pane="bottomLeft" activeCell="H1" sqref="H1"/>
    </sheetView>
  </sheetViews>
  <sheetFormatPr defaultColWidth="9.140625" defaultRowHeight="14.25" customHeight="1"/>
  <cols>
    <col min="1" max="1" width="4.42578125" style="24" customWidth="1"/>
    <col min="2" max="2" width="22.85546875" style="20" customWidth="1"/>
    <col min="3" max="3" width="7.42578125" style="243" customWidth="1"/>
    <col min="4" max="4" width="9.42578125" style="159" customWidth="1"/>
    <col min="5" max="5" width="11.140625" style="20" customWidth="1"/>
    <col min="6" max="6" width="21.42578125" style="103" customWidth="1"/>
    <col min="7" max="7" width="12.140625" style="180" customWidth="1"/>
    <col min="8" max="8" width="9.140625" style="109"/>
    <col min="9" max="9" width="9.28515625" style="263" bestFit="1" customWidth="1"/>
    <col min="10" max="10" width="25.28515625" style="4" bestFit="1" customWidth="1"/>
    <col min="11" max="11" width="38" style="4" bestFit="1" customWidth="1"/>
    <col min="12" max="12" width="11.28515625" bestFit="1" customWidth="1"/>
    <col min="13" max="19" width="8.7109375"/>
    <col min="20" max="20" width="14.85546875" bestFit="1" customWidth="1"/>
    <col min="21" max="22" width="8.7109375" customWidth="1"/>
    <col min="23" max="16384" width="9.140625" style="20"/>
  </cols>
  <sheetData>
    <row r="1" spans="1:9" ht="16.5" customHeight="1">
      <c r="B1" s="185" t="s">
        <v>501</v>
      </c>
      <c r="I1"/>
    </row>
    <row r="2" spans="1:9" ht="14.25" customHeight="1">
      <c r="B2" s="186" t="s">
        <v>386</v>
      </c>
      <c r="D2" s="160"/>
      <c r="G2" s="201"/>
      <c r="I2"/>
    </row>
    <row r="3" spans="1:9" ht="14.25" customHeight="1">
      <c r="B3" s="186"/>
      <c r="D3" s="160"/>
      <c r="G3" s="583"/>
      <c r="I3"/>
    </row>
    <row r="4" spans="1:9" ht="14.25" customHeight="1">
      <c r="A4" s="24">
        <v>1</v>
      </c>
      <c r="B4" s="4" t="s">
        <v>425</v>
      </c>
      <c r="C4" s="16">
        <v>49</v>
      </c>
      <c r="E4" s="24">
        <v>48</v>
      </c>
      <c r="F4" s="4" t="s">
        <v>195</v>
      </c>
      <c r="G4" s="16">
        <v>33.82</v>
      </c>
      <c r="I4"/>
    </row>
    <row r="5" spans="1:9" ht="14.25" customHeight="1">
      <c r="A5" s="24">
        <v>2</v>
      </c>
      <c r="B5" s="4" t="s">
        <v>300</v>
      </c>
      <c r="C5" s="16">
        <v>47.52</v>
      </c>
      <c r="E5" s="146">
        <v>49</v>
      </c>
      <c r="F5" s="4" t="s">
        <v>207</v>
      </c>
      <c r="G5" s="16">
        <v>33.47</v>
      </c>
      <c r="I5"/>
    </row>
    <row r="6" spans="1:9" ht="14.25" customHeight="1">
      <c r="A6" s="24">
        <v>3</v>
      </c>
      <c r="B6" s="4" t="s">
        <v>331</v>
      </c>
      <c r="C6" s="16">
        <v>47.09</v>
      </c>
      <c r="E6" s="146">
        <v>50</v>
      </c>
      <c r="F6" s="4" t="s">
        <v>541</v>
      </c>
      <c r="G6" s="16">
        <v>33.28</v>
      </c>
      <c r="I6"/>
    </row>
    <row r="7" spans="1:9" ht="14.25" customHeight="1">
      <c r="A7" s="24">
        <v>4</v>
      </c>
      <c r="B7" s="4" t="s">
        <v>438</v>
      </c>
      <c r="C7" s="16">
        <v>47.03</v>
      </c>
      <c r="E7" s="24">
        <v>51</v>
      </c>
      <c r="F7" s="4" t="s">
        <v>130</v>
      </c>
      <c r="G7" s="16">
        <v>32.9</v>
      </c>
      <c r="I7"/>
    </row>
    <row r="8" spans="1:9" ht="14.25" customHeight="1">
      <c r="A8" s="24">
        <v>5</v>
      </c>
      <c r="B8" s="4" t="s">
        <v>341</v>
      </c>
      <c r="C8" s="16">
        <v>46.5</v>
      </c>
      <c r="E8" s="146">
        <v>52</v>
      </c>
      <c r="F8" s="4" t="s">
        <v>542</v>
      </c>
      <c r="G8" s="16">
        <v>32.83</v>
      </c>
      <c r="I8"/>
    </row>
    <row r="9" spans="1:9" ht="14.25" customHeight="1">
      <c r="A9" s="24">
        <v>6</v>
      </c>
      <c r="B9" s="4" t="s">
        <v>288</v>
      </c>
      <c r="C9" s="16">
        <v>45.19</v>
      </c>
      <c r="E9" s="146">
        <v>53</v>
      </c>
      <c r="F9" s="4" t="s">
        <v>213</v>
      </c>
      <c r="G9" s="16">
        <v>32.32</v>
      </c>
      <c r="I9"/>
    </row>
    <row r="10" spans="1:9" ht="14.25" customHeight="1">
      <c r="A10" s="24">
        <v>7</v>
      </c>
      <c r="B10" s="4" t="s">
        <v>540</v>
      </c>
      <c r="C10" s="16">
        <v>44.99</v>
      </c>
      <c r="E10" s="146">
        <v>54</v>
      </c>
      <c r="F10" s="4" t="s">
        <v>543</v>
      </c>
      <c r="G10" s="16">
        <v>32.15</v>
      </c>
      <c r="I10"/>
    </row>
    <row r="11" spans="1:9" ht="14.25" customHeight="1">
      <c r="A11" s="24">
        <v>8</v>
      </c>
      <c r="B11" s="4" t="s">
        <v>301</v>
      </c>
      <c r="C11" s="16">
        <v>43.85</v>
      </c>
      <c r="E11" s="146">
        <v>55</v>
      </c>
      <c r="F11" s="4" t="s">
        <v>400</v>
      </c>
      <c r="G11" s="16">
        <v>31.71</v>
      </c>
      <c r="I11"/>
    </row>
    <row r="12" spans="1:9" ht="14.25" customHeight="1">
      <c r="A12" s="24">
        <v>9</v>
      </c>
      <c r="B12" s="4" t="s">
        <v>295</v>
      </c>
      <c r="C12" s="16">
        <v>43.81</v>
      </c>
      <c r="E12" s="146">
        <v>56</v>
      </c>
      <c r="F12" s="4" t="s">
        <v>263</v>
      </c>
      <c r="G12" s="16">
        <v>30.93</v>
      </c>
      <c r="I12"/>
    </row>
    <row r="13" spans="1:9" ht="14.25" customHeight="1">
      <c r="A13" s="24">
        <v>10</v>
      </c>
      <c r="B13" s="4" t="s">
        <v>305</v>
      </c>
      <c r="C13" s="16">
        <v>43.7</v>
      </c>
      <c r="E13" s="146">
        <v>57</v>
      </c>
      <c r="F13" s="4" t="s">
        <v>261</v>
      </c>
      <c r="G13" s="16">
        <v>30.54</v>
      </c>
      <c r="I13"/>
    </row>
    <row r="14" spans="1:9" ht="14.25" customHeight="1">
      <c r="A14" s="24">
        <v>11</v>
      </c>
      <c r="B14" s="4" t="s">
        <v>345</v>
      </c>
      <c r="C14" s="16">
        <v>43.4</v>
      </c>
      <c r="E14" s="146">
        <v>58</v>
      </c>
      <c r="F14" s="4" t="s">
        <v>424</v>
      </c>
      <c r="G14" s="16">
        <v>30.54</v>
      </c>
      <c r="I14"/>
    </row>
    <row r="15" spans="1:9" ht="14.25" customHeight="1">
      <c r="A15" s="24">
        <v>12</v>
      </c>
      <c r="B15" s="4" t="s">
        <v>116</v>
      </c>
      <c r="C15" s="16">
        <v>43.25</v>
      </c>
      <c r="E15" s="146">
        <v>59</v>
      </c>
      <c r="F15" s="4" t="s">
        <v>283</v>
      </c>
      <c r="G15" s="16">
        <v>30.15</v>
      </c>
      <c r="I15"/>
    </row>
    <row r="16" spans="1:9" ht="14.25" customHeight="1">
      <c r="A16" s="24">
        <v>13</v>
      </c>
      <c r="B16" s="4" t="s">
        <v>428</v>
      </c>
      <c r="C16" s="16">
        <v>42.26</v>
      </c>
      <c r="E16" s="146">
        <v>60</v>
      </c>
      <c r="F16" s="4" t="s">
        <v>294</v>
      </c>
      <c r="G16" s="16">
        <v>30.11</v>
      </c>
      <c r="I16"/>
    </row>
    <row r="17" spans="1:9" ht="14.25" customHeight="1">
      <c r="A17" s="24">
        <v>14</v>
      </c>
      <c r="B17" s="4" t="s">
        <v>104</v>
      </c>
      <c r="C17" s="16">
        <v>42.19</v>
      </c>
      <c r="E17" s="146">
        <v>61</v>
      </c>
      <c r="F17" s="4" t="s">
        <v>131</v>
      </c>
      <c r="G17" s="16">
        <v>29.86</v>
      </c>
      <c r="I17"/>
    </row>
    <row r="18" spans="1:9" ht="14.25" customHeight="1">
      <c r="A18" s="24">
        <v>15</v>
      </c>
      <c r="B18" s="4" t="s">
        <v>103</v>
      </c>
      <c r="C18" s="16">
        <v>41.84</v>
      </c>
      <c r="E18" s="146">
        <v>62</v>
      </c>
      <c r="F18" s="4" t="s">
        <v>289</v>
      </c>
      <c r="G18" s="16">
        <v>29.74</v>
      </c>
      <c r="I18"/>
    </row>
    <row r="19" spans="1:9" ht="14.25" customHeight="1">
      <c r="A19" s="24">
        <v>16</v>
      </c>
      <c r="B19" s="4" t="s">
        <v>218</v>
      </c>
      <c r="C19" s="16">
        <v>41.44</v>
      </c>
      <c r="E19" s="146">
        <v>63</v>
      </c>
      <c r="F19" s="4" t="s">
        <v>270</v>
      </c>
      <c r="G19" s="16">
        <v>29.54</v>
      </c>
      <c r="I19"/>
    </row>
    <row r="20" spans="1:9" ht="14.25" customHeight="1">
      <c r="A20" s="24">
        <v>17</v>
      </c>
      <c r="B20" s="4" t="s">
        <v>420</v>
      </c>
      <c r="C20" s="16">
        <v>41.42</v>
      </c>
      <c r="E20" s="146">
        <v>64</v>
      </c>
      <c r="F20" s="4" t="s">
        <v>135</v>
      </c>
      <c r="G20" s="16">
        <v>29.37</v>
      </c>
      <c r="I20"/>
    </row>
    <row r="21" spans="1:9" ht="14.25" customHeight="1">
      <c r="A21" s="24">
        <v>18</v>
      </c>
      <c r="B21" s="4" t="s">
        <v>275</v>
      </c>
      <c r="C21" s="16">
        <v>41.28</v>
      </c>
      <c r="E21" s="146">
        <v>65</v>
      </c>
      <c r="F21" s="4" t="s">
        <v>268</v>
      </c>
      <c r="G21" s="16">
        <v>29.12</v>
      </c>
      <c r="I21"/>
    </row>
    <row r="22" spans="1:9" ht="14.25" customHeight="1">
      <c r="A22" s="24">
        <v>19</v>
      </c>
      <c r="B22" s="4" t="s">
        <v>214</v>
      </c>
      <c r="C22" s="16">
        <v>40.85</v>
      </c>
      <c r="E22" s="146">
        <v>66</v>
      </c>
      <c r="F22" s="4" t="s">
        <v>418</v>
      </c>
      <c r="G22" s="16">
        <v>28.83</v>
      </c>
      <c r="I22"/>
    </row>
    <row r="23" spans="1:9" ht="14.25" customHeight="1">
      <c r="A23" s="24">
        <v>20</v>
      </c>
      <c r="B23" s="4" t="s">
        <v>316</v>
      </c>
      <c r="C23" s="16">
        <v>40.799999999999997</v>
      </c>
      <c r="E23" s="146">
        <v>67</v>
      </c>
      <c r="F23" s="4" t="s">
        <v>287</v>
      </c>
      <c r="G23" s="16">
        <v>28.83</v>
      </c>
      <c r="I23"/>
    </row>
    <row r="24" spans="1:9" ht="14.25" customHeight="1">
      <c r="A24" s="24">
        <v>21</v>
      </c>
      <c r="B24" s="4" t="s">
        <v>101</v>
      </c>
      <c r="C24" s="16">
        <v>40.61</v>
      </c>
      <c r="E24" s="146">
        <v>68</v>
      </c>
      <c r="F24" s="4" t="s">
        <v>272</v>
      </c>
      <c r="G24" s="16">
        <v>28.41</v>
      </c>
      <c r="I24"/>
    </row>
    <row r="25" spans="1:9" ht="14.25" customHeight="1">
      <c r="A25" s="24">
        <v>22</v>
      </c>
      <c r="B25" s="4" t="s">
        <v>302</v>
      </c>
      <c r="C25" s="16">
        <v>39.89</v>
      </c>
      <c r="E25" s="146">
        <v>69</v>
      </c>
      <c r="F25" s="4" t="s">
        <v>336</v>
      </c>
      <c r="G25" s="16">
        <v>28.14</v>
      </c>
      <c r="I25"/>
    </row>
    <row r="26" spans="1:9" ht="14.25" customHeight="1">
      <c r="A26" s="24">
        <v>23</v>
      </c>
      <c r="B26" s="4" t="s">
        <v>297</v>
      </c>
      <c r="C26" s="16">
        <v>39.450000000000003</v>
      </c>
      <c r="E26" s="146">
        <v>70</v>
      </c>
      <c r="F26" s="4" t="s">
        <v>429</v>
      </c>
      <c r="G26" s="16">
        <v>28.1</v>
      </c>
      <c r="I26"/>
    </row>
    <row r="27" spans="1:9" ht="14.25" customHeight="1">
      <c r="A27" s="24">
        <v>24</v>
      </c>
      <c r="B27" s="4" t="s">
        <v>278</v>
      </c>
      <c r="C27" s="16">
        <v>39.450000000000003</v>
      </c>
      <c r="E27" s="146">
        <v>71</v>
      </c>
      <c r="F27" s="4" t="s">
        <v>293</v>
      </c>
      <c r="G27" s="16">
        <v>27.99</v>
      </c>
      <c r="I27"/>
    </row>
    <row r="28" spans="1:9" ht="14.25" customHeight="1">
      <c r="A28" s="24">
        <v>25</v>
      </c>
      <c r="B28" s="4" t="s">
        <v>212</v>
      </c>
      <c r="C28" s="16">
        <v>39.369999999999997</v>
      </c>
      <c r="E28" s="146">
        <v>72</v>
      </c>
      <c r="F28" s="4" t="s">
        <v>437</v>
      </c>
      <c r="G28" s="16">
        <v>27.82</v>
      </c>
      <c r="I28"/>
    </row>
    <row r="29" spans="1:9" ht="14.25" customHeight="1">
      <c r="A29" s="24">
        <v>26</v>
      </c>
      <c r="B29" s="4" t="s">
        <v>108</v>
      </c>
      <c r="C29" s="16">
        <v>38.53</v>
      </c>
      <c r="E29" s="146">
        <v>73</v>
      </c>
      <c r="F29" s="4" t="s">
        <v>419</v>
      </c>
      <c r="G29" s="16">
        <v>27.65</v>
      </c>
      <c r="I29"/>
    </row>
    <row r="30" spans="1:9" ht="14.25" customHeight="1">
      <c r="A30" s="24">
        <v>27</v>
      </c>
      <c r="B30" s="4" t="s">
        <v>430</v>
      </c>
      <c r="C30" s="16">
        <v>38.53</v>
      </c>
      <c r="E30" s="146">
        <v>74</v>
      </c>
      <c r="F30" s="4" t="s">
        <v>352</v>
      </c>
      <c r="G30" s="16">
        <v>27.15</v>
      </c>
      <c r="I30"/>
    </row>
    <row r="31" spans="1:9" ht="14.25" customHeight="1">
      <c r="A31" s="24">
        <v>28</v>
      </c>
      <c r="B31" s="4" t="s">
        <v>347</v>
      </c>
      <c r="C31" s="16">
        <v>38.49</v>
      </c>
      <c r="E31" s="146">
        <v>75</v>
      </c>
      <c r="F31" s="4" t="s">
        <v>215</v>
      </c>
      <c r="G31" s="16">
        <v>26.95</v>
      </c>
      <c r="I31"/>
    </row>
    <row r="32" spans="1:9" ht="14.25" customHeight="1">
      <c r="A32" s="24">
        <v>29</v>
      </c>
      <c r="B32" s="4" t="s">
        <v>333</v>
      </c>
      <c r="C32" s="16">
        <v>38.43</v>
      </c>
      <c r="E32" s="146">
        <v>76</v>
      </c>
      <c r="F32" s="4" t="s">
        <v>264</v>
      </c>
      <c r="G32" s="16">
        <v>26.76</v>
      </c>
      <c r="I32"/>
    </row>
    <row r="33" spans="1:9" ht="14.25" customHeight="1">
      <c r="A33" s="24">
        <v>30</v>
      </c>
      <c r="B33" s="4" t="s">
        <v>308</v>
      </c>
      <c r="C33" s="16">
        <v>38.24</v>
      </c>
      <c r="E33" s="146">
        <v>77</v>
      </c>
      <c r="F33" s="4" t="s">
        <v>290</v>
      </c>
      <c r="G33" s="16">
        <v>26.69</v>
      </c>
      <c r="I33"/>
    </row>
    <row r="34" spans="1:9" ht="14.25" customHeight="1">
      <c r="A34" s="24">
        <v>31</v>
      </c>
      <c r="B34" s="4" t="s">
        <v>329</v>
      </c>
      <c r="C34" s="16">
        <v>38.03</v>
      </c>
      <c r="E34" s="146">
        <v>78</v>
      </c>
      <c r="F34" s="4" t="s">
        <v>282</v>
      </c>
      <c r="G34" s="16">
        <v>26.68</v>
      </c>
      <c r="I34"/>
    </row>
    <row r="35" spans="1:9" ht="14.25" customHeight="1">
      <c r="A35" s="24">
        <v>32</v>
      </c>
      <c r="B35" s="4" t="s">
        <v>310</v>
      </c>
      <c r="C35" s="16">
        <v>38.020000000000003</v>
      </c>
      <c r="E35" s="146">
        <v>79</v>
      </c>
      <c r="F35" s="4" t="s">
        <v>279</v>
      </c>
      <c r="G35" s="16">
        <v>26.36</v>
      </c>
      <c r="I35"/>
    </row>
    <row r="36" spans="1:9" ht="14.25" customHeight="1">
      <c r="A36" s="24">
        <v>33</v>
      </c>
      <c r="B36" s="4" t="s">
        <v>216</v>
      </c>
      <c r="C36" s="16">
        <v>38.020000000000003</v>
      </c>
      <c r="E36" s="146">
        <v>80</v>
      </c>
      <c r="F36" s="4" t="s">
        <v>286</v>
      </c>
      <c r="G36" s="16">
        <v>26.12</v>
      </c>
      <c r="I36"/>
    </row>
    <row r="37" spans="1:9" ht="14.25" customHeight="1">
      <c r="A37" s="24">
        <v>34</v>
      </c>
      <c r="B37" s="4" t="s">
        <v>6</v>
      </c>
      <c r="C37" s="16">
        <v>37.72</v>
      </c>
      <c r="E37" s="146">
        <v>81</v>
      </c>
      <c r="F37" s="4" t="s">
        <v>265</v>
      </c>
      <c r="G37" s="16">
        <v>25.99</v>
      </c>
      <c r="I37"/>
    </row>
    <row r="38" spans="1:9" ht="14.25" customHeight="1">
      <c r="A38" s="24">
        <v>35</v>
      </c>
      <c r="B38" s="4" t="s">
        <v>327</v>
      </c>
      <c r="C38" s="16">
        <v>37.340000000000003</v>
      </c>
      <c r="E38" s="146">
        <v>82</v>
      </c>
      <c r="F38" s="4" t="s">
        <v>436</v>
      </c>
      <c r="G38" s="16">
        <v>24.65</v>
      </c>
      <c r="I38"/>
    </row>
    <row r="39" spans="1:9" ht="14.25" customHeight="1">
      <c r="A39" s="24">
        <v>36</v>
      </c>
      <c r="B39" s="4" t="s">
        <v>198</v>
      </c>
      <c r="C39" s="16">
        <v>37.340000000000003</v>
      </c>
      <c r="E39" s="146">
        <v>83</v>
      </c>
      <c r="F39" s="4" t="s">
        <v>426</v>
      </c>
      <c r="G39" s="16">
        <v>23.67</v>
      </c>
      <c r="I39"/>
    </row>
    <row r="40" spans="1:9" ht="14.25" customHeight="1">
      <c r="A40" s="24">
        <v>37</v>
      </c>
      <c r="B40" s="4" t="s">
        <v>387</v>
      </c>
      <c r="C40" s="16">
        <v>37.229999999999997</v>
      </c>
      <c r="E40" s="146">
        <v>84</v>
      </c>
      <c r="F40" s="4" t="s">
        <v>296</v>
      </c>
      <c r="G40" s="16">
        <v>23.04</v>
      </c>
      <c r="I40"/>
    </row>
    <row r="41" spans="1:9" ht="14.25" customHeight="1">
      <c r="A41" s="24">
        <v>38</v>
      </c>
      <c r="B41" s="4" t="s">
        <v>106</v>
      </c>
      <c r="C41" s="16">
        <v>37.19</v>
      </c>
      <c r="E41" s="146">
        <v>85</v>
      </c>
      <c r="F41" s="4" t="s">
        <v>284</v>
      </c>
      <c r="G41" s="16">
        <v>22.62</v>
      </c>
      <c r="I41"/>
    </row>
    <row r="42" spans="1:9" ht="14.25" customHeight="1">
      <c r="A42" s="24">
        <v>39</v>
      </c>
      <c r="B42" s="4" t="s">
        <v>431</v>
      </c>
      <c r="C42" s="16">
        <v>36.32</v>
      </c>
      <c r="E42" s="146">
        <v>86</v>
      </c>
      <c r="F42" s="4" t="s">
        <v>259</v>
      </c>
      <c r="G42" s="16">
        <v>22.2</v>
      </c>
      <c r="I42"/>
    </row>
    <row r="43" spans="1:9" ht="14.25" customHeight="1">
      <c r="A43" s="24">
        <v>40</v>
      </c>
      <c r="B43" s="4" t="s">
        <v>544</v>
      </c>
      <c r="C43" s="16">
        <v>35.67</v>
      </c>
      <c r="E43" s="146">
        <v>87</v>
      </c>
      <c r="F43" s="4" t="s">
        <v>292</v>
      </c>
      <c r="G43" s="16">
        <v>21.71</v>
      </c>
      <c r="I43"/>
    </row>
    <row r="44" spans="1:9" ht="14.25" customHeight="1">
      <c r="A44" s="24">
        <v>41</v>
      </c>
      <c r="B44" s="4" t="s">
        <v>323</v>
      </c>
      <c r="C44" s="16">
        <v>35.26</v>
      </c>
      <c r="E44" s="146">
        <v>88</v>
      </c>
      <c r="F44" s="4" t="s">
        <v>421</v>
      </c>
      <c r="G44" s="16">
        <v>21.62</v>
      </c>
      <c r="I44"/>
    </row>
    <row r="45" spans="1:9" ht="14.25" customHeight="1">
      <c r="A45" s="24">
        <v>42</v>
      </c>
      <c r="B45" s="4" t="s">
        <v>317</v>
      </c>
      <c r="C45" s="16">
        <v>35.159999999999997</v>
      </c>
      <c r="E45" s="146">
        <v>89</v>
      </c>
      <c r="F45" s="4" t="s">
        <v>280</v>
      </c>
      <c r="G45" s="16">
        <v>21.04</v>
      </c>
      <c r="I45"/>
    </row>
    <row r="46" spans="1:9" ht="14.25" customHeight="1">
      <c r="A46" s="24">
        <v>43</v>
      </c>
      <c r="B46" s="4" t="s">
        <v>334</v>
      </c>
      <c r="C46" s="16">
        <v>35</v>
      </c>
      <c r="E46" s="24">
        <v>90</v>
      </c>
      <c r="F46" s="4" t="s">
        <v>285</v>
      </c>
      <c r="G46" s="16">
        <v>20.87</v>
      </c>
      <c r="I46"/>
    </row>
    <row r="47" spans="1:9" ht="14.25" customHeight="1">
      <c r="A47" s="24">
        <v>44</v>
      </c>
      <c r="B47" s="4" t="s">
        <v>281</v>
      </c>
      <c r="C47" s="16">
        <v>34.83</v>
      </c>
      <c r="E47" s="146"/>
      <c r="G47" s="109"/>
      <c r="I47"/>
    </row>
    <row r="48" spans="1:9" ht="14.25" customHeight="1">
      <c r="A48" s="24">
        <v>45</v>
      </c>
      <c r="B48" s="4" t="s">
        <v>267</v>
      </c>
      <c r="C48" s="16">
        <v>34.450000000000003</v>
      </c>
      <c r="D48" s="160"/>
      <c r="E48" s="146"/>
      <c r="G48" s="109"/>
      <c r="I48"/>
    </row>
    <row r="49" spans="1:9" ht="14.25" customHeight="1">
      <c r="A49" s="24">
        <v>46</v>
      </c>
      <c r="B49" s="4" t="s">
        <v>196</v>
      </c>
      <c r="C49" s="16">
        <v>34.15</v>
      </c>
      <c r="D49" s="83"/>
      <c r="E49" s="146"/>
      <c r="F49" s="26" t="s">
        <v>249</v>
      </c>
      <c r="G49" s="105">
        <f>MEDIAN(G4:G46,C4:C50)</f>
        <v>34.299999999999997</v>
      </c>
      <c r="I49"/>
    </row>
    <row r="50" spans="1:9" ht="14.25" customHeight="1">
      <c r="A50" s="24">
        <v>47</v>
      </c>
      <c r="B50" s="4" t="s">
        <v>206</v>
      </c>
      <c r="C50" s="16">
        <v>33.85</v>
      </c>
      <c r="D50" s="83"/>
      <c r="E50" s="146"/>
      <c r="F50" s="26" t="s">
        <v>248</v>
      </c>
      <c r="G50" s="105">
        <f>AVERAGE(G4:G46,C4:C50)</f>
        <v>34.291666666666664</v>
      </c>
      <c r="I50"/>
    </row>
    <row r="51" spans="1:9" ht="14.25" customHeight="1">
      <c r="E51" s="83"/>
      <c r="F51" s="20"/>
      <c r="I51"/>
    </row>
    <row r="52" spans="1:9" ht="14.25" customHeight="1">
      <c r="F52" s="20"/>
      <c r="I52"/>
    </row>
    <row r="53" spans="1:9" ht="14.25" customHeight="1">
      <c r="G53" s="81"/>
      <c r="I53"/>
    </row>
    <row r="54" spans="1:9" ht="14.25" customHeight="1">
      <c r="A54" s="241"/>
      <c r="G54" s="81"/>
      <c r="I54"/>
    </row>
    <row r="55" spans="1:9" ht="14.25" customHeight="1">
      <c r="F55" s="20"/>
      <c r="I55"/>
    </row>
    <row r="56" spans="1:9" ht="14.25" customHeight="1">
      <c r="A56" s="146"/>
      <c r="F56" s="20"/>
      <c r="I56"/>
    </row>
    <row r="57" spans="1:9" ht="14.25" customHeight="1">
      <c r="F57" s="20"/>
      <c r="I57"/>
    </row>
    <row r="58" spans="1:9" ht="14.25" customHeight="1">
      <c r="A58" s="107"/>
      <c r="F58" s="20"/>
      <c r="I58"/>
    </row>
    <row r="59" spans="1:9" ht="14.25" customHeight="1">
      <c r="I59"/>
    </row>
    <row r="60" spans="1:9" ht="14.25" customHeight="1">
      <c r="I60"/>
    </row>
    <row r="61" spans="1:9" ht="14.25" customHeight="1">
      <c r="I61"/>
    </row>
    <row r="62" spans="1:9" ht="14.25" customHeight="1">
      <c r="I62"/>
    </row>
    <row r="63" spans="1:9" ht="14.25" customHeight="1">
      <c r="I63"/>
    </row>
    <row r="64" spans="1:9" ht="14.25" customHeight="1">
      <c r="I64"/>
    </row>
    <row r="65" spans="9:9" ht="14.25" customHeight="1">
      <c r="I65"/>
    </row>
    <row r="66" spans="9:9" ht="14.25" customHeight="1">
      <c r="I66"/>
    </row>
    <row r="67" spans="9:9" ht="14.25" customHeight="1">
      <c r="I67"/>
    </row>
    <row r="68" spans="9:9" ht="14.25" customHeight="1">
      <c r="I68"/>
    </row>
    <row r="69" spans="9:9" ht="14.25" customHeight="1">
      <c r="I69"/>
    </row>
    <row r="70" spans="9:9" ht="14.25" customHeight="1">
      <c r="I70"/>
    </row>
    <row r="71" spans="9:9" ht="14.25" customHeight="1">
      <c r="I71"/>
    </row>
    <row r="72" spans="9:9" ht="14.25" customHeight="1">
      <c r="I72"/>
    </row>
    <row r="73" spans="9:9" ht="14.25" customHeight="1">
      <c r="I73"/>
    </row>
    <row r="74" spans="9:9" ht="14.25" customHeight="1">
      <c r="I74"/>
    </row>
    <row r="75" spans="9:9" ht="14.25" customHeight="1">
      <c r="I75"/>
    </row>
    <row r="76" spans="9:9" ht="14.25" customHeight="1">
      <c r="I76"/>
    </row>
    <row r="77" spans="9:9" ht="14.25" customHeight="1">
      <c r="I77"/>
    </row>
    <row r="78" spans="9:9" ht="14.25" customHeight="1">
      <c r="I78"/>
    </row>
    <row r="79" spans="9:9" ht="14.25" customHeight="1">
      <c r="I79"/>
    </row>
    <row r="80" spans="9:9" ht="14.25" customHeight="1">
      <c r="I80"/>
    </row>
    <row r="81" spans="9:9" ht="14.25" customHeight="1">
      <c r="I81"/>
    </row>
    <row r="82" spans="9:9" ht="14.25" customHeight="1">
      <c r="I82"/>
    </row>
    <row r="83" spans="9:9" ht="14.25" customHeight="1">
      <c r="I83"/>
    </row>
    <row r="84" spans="9:9" ht="14.25" customHeight="1">
      <c r="I84"/>
    </row>
    <row r="85" spans="9:9" ht="14.25" customHeight="1">
      <c r="I85"/>
    </row>
    <row r="86" spans="9:9" ht="14.25" customHeight="1">
      <c r="I86"/>
    </row>
    <row r="87" spans="9:9" ht="14.25" customHeight="1">
      <c r="I87"/>
    </row>
    <row r="88" spans="9:9" ht="14.25" customHeight="1">
      <c r="I88"/>
    </row>
    <row r="89" spans="9:9" ht="14.25" customHeight="1">
      <c r="I89"/>
    </row>
    <row r="90" spans="9:9" ht="14.25" customHeight="1">
      <c r="I90"/>
    </row>
    <row r="91" spans="9:9" ht="14.25" customHeight="1">
      <c r="I91"/>
    </row>
    <row r="92" spans="9:9" ht="14.25" customHeight="1">
      <c r="I92"/>
    </row>
    <row r="93" spans="9:9" ht="14.25" customHeight="1">
      <c r="I93"/>
    </row>
    <row r="94" spans="9:9" ht="14.25" customHeight="1">
      <c r="I94"/>
    </row>
    <row r="95" spans="9:9" ht="14.25" customHeight="1">
      <c r="I95"/>
    </row>
    <row r="96" spans="9:9" ht="14.25" customHeight="1">
      <c r="I96"/>
    </row>
    <row r="97" spans="3:9" ht="14.25" customHeight="1">
      <c r="I97"/>
    </row>
    <row r="98" spans="3:9" ht="14.25" customHeight="1">
      <c r="I98"/>
    </row>
    <row r="99" spans="3:9" ht="14.25" customHeight="1">
      <c r="I99"/>
    </row>
    <row r="100" spans="3:9" ht="14.25" customHeight="1">
      <c r="I100"/>
    </row>
    <row r="101" spans="3:9" ht="14.25" customHeight="1">
      <c r="C101" s="193"/>
      <c r="I101"/>
    </row>
    <row r="102" spans="3:9" ht="14.25" customHeight="1">
      <c r="C102" s="193"/>
      <c r="I102"/>
    </row>
    <row r="103" spans="3:9" ht="14.25" customHeight="1">
      <c r="C103" s="193"/>
      <c r="I103"/>
    </row>
    <row r="104" spans="3:9" ht="14.25" customHeight="1">
      <c r="C104" s="193"/>
      <c r="I104"/>
    </row>
    <row r="105" spans="3:9" ht="14.25" customHeight="1">
      <c r="C105" s="193"/>
      <c r="I105"/>
    </row>
    <row r="106" spans="3:9" ht="14.25" customHeight="1">
      <c r="C106" s="193"/>
      <c r="I106"/>
    </row>
    <row r="107" spans="3:9" ht="14.25" customHeight="1">
      <c r="C107" s="193"/>
      <c r="I107"/>
    </row>
    <row r="108" spans="3:9" ht="14.25" customHeight="1">
      <c r="C108" s="193"/>
      <c r="I108"/>
    </row>
    <row r="109" spans="3:9" ht="14.25" customHeight="1">
      <c r="C109" s="193"/>
      <c r="I109"/>
    </row>
    <row r="110" spans="3:9" ht="14.25" customHeight="1">
      <c r="C110" s="193"/>
      <c r="I110"/>
    </row>
    <row r="111" spans="3:9" ht="14.25" customHeight="1">
      <c r="C111" s="193"/>
      <c r="I111"/>
    </row>
    <row r="112" spans="3:9" ht="14.25" customHeight="1">
      <c r="C112" s="193"/>
      <c r="I112"/>
    </row>
    <row r="113" spans="3:9" ht="14.25" customHeight="1">
      <c r="C113" s="193"/>
      <c r="I113"/>
    </row>
    <row r="114" spans="3:9" ht="14.25" customHeight="1">
      <c r="C114" s="193"/>
      <c r="I114"/>
    </row>
    <row r="115" spans="3:9" ht="14.25" customHeight="1">
      <c r="C115" s="193"/>
      <c r="I115"/>
    </row>
    <row r="116" spans="3:9" ht="14.25" customHeight="1">
      <c r="C116" s="193"/>
      <c r="I116"/>
    </row>
    <row r="117" spans="3:9" ht="14.25" customHeight="1">
      <c r="C117" s="193"/>
      <c r="I117"/>
    </row>
    <row r="118" spans="3:9" ht="14.25" customHeight="1">
      <c r="C118" s="193"/>
      <c r="I118"/>
    </row>
    <row r="119" spans="3:9" ht="14.25" customHeight="1">
      <c r="C119" s="193"/>
      <c r="I119"/>
    </row>
    <row r="120" spans="3:9" ht="14.25" customHeight="1">
      <c r="C120" s="193"/>
      <c r="I120"/>
    </row>
    <row r="121" spans="3:9" ht="14.25" customHeight="1">
      <c r="C121" s="193"/>
      <c r="I121"/>
    </row>
    <row r="122" spans="3:9" ht="14.25" customHeight="1">
      <c r="C122" s="193"/>
      <c r="I122"/>
    </row>
    <row r="123" spans="3:9" ht="14.25" customHeight="1">
      <c r="C123" s="193"/>
      <c r="I123"/>
    </row>
    <row r="124" spans="3:9" ht="14.25" customHeight="1">
      <c r="C124" s="193"/>
      <c r="I124"/>
    </row>
    <row r="125" spans="3:9" ht="14.25" customHeight="1">
      <c r="C125" s="193"/>
      <c r="I125"/>
    </row>
    <row r="126" spans="3:9" ht="14.25" customHeight="1">
      <c r="C126" s="193"/>
      <c r="I126"/>
    </row>
    <row r="127" spans="3:9" ht="14.25" customHeight="1">
      <c r="C127" s="193"/>
      <c r="I127"/>
    </row>
    <row r="128" spans="3:9" ht="14.25" customHeight="1">
      <c r="C128" s="193"/>
      <c r="I128"/>
    </row>
    <row r="129" spans="3:9" ht="14.25" customHeight="1">
      <c r="C129" s="193"/>
      <c r="I129"/>
    </row>
    <row r="130" spans="3:9" ht="14.25" customHeight="1">
      <c r="C130" s="193"/>
      <c r="I130"/>
    </row>
    <row r="131" spans="3:9" ht="14.25" customHeight="1">
      <c r="C131" s="193"/>
      <c r="I131"/>
    </row>
    <row r="132" spans="3:9" ht="14.25" customHeight="1">
      <c r="C132" s="193"/>
      <c r="I132"/>
    </row>
    <row r="133" spans="3:9" ht="14.25" customHeight="1">
      <c r="C133" s="193"/>
      <c r="I133"/>
    </row>
    <row r="134" spans="3:9" ht="14.25" customHeight="1">
      <c r="C134" s="193"/>
      <c r="I134"/>
    </row>
    <row r="135" spans="3:9" ht="14.25" customHeight="1">
      <c r="C135" s="193"/>
      <c r="I135"/>
    </row>
    <row r="136" spans="3:9" ht="14.25" customHeight="1">
      <c r="C136" s="193"/>
      <c r="I136"/>
    </row>
    <row r="137" spans="3:9" ht="14.25" customHeight="1">
      <c r="C137" s="193"/>
      <c r="I137"/>
    </row>
    <row r="138" spans="3:9" ht="14.25" customHeight="1">
      <c r="C138" s="193"/>
      <c r="I138"/>
    </row>
    <row r="139" spans="3:9" ht="14.25" customHeight="1">
      <c r="C139" s="193"/>
      <c r="I139"/>
    </row>
    <row r="140" spans="3:9" ht="14.25" customHeight="1">
      <c r="C140" s="193"/>
      <c r="I140"/>
    </row>
    <row r="141" spans="3:9" ht="14.25" customHeight="1">
      <c r="C141" s="193"/>
      <c r="I141"/>
    </row>
    <row r="142" spans="3:9" ht="14.25" customHeight="1">
      <c r="C142" s="193"/>
      <c r="I142"/>
    </row>
    <row r="143" spans="3:9" ht="14.25" customHeight="1">
      <c r="C143" s="193"/>
      <c r="I143"/>
    </row>
    <row r="144" spans="3:9" ht="14.25" customHeight="1">
      <c r="C144" s="193"/>
      <c r="I144"/>
    </row>
    <row r="145" spans="3:9" ht="14.25" customHeight="1">
      <c r="C145" s="193"/>
      <c r="I145"/>
    </row>
    <row r="146" spans="3:9" ht="14.25" customHeight="1">
      <c r="C146" s="193"/>
      <c r="I146"/>
    </row>
    <row r="147" spans="3:9" ht="14.25" customHeight="1">
      <c r="C147" s="193"/>
      <c r="I147"/>
    </row>
    <row r="148" spans="3:9" ht="14.25" customHeight="1">
      <c r="C148" s="193"/>
      <c r="I148"/>
    </row>
    <row r="149" spans="3:9" ht="14.25" customHeight="1">
      <c r="C149" s="193"/>
      <c r="I149"/>
    </row>
    <row r="150" spans="3:9" ht="14.25" customHeight="1">
      <c r="C150" s="193"/>
      <c r="I150"/>
    </row>
    <row r="151" spans="3:9" ht="14.25" customHeight="1">
      <c r="C151" s="193"/>
      <c r="I151"/>
    </row>
    <row r="152" spans="3:9" ht="14.25" customHeight="1">
      <c r="C152" s="193"/>
      <c r="I152"/>
    </row>
    <row r="153" spans="3:9" ht="14.25" customHeight="1">
      <c r="C153" s="193"/>
      <c r="I153"/>
    </row>
    <row r="154" spans="3:9" ht="14.25" customHeight="1">
      <c r="C154" s="193"/>
      <c r="I154"/>
    </row>
    <row r="155" spans="3:9" ht="14.25" customHeight="1">
      <c r="C155" s="193"/>
      <c r="I155"/>
    </row>
    <row r="156" spans="3:9" ht="14.25" customHeight="1">
      <c r="C156" s="193"/>
      <c r="I156"/>
    </row>
    <row r="157" spans="3:9" ht="14.25" customHeight="1">
      <c r="C157" s="193"/>
      <c r="I157"/>
    </row>
    <row r="158" spans="3:9" ht="14.25" customHeight="1">
      <c r="C158" s="193"/>
      <c r="I158"/>
    </row>
    <row r="159" spans="3:9" ht="14.25" customHeight="1">
      <c r="C159" s="193"/>
      <c r="I159"/>
    </row>
    <row r="160" spans="3:9" ht="14.25" customHeight="1">
      <c r="C160" s="193"/>
      <c r="I160"/>
    </row>
    <row r="161" spans="3:9" ht="14.25" customHeight="1">
      <c r="C161" s="193"/>
      <c r="I161"/>
    </row>
    <row r="162" spans="3:9" ht="14.25" customHeight="1">
      <c r="C162" s="193"/>
      <c r="I162"/>
    </row>
    <row r="163" spans="3:9" ht="14.25" customHeight="1">
      <c r="C163" s="193"/>
      <c r="I163"/>
    </row>
    <row r="164" spans="3:9" ht="14.25" customHeight="1">
      <c r="C164" s="193"/>
      <c r="I164"/>
    </row>
    <row r="165" spans="3:9" ht="14.25" customHeight="1">
      <c r="C165" s="193"/>
      <c r="I165"/>
    </row>
    <row r="166" spans="3:9" ht="14.25" customHeight="1">
      <c r="C166" s="193"/>
      <c r="I166"/>
    </row>
    <row r="167" spans="3:9" ht="14.25" customHeight="1">
      <c r="C167" s="193"/>
      <c r="I167"/>
    </row>
    <row r="168" spans="3:9" ht="14.25" customHeight="1">
      <c r="C168" s="193"/>
      <c r="I168"/>
    </row>
    <row r="169" spans="3:9" ht="14.25" customHeight="1">
      <c r="C169" s="193"/>
      <c r="I169"/>
    </row>
    <row r="170" spans="3:9" ht="14.25" customHeight="1">
      <c r="C170" s="193"/>
      <c r="I170"/>
    </row>
    <row r="171" spans="3:9" ht="14.25" customHeight="1">
      <c r="C171" s="193"/>
      <c r="I171"/>
    </row>
    <row r="172" spans="3:9" ht="14.25" customHeight="1">
      <c r="C172" s="193"/>
      <c r="I172"/>
    </row>
    <row r="173" spans="3:9" ht="14.25" customHeight="1">
      <c r="C173" s="193"/>
      <c r="I173"/>
    </row>
    <row r="174" spans="3:9" ht="14.25" customHeight="1">
      <c r="C174" s="193"/>
      <c r="I174"/>
    </row>
    <row r="175" spans="3:9" ht="14.25" customHeight="1">
      <c r="C175" s="193"/>
      <c r="I175"/>
    </row>
    <row r="176" spans="3:9" ht="14.25" customHeight="1">
      <c r="C176" s="193"/>
      <c r="I176"/>
    </row>
    <row r="177" spans="3:9" ht="14.25" customHeight="1">
      <c r="C177" s="193"/>
      <c r="I177"/>
    </row>
    <row r="178" spans="3:9" ht="14.25" customHeight="1">
      <c r="C178" s="193"/>
      <c r="I178"/>
    </row>
    <row r="179" spans="3:9" ht="14.25" customHeight="1">
      <c r="C179" s="193"/>
      <c r="I179"/>
    </row>
    <row r="180" spans="3:9" ht="14.25" customHeight="1">
      <c r="C180" s="193"/>
      <c r="I180"/>
    </row>
    <row r="181" spans="3:9" ht="14.25" customHeight="1">
      <c r="C181" s="193"/>
      <c r="I181"/>
    </row>
    <row r="182" spans="3:9" ht="14.25" customHeight="1">
      <c r="C182" s="193"/>
      <c r="I182"/>
    </row>
    <row r="183" spans="3:9" ht="14.25" customHeight="1">
      <c r="C183" s="193"/>
      <c r="I183"/>
    </row>
    <row r="184" spans="3:9" ht="14.25" customHeight="1">
      <c r="C184" s="193"/>
      <c r="I184"/>
    </row>
    <row r="185" spans="3:9" ht="14.25" customHeight="1">
      <c r="C185" s="193"/>
      <c r="I185"/>
    </row>
    <row r="186" spans="3:9" ht="14.25" customHeight="1">
      <c r="C186" s="193"/>
      <c r="I186"/>
    </row>
    <row r="187" spans="3:9" ht="14.25" customHeight="1">
      <c r="C187" s="193"/>
      <c r="I187"/>
    </row>
    <row r="188" spans="3:9" ht="14.25" customHeight="1">
      <c r="C188" s="193"/>
      <c r="I188"/>
    </row>
    <row r="189" spans="3:9" ht="14.25" customHeight="1">
      <c r="C189" s="193"/>
      <c r="I189"/>
    </row>
    <row r="190" spans="3:9" ht="14.25" customHeight="1">
      <c r="C190" s="193"/>
      <c r="I190"/>
    </row>
    <row r="191" spans="3:9" ht="14.25" customHeight="1">
      <c r="C191" s="193"/>
      <c r="I191"/>
    </row>
    <row r="192" spans="3:9" ht="14.25" customHeight="1">
      <c r="C192" s="193"/>
      <c r="I192"/>
    </row>
    <row r="193" spans="3:9" ht="14.25" customHeight="1">
      <c r="C193" s="193"/>
      <c r="I193"/>
    </row>
    <row r="194" spans="3:9" ht="14.25" customHeight="1">
      <c r="C194" s="193"/>
      <c r="I194"/>
    </row>
    <row r="195" spans="3:9" ht="14.25" customHeight="1">
      <c r="C195" s="193"/>
      <c r="I195"/>
    </row>
    <row r="196" spans="3:9" ht="14.25" customHeight="1">
      <c r="C196" s="193"/>
      <c r="I196"/>
    </row>
    <row r="197" spans="3:9" ht="14.25" customHeight="1">
      <c r="C197" s="193"/>
      <c r="I197"/>
    </row>
    <row r="198" spans="3:9" ht="14.25" customHeight="1">
      <c r="C198" s="193"/>
      <c r="I198"/>
    </row>
    <row r="199" spans="3:9" ht="14.25" customHeight="1">
      <c r="C199" s="193"/>
      <c r="I199"/>
    </row>
    <row r="200" spans="3:9" ht="14.25" customHeight="1">
      <c r="C200" s="193"/>
      <c r="I200"/>
    </row>
    <row r="201" spans="3:9" ht="14.25" customHeight="1">
      <c r="C201" s="193"/>
      <c r="I201"/>
    </row>
    <row r="202" spans="3:9" ht="14.25" customHeight="1">
      <c r="C202" s="193"/>
      <c r="I202"/>
    </row>
    <row r="203" spans="3:9" ht="14.25" customHeight="1">
      <c r="C203" s="193"/>
      <c r="I203"/>
    </row>
    <row r="204" spans="3:9" ht="14.25" customHeight="1">
      <c r="C204" s="193"/>
      <c r="I204"/>
    </row>
    <row r="205" spans="3:9" ht="14.25" customHeight="1">
      <c r="C205" s="193"/>
      <c r="I205"/>
    </row>
    <row r="206" spans="3:9" ht="14.25" customHeight="1">
      <c r="C206" s="193"/>
      <c r="I206"/>
    </row>
    <row r="207" spans="3:9" ht="14.25" customHeight="1">
      <c r="C207" s="193"/>
      <c r="I207"/>
    </row>
    <row r="208" spans="3:9" ht="14.25" customHeight="1">
      <c r="C208" s="193"/>
      <c r="I208"/>
    </row>
    <row r="209" spans="3:9" ht="14.25" customHeight="1">
      <c r="C209" s="193"/>
      <c r="I209"/>
    </row>
    <row r="210" spans="3:9" ht="14.25" customHeight="1">
      <c r="C210" s="193"/>
      <c r="I210"/>
    </row>
    <row r="211" spans="3:9" ht="14.25" customHeight="1">
      <c r="C211" s="193"/>
      <c r="I211"/>
    </row>
    <row r="212" spans="3:9" ht="14.25" customHeight="1">
      <c r="C212" s="193"/>
      <c r="I212"/>
    </row>
    <row r="213" spans="3:9" ht="14.25" customHeight="1">
      <c r="C213" s="193"/>
      <c r="I213"/>
    </row>
    <row r="214" spans="3:9" ht="14.25" customHeight="1">
      <c r="C214" s="193"/>
      <c r="I214"/>
    </row>
    <row r="215" spans="3:9" ht="14.25" customHeight="1">
      <c r="C215" s="193"/>
      <c r="I215"/>
    </row>
    <row r="216" spans="3:9" ht="14.25" customHeight="1">
      <c r="C216" s="193"/>
      <c r="I216"/>
    </row>
    <row r="217" spans="3:9" ht="14.25" customHeight="1">
      <c r="C217" s="193"/>
      <c r="I217"/>
    </row>
    <row r="218" spans="3:9" ht="14.25" customHeight="1">
      <c r="C218" s="193"/>
      <c r="I218"/>
    </row>
    <row r="219" spans="3:9" ht="14.25" customHeight="1">
      <c r="C219" s="193"/>
      <c r="I219"/>
    </row>
    <row r="220" spans="3:9" ht="14.25" customHeight="1">
      <c r="C220" s="193"/>
      <c r="I220"/>
    </row>
    <row r="221" spans="3:9" ht="14.25" customHeight="1">
      <c r="C221" s="193"/>
      <c r="I221"/>
    </row>
    <row r="222" spans="3:9" ht="14.25" customHeight="1">
      <c r="C222" s="193"/>
      <c r="I222"/>
    </row>
    <row r="223" spans="3:9" ht="14.25" customHeight="1">
      <c r="C223" s="193"/>
      <c r="I223"/>
    </row>
    <row r="224" spans="3:9" ht="14.25" customHeight="1">
      <c r="C224" s="193"/>
      <c r="I224"/>
    </row>
    <row r="225" spans="3:9" ht="14.25" customHeight="1">
      <c r="C225" s="193"/>
      <c r="I225"/>
    </row>
    <row r="226" spans="3:9" ht="14.25" customHeight="1">
      <c r="C226" s="193"/>
      <c r="I226"/>
    </row>
    <row r="227" spans="3:9" ht="14.25" customHeight="1">
      <c r="C227" s="193"/>
      <c r="I227"/>
    </row>
    <row r="228" spans="3:9" ht="14.25" customHeight="1">
      <c r="C228" s="193"/>
      <c r="I228"/>
    </row>
    <row r="229" spans="3:9" ht="14.25" customHeight="1">
      <c r="C229" s="193"/>
      <c r="I229"/>
    </row>
    <row r="230" spans="3:9" ht="14.25" customHeight="1">
      <c r="C230" s="193"/>
      <c r="I230"/>
    </row>
    <row r="231" spans="3:9" ht="14.25" customHeight="1">
      <c r="C231" s="193"/>
      <c r="I231"/>
    </row>
    <row r="232" spans="3:9" ht="14.25" customHeight="1">
      <c r="C232" s="193"/>
      <c r="I232"/>
    </row>
    <row r="233" spans="3:9" ht="14.25" customHeight="1">
      <c r="C233" s="193"/>
      <c r="I233"/>
    </row>
    <row r="234" spans="3:9" ht="14.25" customHeight="1">
      <c r="C234" s="193"/>
      <c r="I234"/>
    </row>
    <row r="235" spans="3:9" ht="14.25" customHeight="1">
      <c r="C235" s="193"/>
      <c r="I235"/>
    </row>
    <row r="236" spans="3:9" ht="14.25" customHeight="1">
      <c r="C236" s="193"/>
      <c r="I236"/>
    </row>
    <row r="237" spans="3:9" ht="14.25" customHeight="1">
      <c r="C237" s="193"/>
      <c r="I237"/>
    </row>
    <row r="238" spans="3:9" ht="14.25" customHeight="1">
      <c r="C238" s="193"/>
      <c r="I238"/>
    </row>
    <row r="239" spans="3:9" ht="14.25" customHeight="1">
      <c r="C239" s="193"/>
      <c r="I239"/>
    </row>
    <row r="240" spans="3:9" ht="14.25" customHeight="1">
      <c r="C240" s="193"/>
      <c r="I240"/>
    </row>
    <row r="241" spans="3:9" ht="14.25" customHeight="1">
      <c r="C241" s="193"/>
      <c r="I241"/>
    </row>
    <row r="242" spans="3:9" ht="14.25" customHeight="1">
      <c r="C242" s="193"/>
      <c r="I242"/>
    </row>
    <row r="243" spans="3:9" ht="14.25" customHeight="1">
      <c r="C243" s="193"/>
      <c r="I243"/>
    </row>
    <row r="244" spans="3:9" ht="14.25" customHeight="1">
      <c r="C244" s="193"/>
      <c r="I244"/>
    </row>
    <row r="245" spans="3:9" ht="14.25" customHeight="1">
      <c r="C245" s="193"/>
      <c r="I245"/>
    </row>
    <row r="246" spans="3:9" ht="14.25" customHeight="1">
      <c r="C246" s="193"/>
      <c r="I246"/>
    </row>
    <row r="247" spans="3:9" ht="14.25" customHeight="1">
      <c r="C247" s="193"/>
      <c r="I247"/>
    </row>
    <row r="248" spans="3:9" ht="14.25" customHeight="1">
      <c r="C248" s="193"/>
      <c r="I248"/>
    </row>
    <row r="249" spans="3:9" ht="14.25" customHeight="1">
      <c r="C249" s="193"/>
      <c r="I249"/>
    </row>
    <row r="250" spans="3:9" ht="14.25" customHeight="1">
      <c r="C250" s="193"/>
      <c r="I250"/>
    </row>
    <row r="251" spans="3:9" ht="14.25" customHeight="1">
      <c r="C251" s="193"/>
      <c r="I251"/>
    </row>
    <row r="252" spans="3:9" ht="14.25" customHeight="1">
      <c r="C252" s="193"/>
      <c r="I252"/>
    </row>
    <row r="253" spans="3:9" ht="14.25" customHeight="1">
      <c r="C253" s="193"/>
      <c r="I253"/>
    </row>
    <row r="254" spans="3:9" ht="14.25" customHeight="1">
      <c r="C254" s="193"/>
      <c r="I254"/>
    </row>
    <row r="255" spans="3:9" ht="14.25" customHeight="1">
      <c r="C255" s="193"/>
      <c r="I255"/>
    </row>
    <row r="256" spans="3:9" ht="14.25" customHeight="1">
      <c r="C256" s="193"/>
      <c r="I256"/>
    </row>
    <row r="257" spans="3:9" ht="14.25" customHeight="1">
      <c r="C257" s="193"/>
      <c r="I257"/>
    </row>
    <row r="258" spans="3:9" ht="14.25" customHeight="1">
      <c r="C258" s="193"/>
      <c r="I258"/>
    </row>
    <row r="259" spans="3:9" ht="14.25" customHeight="1">
      <c r="C259" s="193"/>
      <c r="I259"/>
    </row>
    <row r="260" spans="3:9" ht="14.25" customHeight="1">
      <c r="C260" s="193"/>
      <c r="I260"/>
    </row>
    <row r="261" spans="3:9" ht="14.25" customHeight="1">
      <c r="C261" s="193"/>
      <c r="I261"/>
    </row>
    <row r="262" spans="3:9" ht="14.25" customHeight="1">
      <c r="C262" s="193"/>
      <c r="I262"/>
    </row>
    <row r="263" spans="3:9" ht="14.25" customHeight="1">
      <c r="C263" s="193"/>
      <c r="I263"/>
    </row>
    <row r="264" spans="3:9" ht="14.25" customHeight="1">
      <c r="C264" s="193"/>
      <c r="I264"/>
    </row>
    <row r="265" spans="3:9" ht="14.25" customHeight="1">
      <c r="C265" s="193"/>
    </row>
    <row r="266" spans="3:9" ht="14.25" customHeight="1">
      <c r="C266" s="193"/>
    </row>
    <row r="267" spans="3:9" ht="14.25" customHeight="1">
      <c r="C267" s="193"/>
    </row>
    <row r="268" spans="3:9" ht="14.25" customHeight="1">
      <c r="C268" s="193"/>
    </row>
    <row r="269" spans="3:9" ht="14.25" customHeight="1">
      <c r="C269" s="193"/>
    </row>
    <row r="270" spans="3:9" ht="14.25" customHeight="1">
      <c r="C270" s="193"/>
    </row>
    <row r="271" spans="3:9" ht="14.25" customHeight="1">
      <c r="C271" s="193"/>
    </row>
    <row r="272" spans="3:9" ht="14.25" customHeight="1">
      <c r="C272" s="193"/>
    </row>
    <row r="273" spans="3:3" ht="14.25" customHeight="1">
      <c r="C273" s="193"/>
    </row>
    <row r="274" spans="3:3" ht="14.25" customHeight="1">
      <c r="C274" s="193"/>
    </row>
    <row r="275" spans="3:3" ht="14.25" customHeight="1">
      <c r="C275" s="193"/>
    </row>
    <row r="276" spans="3:3" ht="14.25" customHeight="1">
      <c r="C276" s="193"/>
    </row>
    <row r="277" spans="3:3" ht="14.25" customHeight="1">
      <c r="C277" s="193"/>
    </row>
    <row r="278" spans="3:3" ht="14.25" customHeight="1">
      <c r="C278" s="193"/>
    </row>
    <row r="279" spans="3:3" ht="14.25" customHeight="1">
      <c r="C279" s="193"/>
    </row>
    <row r="280" spans="3:3" ht="14.25" customHeight="1">
      <c r="C280" s="193"/>
    </row>
    <row r="281" spans="3:3" ht="14.25" customHeight="1">
      <c r="C281" s="193"/>
    </row>
    <row r="282" spans="3:3" ht="14.25" customHeight="1">
      <c r="C282" s="193"/>
    </row>
    <row r="283" spans="3:3" ht="14.25" customHeight="1">
      <c r="C283" s="193"/>
    </row>
    <row r="284" spans="3:3" ht="14.25" customHeight="1">
      <c r="C284" s="193"/>
    </row>
    <row r="285" spans="3:3" ht="14.25" customHeight="1">
      <c r="C285" s="193"/>
    </row>
    <row r="286" spans="3:3" ht="14.25" customHeight="1">
      <c r="C286" s="193"/>
    </row>
    <row r="287" spans="3:3" ht="14.25" customHeight="1">
      <c r="C287" s="193"/>
    </row>
    <row r="288" spans="3:3" ht="14.25" customHeight="1">
      <c r="C288" s="193"/>
    </row>
    <row r="289" spans="3:3" ht="14.25" customHeight="1">
      <c r="C289" s="193"/>
    </row>
    <row r="290" spans="3:3" ht="14.25" customHeight="1">
      <c r="C290" s="193"/>
    </row>
    <row r="291" spans="3:3" ht="14.25" customHeight="1">
      <c r="C291" s="193"/>
    </row>
    <row r="292" spans="3:3" ht="14.25" customHeight="1">
      <c r="C292" s="193"/>
    </row>
    <row r="293" spans="3:3" ht="14.25" customHeight="1">
      <c r="C293" s="193"/>
    </row>
    <row r="294" spans="3:3" ht="14.25" customHeight="1">
      <c r="C294" s="193"/>
    </row>
    <row r="295" spans="3:3" ht="14.25" customHeight="1">
      <c r="C295" s="193"/>
    </row>
    <row r="296" spans="3:3" ht="14.25" customHeight="1">
      <c r="C296" s="193"/>
    </row>
    <row r="297" spans="3:3" ht="14.25" customHeight="1">
      <c r="C297" s="193"/>
    </row>
    <row r="298" spans="3:3" ht="14.25" customHeight="1">
      <c r="C298" s="193"/>
    </row>
    <row r="299" spans="3:3" ht="14.25" customHeight="1">
      <c r="C299" s="193"/>
    </row>
    <row r="300" spans="3:3" ht="14.25" customHeight="1">
      <c r="C300" s="193"/>
    </row>
    <row r="301" spans="3:3" ht="14.25" customHeight="1">
      <c r="C301" s="193"/>
    </row>
    <row r="302" spans="3:3" ht="14.25" customHeight="1">
      <c r="C302" s="193"/>
    </row>
    <row r="303" spans="3:3" ht="14.25" customHeight="1">
      <c r="C303" s="193"/>
    </row>
    <row r="304" spans="3:3" ht="14.25" customHeight="1">
      <c r="C304" s="193"/>
    </row>
    <row r="305" spans="3:3" ht="14.25" customHeight="1">
      <c r="C305" s="193"/>
    </row>
    <row r="306" spans="3:3" ht="14.25" customHeight="1">
      <c r="C306" s="193"/>
    </row>
    <row r="307" spans="3:3" ht="14.25" customHeight="1">
      <c r="C307" s="193"/>
    </row>
    <row r="308" spans="3:3" ht="14.25" customHeight="1">
      <c r="C308" s="193"/>
    </row>
    <row r="309" spans="3:3" ht="14.25" customHeight="1">
      <c r="C309" s="193"/>
    </row>
    <row r="310" spans="3:3" ht="14.25" customHeight="1">
      <c r="C310" s="193"/>
    </row>
    <row r="311" spans="3:3" ht="14.25" customHeight="1">
      <c r="C311" s="193"/>
    </row>
    <row r="312" spans="3:3" ht="14.25" customHeight="1">
      <c r="C312" s="193"/>
    </row>
    <row r="313" spans="3:3" ht="14.25" customHeight="1">
      <c r="C313" s="193"/>
    </row>
    <row r="314" spans="3:3" ht="14.25" customHeight="1">
      <c r="C314" s="193"/>
    </row>
    <row r="315" spans="3:3" ht="14.25" customHeight="1">
      <c r="C315" s="193"/>
    </row>
    <row r="316" spans="3:3" ht="14.25" customHeight="1">
      <c r="C316" s="193"/>
    </row>
    <row r="317" spans="3:3" ht="14.25" customHeight="1">
      <c r="C317" s="193"/>
    </row>
    <row r="318" spans="3:3" ht="14.25" customHeight="1">
      <c r="C318" s="193"/>
    </row>
    <row r="319" spans="3:3" ht="14.25" customHeight="1">
      <c r="C319" s="193"/>
    </row>
    <row r="320" spans="3:3" ht="14.25" customHeight="1">
      <c r="C320" s="193"/>
    </row>
    <row r="321" spans="3:3" ht="14.25" customHeight="1">
      <c r="C321" s="193"/>
    </row>
    <row r="322" spans="3:3" ht="14.25" customHeight="1">
      <c r="C322" s="193"/>
    </row>
    <row r="323" spans="3:3" ht="14.25" customHeight="1">
      <c r="C323" s="193"/>
    </row>
    <row r="324" spans="3:3" ht="14.25" customHeight="1">
      <c r="C324" s="193"/>
    </row>
    <row r="325" spans="3:3" ht="14.25" customHeight="1">
      <c r="C325" s="193"/>
    </row>
    <row r="326" spans="3:3" ht="14.25" customHeight="1">
      <c r="C326" s="193"/>
    </row>
    <row r="327" spans="3:3" ht="14.25" customHeight="1">
      <c r="C327" s="193"/>
    </row>
    <row r="328" spans="3:3" ht="14.25" customHeight="1">
      <c r="C328" s="193"/>
    </row>
    <row r="329" spans="3:3" ht="14.25" customHeight="1">
      <c r="C329" s="193"/>
    </row>
    <row r="330" spans="3:3" ht="14.25" customHeight="1">
      <c r="C330" s="193"/>
    </row>
    <row r="331" spans="3:3" ht="14.25" customHeight="1">
      <c r="C331" s="193"/>
    </row>
    <row r="332" spans="3:3" ht="14.25" customHeight="1">
      <c r="C332" s="193"/>
    </row>
    <row r="333" spans="3:3" ht="14.25" customHeight="1">
      <c r="C333" s="193"/>
    </row>
    <row r="334" spans="3:3" ht="14.25" customHeight="1">
      <c r="C334" s="193"/>
    </row>
    <row r="335" spans="3:3" ht="14.25" customHeight="1">
      <c r="C335" s="193"/>
    </row>
    <row r="336" spans="3:3" ht="14.25" customHeight="1">
      <c r="C336" s="193"/>
    </row>
    <row r="337" spans="3:3" ht="14.25" customHeight="1">
      <c r="C337" s="193"/>
    </row>
    <row r="338" spans="3:3" ht="14.25" customHeight="1">
      <c r="C338" s="193"/>
    </row>
    <row r="339" spans="3:3" ht="14.25" customHeight="1">
      <c r="C339" s="193"/>
    </row>
    <row r="340" spans="3:3" ht="14.25" customHeight="1">
      <c r="C340" s="193"/>
    </row>
    <row r="341" spans="3:3" ht="14.25" customHeight="1">
      <c r="C341" s="193"/>
    </row>
    <row r="342" spans="3:3" ht="14.25" customHeight="1">
      <c r="C342" s="193"/>
    </row>
    <row r="343" spans="3:3" ht="14.25" customHeight="1">
      <c r="C343" s="193"/>
    </row>
    <row r="344" spans="3:3" ht="14.25" customHeight="1">
      <c r="C344" s="193"/>
    </row>
    <row r="345" spans="3:3" ht="14.25" customHeight="1">
      <c r="C345" s="193"/>
    </row>
    <row r="346" spans="3:3" ht="14.25" customHeight="1">
      <c r="C346" s="193"/>
    </row>
    <row r="347" spans="3:3" ht="14.25" customHeight="1">
      <c r="C347" s="193"/>
    </row>
    <row r="348" spans="3:3" ht="14.25" customHeight="1">
      <c r="C348" s="193"/>
    </row>
    <row r="349" spans="3:3" ht="14.25" customHeight="1">
      <c r="C349" s="193"/>
    </row>
    <row r="350" spans="3:3" ht="14.25" customHeight="1">
      <c r="C350" s="193"/>
    </row>
    <row r="351" spans="3:3" ht="14.25" customHeight="1">
      <c r="C351" s="193"/>
    </row>
    <row r="352" spans="3:3" ht="14.25" customHeight="1">
      <c r="C352" s="193"/>
    </row>
    <row r="353" spans="3:3" ht="14.25" customHeight="1">
      <c r="C353" s="193"/>
    </row>
    <row r="354" spans="3:3" ht="14.25" customHeight="1">
      <c r="C354" s="193"/>
    </row>
    <row r="355" spans="3:3" ht="14.25" customHeight="1">
      <c r="C355" s="193"/>
    </row>
    <row r="356" spans="3:3" ht="14.25" customHeight="1">
      <c r="C356" s="193"/>
    </row>
    <row r="357" spans="3:3" ht="14.25" customHeight="1">
      <c r="C357" s="193"/>
    </row>
    <row r="358" spans="3:3" ht="14.25" customHeight="1">
      <c r="C358" s="193"/>
    </row>
    <row r="359" spans="3:3" ht="14.25" customHeight="1">
      <c r="C359" s="193"/>
    </row>
    <row r="360" spans="3:3" ht="14.25" customHeight="1">
      <c r="C360" s="193"/>
    </row>
    <row r="361" spans="3:3" ht="14.25" customHeight="1">
      <c r="C361" s="193"/>
    </row>
    <row r="362" spans="3:3" ht="14.25" customHeight="1">
      <c r="C362" s="193"/>
    </row>
    <row r="363" spans="3:3" ht="14.25" customHeight="1">
      <c r="C363" s="193"/>
    </row>
    <row r="364" spans="3:3" ht="14.25" customHeight="1">
      <c r="C364" s="193"/>
    </row>
    <row r="365" spans="3:3" ht="14.25" customHeight="1">
      <c r="C365" s="193"/>
    </row>
    <row r="366" spans="3:3" ht="14.25" customHeight="1">
      <c r="C366" s="193"/>
    </row>
    <row r="367" spans="3:3" ht="14.25" customHeight="1">
      <c r="C367" s="193"/>
    </row>
    <row r="368" spans="3:3" ht="14.25" customHeight="1">
      <c r="C368" s="193"/>
    </row>
    <row r="369" spans="3:3" ht="14.25" customHeight="1">
      <c r="C369" s="193"/>
    </row>
    <row r="370" spans="3:3" ht="14.25" customHeight="1">
      <c r="C370" s="193"/>
    </row>
    <row r="371" spans="3:3" ht="14.25" customHeight="1">
      <c r="C371" s="193"/>
    </row>
    <row r="372" spans="3:3" ht="14.25" customHeight="1">
      <c r="C372" s="193"/>
    </row>
    <row r="373" spans="3:3" ht="14.25" customHeight="1">
      <c r="C373" s="193"/>
    </row>
    <row r="374" spans="3:3" ht="14.25" customHeight="1">
      <c r="C374" s="193"/>
    </row>
    <row r="375" spans="3:3" ht="14.25" customHeight="1">
      <c r="C375" s="193"/>
    </row>
    <row r="376" spans="3:3" ht="14.25" customHeight="1">
      <c r="C376" s="193"/>
    </row>
    <row r="377" spans="3:3" ht="14.25" customHeight="1">
      <c r="C377" s="193"/>
    </row>
    <row r="378" spans="3:3" ht="14.25" customHeight="1">
      <c r="C378" s="193"/>
    </row>
    <row r="379" spans="3:3" ht="14.25" customHeight="1">
      <c r="C379" s="193"/>
    </row>
    <row r="380" spans="3:3" ht="14.25" customHeight="1">
      <c r="C380" s="193"/>
    </row>
    <row r="381" spans="3:3" ht="14.25" customHeight="1">
      <c r="C381" s="193"/>
    </row>
    <row r="382" spans="3:3" ht="14.25" customHeight="1">
      <c r="C382" s="193"/>
    </row>
    <row r="383" spans="3:3" ht="14.25" customHeight="1">
      <c r="C383" s="193"/>
    </row>
    <row r="384" spans="3:3" ht="14.25" customHeight="1">
      <c r="C384" s="193"/>
    </row>
    <row r="385" spans="3:3" ht="14.25" customHeight="1">
      <c r="C385" s="193"/>
    </row>
    <row r="386" spans="3:3" ht="14.25" customHeight="1">
      <c r="C386" s="193"/>
    </row>
    <row r="387" spans="3:3" ht="14.25" customHeight="1">
      <c r="C387" s="193"/>
    </row>
    <row r="388" spans="3:3" ht="14.25" customHeight="1">
      <c r="C388" s="193"/>
    </row>
    <row r="389" spans="3:3" ht="14.25" customHeight="1">
      <c r="C389" s="193"/>
    </row>
    <row r="390" spans="3:3" ht="14.25" customHeight="1">
      <c r="C390" s="193"/>
    </row>
    <row r="391" spans="3:3" ht="14.25" customHeight="1">
      <c r="C391" s="193"/>
    </row>
    <row r="392" spans="3:3" ht="14.25" customHeight="1">
      <c r="C392" s="193"/>
    </row>
    <row r="393" spans="3:3" ht="14.25" customHeight="1">
      <c r="C393" s="193"/>
    </row>
    <row r="394" spans="3:3" ht="14.25" customHeight="1">
      <c r="C394" s="193"/>
    </row>
    <row r="395" spans="3:3" ht="14.25" customHeight="1">
      <c r="C395" s="193"/>
    </row>
    <row r="396" spans="3:3" ht="14.25" customHeight="1">
      <c r="C396" s="193"/>
    </row>
    <row r="397" spans="3:3" ht="14.25" customHeight="1">
      <c r="C397" s="193"/>
    </row>
    <row r="398" spans="3:3" ht="14.25" customHeight="1">
      <c r="C398" s="193"/>
    </row>
    <row r="399" spans="3:3" ht="14.25" customHeight="1">
      <c r="C399" s="193"/>
    </row>
    <row r="400" spans="3:3" ht="14.25" customHeight="1">
      <c r="C400" s="193"/>
    </row>
    <row r="401" spans="3:3" ht="14.25" customHeight="1">
      <c r="C401" s="193"/>
    </row>
    <row r="402" spans="3:3" ht="14.25" customHeight="1">
      <c r="C402" s="193"/>
    </row>
    <row r="403" spans="3:3" ht="14.25" customHeight="1">
      <c r="C403" s="193"/>
    </row>
    <row r="404" spans="3:3" ht="14.25" customHeight="1">
      <c r="C404" s="193"/>
    </row>
    <row r="405" spans="3:3" ht="14.25" customHeight="1">
      <c r="C405" s="193"/>
    </row>
    <row r="406" spans="3:3" ht="14.25" customHeight="1">
      <c r="C406" s="193"/>
    </row>
    <row r="407" spans="3:3" ht="14.25" customHeight="1">
      <c r="C407" s="193"/>
    </row>
    <row r="408" spans="3:3" ht="14.25" customHeight="1">
      <c r="C408" s="193"/>
    </row>
    <row r="409" spans="3:3" ht="14.25" customHeight="1">
      <c r="C409" s="193"/>
    </row>
    <row r="410" spans="3:3" ht="14.25" customHeight="1">
      <c r="C410" s="193"/>
    </row>
    <row r="411" spans="3:3" ht="14.25" customHeight="1">
      <c r="C411" s="193"/>
    </row>
    <row r="412" spans="3:3" ht="14.25" customHeight="1">
      <c r="C412" s="193"/>
    </row>
    <row r="413" spans="3:3" ht="14.25" customHeight="1">
      <c r="C413" s="193"/>
    </row>
    <row r="414" spans="3:3" ht="14.25" customHeight="1">
      <c r="C414" s="193"/>
    </row>
    <row r="415" spans="3:3" ht="14.25" customHeight="1">
      <c r="C415" s="193"/>
    </row>
    <row r="416" spans="3:3" ht="14.25" customHeight="1">
      <c r="C416" s="193"/>
    </row>
    <row r="417" spans="3:3" ht="14.25" customHeight="1">
      <c r="C417" s="193"/>
    </row>
    <row r="418" spans="3:3" ht="14.25" customHeight="1">
      <c r="C418" s="193"/>
    </row>
    <row r="419" spans="3:3" ht="14.25" customHeight="1">
      <c r="C419" s="193"/>
    </row>
    <row r="420" spans="3:3" ht="14.25" customHeight="1">
      <c r="C420" s="193"/>
    </row>
    <row r="421" spans="3:3" ht="14.25" customHeight="1">
      <c r="C421" s="193"/>
    </row>
    <row r="422" spans="3:3" ht="14.25" customHeight="1">
      <c r="C422" s="193"/>
    </row>
    <row r="423" spans="3:3" ht="14.25" customHeight="1">
      <c r="C423" s="193"/>
    </row>
    <row r="424" spans="3:3" ht="14.25" customHeight="1">
      <c r="C424" s="193"/>
    </row>
    <row r="425" spans="3:3" ht="14.25" customHeight="1">
      <c r="C425" s="193"/>
    </row>
    <row r="426" spans="3:3" ht="14.25" customHeight="1">
      <c r="C426" s="193"/>
    </row>
    <row r="427" spans="3:3" ht="14.25" customHeight="1">
      <c r="C427" s="193"/>
    </row>
    <row r="428" spans="3:3" ht="14.25" customHeight="1">
      <c r="C428" s="193"/>
    </row>
    <row r="429" spans="3:3" ht="14.25" customHeight="1">
      <c r="C429" s="193"/>
    </row>
    <row r="430" spans="3:3" ht="14.25" customHeight="1">
      <c r="C430" s="193"/>
    </row>
    <row r="431" spans="3:3" ht="14.25" customHeight="1">
      <c r="C431" s="193"/>
    </row>
    <row r="432" spans="3:3" ht="14.25" customHeight="1">
      <c r="C432" s="193"/>
    </row>
    <row r="433" spans="3:3" ht="14.25" customHeight="1">
      <c r="C433" s="193"/>
    </row>
    <row r="434" spans="3:3" ht="14.25" customHeight="1">
      <c r="C434" s="193"/>
    </row>
    <row r="435" spans="3:3" ht="14.25" customHeight="1">
      <c r="C435" s="193"/>
    </row>
    <row r="436" spans="3:3" ht="14.25" customHeight="1">
      <c r="C436" s="193"/>
    </row>
    <row r="437" spans="3:3" ht="14.25" customHeight="1">
      <c r="C437" s="193"/>
    </row>
    <row r="438" spans="3:3" ht="14.25" customHeight="1">
      <c r="C438" s="193"/>
    </row>
    <row r="439" spans="3:3" ht="14.25" customHeight="1">
      <c r="C439" s="193"/>
    </row>
    <row r="440" spans="3:3" ht="14.25" customHeight="1">
      <c r="C440" s="193"/>
    </row>
    <row r="441" spans="3:3" ht="14.25" customHeight="1">
      <c r="C441" s="193"/>
    </row>
    <row r="442" spans="3:3" ht="14.25" customHeight="1">
      <c r="C442" s="193"/>
    </row>
    <row r="443" spans="3:3" ht="14.25" customHeight="1">
      <c r="C443" s="193"/>
    </row>
    <row r="444" spans="3:3" ht="14.25" customHeight="1">
      <c r="C444" s="193"/>
    </row>
    <row r="445" spans="3:3" ht="14.25" customHeight="1">
      <c r="C445" s="193"/>
    </row>
    <row r="446" spans="3:3" ht="14.25" customHeight="1">
      <c r="C446" s="193"/>
    </row>
    <row r="447" spans="3:3" ht="14.25" customHeight="1">
      <c r="C447" s="193"/>
    </row>
    <row r="448" spans="3:3" ht="14.25" customHeight="1">
      <c r="C448" s="193"/>
    </row>
    <row r="449" spans="3:3" ht="14.25" customHeight="1">
      <c r="C449" s="193"/>
    </row>
    <row r="450" spans="3:3" ht="14.25" customHeight="1">
      <c r="C450" s="193"/>
    </row>
    <row r="451" spans="3:3" ht="14.25" customHeight="1">
      <c r="C451" s="193"/>
    </row>
    <row r="452" spans="3:3" ht="14.25" customHeight="1">
      <c r="C452" s="193"/>
    </row>
    <row r="453" spans="3:3" ht="14.25" customHeight="1">
      <c r="C453" s="193"/>
    </row>
    <row r="454" spans="3:3" ht="14.25" customHeight="1">
      <c r="C454" s="193"/>
    </row>
    <row r="455" spans="3:3" ht="14.25" customHeight="1">
      <c r="C455" s="193"/>
    </row>
    <row r="456" spans="3:3" ht="14.25" customHeight="1">
      <c r="C456" s="193"/>
    </row>
    <row r="457" spans="3:3" ht="14.25" customHeight="1">
      <c r="C457" s="193"/>
    </row>
    <row r="458" spans="3:3" ht="14.25" customHeight="1">
      <c r="C458" s="193"/>
    </row>
    <row r="459" spans="3:3" ht="14.25" customHeight="1">
      <c r="C459" s="193"/>
    </row>
    <row r="460" spans="3:3" ht="14.25" customHeight="1">
      <c r="C460" s="193"/>
    </row>
    <row r="461" spans="3:3" ht="14.25" customHeight="1">
      <c r="C461" s="193"/>
    </row>
    <row r="462" spans="3:3" ht="14.25" customHeight="1">
      <c r="C462" s="193"/>
    </row>
    <row r="463" spans="3:3" ht="14.25" customHeight="1">
      <c r="C463" s="193"/>
    </row>
    <row r="464" spans="3:3" ht="14.25" customHeight="1">
      <c r="C464" s="193"/>
    </row>
    <row r="465" spans="3:3" ht="14.25" customHeight="1">
      <c r="C465" s="193"/>
    </row>
    <row r="466" spans="3:3" ht="14.25" customHeight="1">
      <c r="C466" s="193"/>
    </row>
    <row r="467" spans="3:3" ht="14.25" customHeight="1">
      <c r="C467" s="193"/>
    </row>
    <row r="468" spans="3:3" ht="14.25" customHeight="1">
      <c r="C468" s="193"/>
    </row>
    <row r="469" spans="3:3" ht="14.25" customHeight="1">
      <c r="C469" s="193"/>
    </row>
    <row r="470" spans="3:3" ht="14.25" customHeight="1">
      <c r="C470" s="193"/>
    </row>
    <row r="471" spans="3:3" ht="14.25" customHeight="1">
      <c r="C471" s="193"/>
    </row>
    <row r="472" spans="3:3" ht="14.25" customHeight="1">
      <c r="C472" s="193"/>
    </row>
    <row r="473" spans="3:3" ht="14.25" customHeight="1">
      <c r="C473" s="193"/>
    </row>
    <row r="474" spans="3:3" ht="14.25" customHeight="1">
      <c r="C474" s="193"/>
    </row>
    <row r="475" spans="3:3" ht="14.25" customHeight="1">
      <c r="C475" s="193"/>
    </row>
    <row r="476" spans="3:3" ht="14.25" customHeight="1">
      <c r="C476" s="193"/>
    </row>
    <row r="477" spans="3:3" ht="14.25" customHeight="1">
      <c r="C477" s="193"/>
    </row>
    <row r="478" spans="3:3" ht="14.25" customHeight="1">
      <c r="C478" s="193"/>
    </row>
    <row r="479" spans="3:3" ht="14.25" customHeight="1">
      <c r="C479" s="193"/>
    </row>
    <row r="480" spans="3:3" ht="14.25" customHeight="1">
      <c r="C480" s="193"/>
    </row>
    <row r="481" spans="3:3" ht="14.25" customHeight="1">
      <c r="C481" s="193"/>
    </row>
    <row r="482" spans="3:3" ht="14.25" customHeight="1">
      <c r="C482" s="193"/>
    </row>
    <row r="483" spans="3:3" ht="14.25" customHeight="1">
      <c r="C483" s="193"/>
    </row>
    <row r="484" spans="3:3" ht="14.25" customHeight="1">
      <c r="C484" s="193"/>
    </row>
    <row r="485" spans="3:3" ht="14.25" customHeight="1">
      <c r="C485" s="193"/>
    </row>
    <row r="486" spans="3:3" ht="14.25" customHeight="1">
      <c r="C486" s="193"/>
    </row>
    <row r="487" spans="3:3" ht="14.25" customHeight="1">
      <c r="C487" s="193"/>
    </row>
    <row r="488" spans="3:3" ht="14.25" customHeight="1">
      <c r="C488" s="193"/>
    </row>
    <row r="489" spans="3:3" ht="14.25" customHeight="1">
      <c r="C489" s="193"/>
    </row>
    <row r="490" spans="3:3" ht="14.25" customHeight="1">
      <c r="C490" s="193"/>
    </row>
    <row r="491" spans="3:3" ht="14.25" customHeight="1">
      <c r="C491" s="193"/>
    </row>
    <row r="492" spans="3:3" ht="14.25" customHeight="1">
      <c r="C492" s="193"/>
    </row>
    <row r="493" spans="3:3" ht="14.25" customHeight="1">
      <c r="C493" s="193"/>
    </row>
    <row r="494" spans="3:3" ht="14.25" customHeight="1">
      <c r="C494" s="193"/>
    </row>
    <row r="495" spans="3:3" ht="14.25" customHeight="1">
      <c r="C495" s="193"/>
    </row>
    <row r="496" spans="3:3" ht="14.25" customHeight="1">
      <c r="C496" s="193"/>
    </row>
    <row r="497" spans="3:3" ht="14.25" customHeight="1">
      <c r="C497" s="193"/>
    </row>
    <row r="498" spans="3:3" ht="14.25" customHeight="1">
      <c r="C498" s="193"/>
    </row>
    <row r="499" spans="3:3" ht="14.25" customHeight="1">
      <c r="C499" s="193"/>
    </row>
  </sheetData>
  <sortState ref="B4:C93">
    <sortCondition descending="1" ref="C4"/>
  </sortState>
  <phoneticPr fontId="29"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3"/>
  <dimension ref="A1:J1546"/>
  <sheetViews>
    <sheetView zoomScaleNormal="100" workbookViewId="0">
      <pane ySplit="3" topLeftCell="A16" activePane="bottomLeft" state="frozen"/>
      <selection activeCell="E6" sqref="E6"/>
      <selection pane="bottomLeft" activeCell="H1" sqref="H1"/>
    </sheetView>
  </sheetViews>
  <sheetFormatPr defaultColWidth="9.140625" defaultRowHeight="14.25" customHeight="1"/>
  <cols>
    <col min="1" max="1" width="4.85546875" style="24" customWidth="1"/>
    <col min="2" max="2" width="18.85546875" style="20" customWidth="1"/>
    <col min="3" max="3" width="7.5703125" style="199" customWidth="1"/>
    <col min="4" max="4" width="9.42578125" style="199" customWidth="1"/>
    <col min="5" max="5" width="10.5703125" style="24" customWidth="1"/>
    <col min="6" max="6" width="21.42578125" style="20" customWidth="1"/>
    <col min="7" max="7" width="7.28515625" style="195" customWidth="1"/>
    <col min="8" max="8" width="20.5703125" style="176" bestFit="1" customWidth="1"/>
    <col min="9" max="9" width="25.28515625" style="20" bestFit="1" customWidth="1"/>
    <col min="10" max="10" width="28.42578125" style="20" bestFit="1" customWidth="1"/>
    <col min="11" max="16384" width="9.140625" style="20"/>
  </cols>
  <sheetData>
    <row r="1" spans="1:10" ht="16.5" customHeight="1">
      <c r="B1" s="37" t="s">
        <v>502</v>
      </c>
      <c r="I1" s="37"/>
    </row>
    <row r="2" spans="1:10" ht="14.25" customHeight="1">
      <c r="B2" s="74" t="s">
        <v>69</v>
      </c>
      <c r="C2" s="195"/>
      <c r="D2" s="195"/>
      <c r="I2" s="49"/>
    </row>
    <row r="3" spans="1:10" ht="14.25" customHeight="1">
      <c r="B3" s="74"/>
      <c r="C3" s="195"/>
      <c r="D3" s="195"/>
      <c r="I3" s="49"/>
    </row>
    <row r="4" spans="1:10" ht="14.25" customHeight="1">
      <c r="A4" s="24">
        <v>1</v>
      </c>
      <c r="B4" s="4" t="s">
        <v>283</v>
      </c>
      <c r="C4" s="155">
        <v>3791</v>
      </c>
      <c r="D4" s="123"/>
      <c r="E4" s="24">
        <v>48</v>
      </c>
      <c r="F4" s="4" t="s">
        <v>431</v>
      </c>
      <c r="G4" s="636">
        <v>94</v>
      </c>
      <c r="I4" s="4"/>
      <c r="J4" s="4"/>
    </row>
    <row r="5" spans="1:10" ht="14.25" customHeight="1">
      <c r="A5" s="24">
        <v>2</v>
      </c>
      <c r="B5" s="4" t="s">
        <v>215</v>
      </c>
      <c r="C5" s="636">
        <v>850</v>
      </c>
      <c r="D5" s="123"/>
      <c r="E5" s="146">
        <v>49</v>
      </c>
      <c r="F5" s="4" t="s">
        <v>264</v>
      </c>
      <c r="G5" s="636">
        <v>89</v>
      </c>
    </row>
    <row r="6" spans="1:10" ht="14.25" customHeight="1">
      <c r="A6" s="24">
        <v>3</v>
      </c>
      <c r="B6" s="4" t="s">
        <v>290</v>
      </c>
      <c r="C6" s="636">
        <v>816</v>
      </c>
      <c r="D6" s="123"/>
      <c r="E6" s="146">
        <v>50</v>
      </c>
      <c r="F6" s="4" t="s">
        <v>284</v>
      </c>
      <c r="G6" s="636">
        <v>89</v>
      </c>
    </row>
    <row r="7" spans="1:10" ht="14.25" customHeight="1">
      <c r="A7" s="24">
        <v>4</v>
      </c>
      <c r="B7" s="4" t="s">
        <v>278</v>
      </c>
      <c r="C7" s="636">
        <v>799</v>
      </c>
      <c r="D7" s="123"/>
      <c r="E7" s="24">
        <v>51</v>
      </c>
      <c r="F7" s="4" t="s">
        <v>216</v>
      </c>
      <c r="G7" s="636">
        <v>85</v>
      </c>
    </row>
    <row r="8" spans="1:10" ht="14.25" customHeight="1">
      <c r="A8" s="24">
        <v>5</v>
      </c>
      <c r="B8" s="4" t="s">
        <v>429</v>
      </c>
      <c r="C8" s="636">
        <v>677</v>
      </c>
      <c r="D8" s="123"/>
      <c r="E8" s="146">
        <v>52</v>
      </c>
      <c r="F8" s="4" t="s">
        <v>270</v>
      </c>
      <c r="G8" s="636">
        <v>84</v>
      </c>
    </row>
    <row r="9" spans="1:10" ht="14.25" customHeight="1">
      <c r="A9" s="24">
        <v>6</v>
      </c>
      <c r="B9" s="4" t="s">
        <v>295</v>
      </c>
      <c r="C9" s="636">
        <v>673</v>
      </c>
      <c r="D9" s="123"/>
      <c r="E9" s="146">
        <v>53</v>
      </c>
      <c r="F9" s="4" t="s">
        <v>301</v>
      </c>
      <c r="G9" s="636">
        <v>80</v>
      </c>
    </row>
    <row r="10" spans="1:10" ht="14.25" customHeight="1">
      <c r="A10" s="24">
        <v>7</v>
      </c>
      <c r="B10" s="4" t="s">
        <v>543</v>
      </c>
      <c r="C10" s="636">
        <v>432</v>
      </c>
      <c r="D10" s="123"/>
      <c r="E10" s="146">
        <v>54</v>
      </c>
      <c r="F10" s="4" t="s">
        <v>430</v>
      </c>
      <c r="G10" s="636">
        <v>77</v>
      </c>
    </row>
    <row r="11" spans="1:10" ht="14.25" customHeight="1">
      <c r="A11" s="24">
        <v>8</v>
      </c>
      <c r="B11" s="4" t="s">
        <v>419</v>
      </c>
      <c r="C11" s="636">
        <v>431</v>
      </c>
      <c r="D11" s="123"/>
      <c r="E11" s="146">
        <v>55</v>
      </c>
      <c r="F11" s="4" t="s">
        <v>207</v>
      </c>
      <c r="G11" s="636">
        <v>70</v>
      </c>
    </row>
    <row r="12" spans="1:10" ht="14.25" customHeight="1">
      <c r="A12" s="24">
        <v>9</v>
      </c>
      <c r="B12" s="4" t="s">
        <v>259</v>
      </c>
      <c r="C12" s="636">
        <v>387</v>
      </c>
      <c r="D12" s="123"/>
      <c r="E12" s="146">
        <v>56</v>
      </c>
      <c r="F12" s="4" t="s">
        <v>108</v>
      </c>
      <c r="G12" s="636">
        <v>61</v>
      </c>
    </row>
    <row r="13" spans="1:10" ht="14.25" customHeight="1">
      <c r="A13" s="24">
        <v>10</v>
      </c>
      <c r="B13" s="4" t="s">
        <v>265</v>
      </c>
      <c r="C13" s="636">
        <v>359</v>
      </c>
      <c r="D13" s="123"/>
      <c r="E13" s="146">
        <v>57</v>
      </c>
      <c r="F13" s="4" t="s">
        <v>263</v>
      </c>
      <c r="G13" s="636">
        <v>60</v>
      </c>
    </row>
    <row r="14" spans="1:10" ht="14.25" customHeight="1">
      <c r="A14" s="24">
        <v>11</v>
      </c>
      <c r="B14" s="4" t="s">
        <v>424</v>
      </c>
      <c r="C14" s="636">
        <v>289</v>
      </c>
      <c r="D14" s="123"/>
      <c r="E14" s="146">
        <v>58</v>
      </c>
      <c r="F14" s="4" t="s">
        <v>336</v>
      </c>
      <c r="G14" s="636">
        <v>58</v>
      </c>
    </row>
    <row r="15" spans="1:10" ht="14.25" customHeight="1">
      <c r="A15" s="24">
        <v>12</v>
      </c>
      <c r="B15" s="4" t="s">
        <v>286</v>
      </c>
      <c r="C15" s="636">
        <v>286</v>
      </c>
      <c r="D15" s="123"/>
      <c r="E15" s="146">
        <v>59</v>
      </c>
      <c r="F15" s="4" t="s">
        <v>106</v>
      </c>
      <c r="G15" s="636">
        <v>58</v>
      </c>
    </row>
    <row r="16" spans="1:10" ht="14.25" customHeight="1">
      <c r="A16" s="24">
        <v>13</v>
      </c>
      <c r="B16" s="4" t="s">
        <v>135</v>
      </c>
      <c r="C16" s="636">
        <v>270</v>
      </c>
      <c r="D16" s="123"/>
      <c r="E16" s="146">
        <v>60</v>
      </c>
      <c r="F16" s="4" t="s">
        <v>289</v>
      </c>
      <c r="G16" s="636">
        <v>56</v>
      </c>
    </row>
    <row r="17" spans="1:7" ht="14.25" customHeight="1">
      <c r="A17" s="24">
        <v>14</v>
      </c>
      <c r="B17" s="4" t="s">
        <v>218</v>
      </c>
      <c r="C17" s="636">
        <v>253</v>
      </c>
      <c r="D17" s="123"/>
      <c r="E17" s="146">
        <v>61</v>
      </c>
      <c r="F17" s="4" t="s">
        <v>302</v>
      </c>
      <c r="G17" s="636">
        <v>53</v>
      </c>
    </row>
    <row r="18" spans="1:7" ht="14.25" customHeight="1">
      <c r="A18" s="24">
        <v>15</v>
      </c>
      <c r="B18" s="4" t="s">
        <v>436</v>
      </c>
      <c r="C18" s="636">
        <v>248</v>
      </c>
      <c r="D18" s="123"/>
      <c r="E18" s="146">
        <v>62</v>
      </c>
      <c r="F18" s="4" t="s">
        <v>329</v>
      </c>
      <c r="G18" s="636">
        <v>53</v>
      </c>
    </row>
    <row r="19" spans="1:7" ht="14.25" customHeight="1">
      <c r="A19" s="24">
        <v>16</v>
      </c>
      <c r="B19" s="4" t="s">
        <v>542</v>
      </c>
      <c r="C19" s="636">
        <v>230</v>
      </c>
      <c r="D19" s="123"/>
      <c r="E19" s="146">
        <v>63</v>
      </c>
      <c r="F19" s="4" t="s">
        <v>275</v>
      </c>
      <c r="G19" s="636">
        <v>51</v>
      </c>
    </row>
    <row r="20" spans="1:7" ht="14.25" customHeight="1">
      <c r="A20" s="24">
        <v>17</v>
      </c>
      <c r="B20" s="4" t="s">
        <v>272</v>
      </c>
      <c r="C20" s="636">
        <v>228</v>
      </c>
      <c r="D20" s="123"/>
      <c r="E20" s="146">
        <v>64</v>
      </c>
      <c r="F20" s="4" t="s">
        <v>323</v>
      </c>
      <c r="G20" s="636">
        <v>49</v>
      </c>
    </row>
    <row r="21" spans="1:7" ht="14.25" customHeight="1">
      <c r="A21" s="24">
        <v>18</v>
      </c>
      <c r="B21" s="4" t="s">
        <v>438</v>
      </c>
      <c r="C21" s="636">
        <v>212</v>
      </c>
      <c r="D21" s="123"/>
      <c r="E21" s="146">
        <v>65</v>
      </c>
      <c r="F21" s="4" t="s">
        <v>116</v>
      </c>
      <c r="G21" s="636">
        <v>45</v>
      </c>
    </row>
    <row r="22" spans="1:7" ht="14.25" customHeight="1">
      <c r="A22" s="24">
        <v>19</v>
      </c>
      <c r="B22" s="4" t="s">
        <v>214</v>
      </c>
      <c r="C22" s="636">
        <v>210</v>
      </c>
      <c r="D22" s="123"/>
      <c r="E22" s="146">
        <v>66</v>
      </c>
      <c r="F22" s="4" t="s">
        <v>308</v>
      </c>
      <c r="G22" s="636">
        <v>42</v>
      </c>
    </row>
    <row r="23" spans="1:7" ht="14.25" customHeight="1">
      <c r="A23" s="24">
        <v>20</v>
      </c>
      <c r="B23" s="4" t="s">
        <v>420</v>
      </c>
      <c r="C23" s="636">
        <v>209</v>
      </c>
      <c r="D23" s="123"/>
      <c r="E23" s="146">
        <v>67</v>
      </c>
      <c r="F23" s="4" t="s">
        <v>206</v>
      </c>
      <c r="G23" s="636">
        <v>42</v>
      </c>
    </row>
    <row r="24" spans="1:7" ht="14.25" customHeight="1">
      <c r="A24" s="24">
        <v>21</v>
      </c>
      <c r="B24" s="4" t="s">
        <v>296</v>
      </c>
      <c r="C24" s="636">
        <v>189</v>
      </c>
      <c r="D24" s="123"/>
      <c r="E24" s="146">
        <v>68</v>
      </c>
      <c r="F24" s="4" t="s">
        <v>294</v>
      </c>
      <c r="G24" s="636">
        <v>42</v>
      </c>
    </row>
    <row r="25" spans="1:7" ht="14.25" customHeight="1">
      <c r="A25" s="24">
        <v>22</v>
      </c>
      <c r="B25" s="4" t="s">
        <v>437</v>
      </c>
      <c r="C25" s="636">
        <v>185</v>
      </c>
      <c r="D25" s="123"/>
      <c r="E25" s="146">
        <v>69</v>
      </c>
      <c r="F25" s="4" t="s">
        <v>333</v>
      </c>
      <c r="G25" s="636">
        <v>40</v>
      </c>
    </row>
    <row r="26" spans="1:7" ht="14.25" customHeight="1">
      <c r="A26" s="24">
        <v>23</v>
      </c>
      <c r="B26" s="4" t="s">
        <v>293</v>
      </c>
      <c r="C26" s="636">
        <v>181</v>
      </c>
      <c r="D26" s="123"/>
      <c r="E26" s="146">
        <v>70</v>
      </c>
      <c r="F26" s="4" t="s">
        <v>341</v>
      </c>
      <c r="G26" s="636">
        <v>35</v>
      </c>
    </row>
    <row r="27" spans="1:7" ht="14.25" customHeight="1">
      <c r="A27" s="24">
        <v>24</v>
      </c>
      <c r="B27" s="4" t="s">
        <v>261</v>
      </c>
      <c r="C27" s="636">
        <v>171</v>
      </c>
      <c r="D27" s="123"/>
      <c r="E27" s="146">
        <v>71</v>
      </c>
      <c r="F27" s="4" t="s">
        <v>103</v>
      </c>
      <c r="G27" s="636">
        <v>35</v>
      </c>
    </row>
    <row r="28" spans="1:7" ht="14.25" customHeight="1">
      <c r="A28" s="24">
        <v>25</v>
      </c>
      <c r="B28" s="4" t="s">
        <v>131</v>
      </c>
      <c r="C28" s="636">
        <v>160</v>
      </c>
      <c r="D28" s="123"/>
      <c r="E28" s="146">
        <v>72</v>
      </c>
      <c r="F28" s="4" t="s">
        <v>104</v>
      </c>
      <c r="G28" s="636">
        <v>34</v>
      </c>
    </row>
    <row r="29" spans="1:7" ht="14.25" customHeight="1">
      <c r="A29" s="24">
        <v>26</v>
      </c>
      <c r="B29" s="4" t="s">
        <v>285</v>
      </c>
      <c r="C29" s="636">
        <v>159</v>
      </c>
      <c r="D29" s="123"/>
      <c r="E29" s="146">
        <v>73</v>
      </c>
      <c r="F29" s="4" t="s">
        <v>196</v>
      </c>
      <c r="G29" s="636">
        <v>32</v>
      </c>
    </row>
    <row r="30" spans="1:7" ht="14.25" customHeight="1">
      <c r="A30" s="24">
        <v>27</v>
      </c>
      <c r="B30" s="4" t="s">
        <v>297</v>
      </c>
      <c r="C30" s="636">
        <v>157</v>
      </c>
      <c r="D30" s="123"/>
      <c r="E30" s="146">
        <v>74</v>
      </c>
      <c r="F30" s="4" t="s">
        <v>400</v>
      </c>
      <c r="G30" s="636">
        <v>30</v>
      </c>
    </row>
    <row r="31" spans="1:7" ht="14.25" customHeight="1">
      <c r="A31" s="24">
        <v>28</v>
      </c>
      <c r="B31" s="4" t="s">
        <v>6</v>
      </c>
      <c r="C31" s="636">
        <v>155</v>
      </c>
      <c r="D31" s="123"/>
      <c r="E31" s="146">
        <v>75</v>
      </c>
      <c r="F31" s="4" t="s">
        <v>334</v>
      </c>
      <c r="G31" s="636">
        <v>29</v>
      </c>
    </row>
    <row r="32" spans="1:7" ht="14.25" customHeight="1">
      <c r="A32" s="24">
        <v>29</v>
      </c>
      <c r="B32" s="4" t="s">
        <v>287</v>
      </c>
      <c r="C32" s="636">
        <v>155</v>
      </c>
      <c r="D32" s="123"/>
      <c r="E32" s="146">
        <v>76</v>
      </c>
      <c r="F32" s="4" t="s">
        <v>310</v>
      </c>
      <c r="G32" s="636">
        <v>28</v>
      </c>
    </row>
    <row r="33" spans="1:7" ht="14.25" customHeight="1">
      <c r="A33" s="24">
        <v>30</v>
      </c>
      <c r="B33" s="4" t="s">
        <v>421</v>
      </c>
      <c r="C33" s="636">
        <v>154</v>
      </c>
      <c r="D33" s="123"/>
      <c r="E33" s="146">
        <v>77</v>
      </c>
      <c r="F33" s="4" t="s">
        <v>101</v>
      </c>
      <c r="G33" s="636">
        <v>28</v>
      </c>
    </row>
    <row r="34" spans="1:7" ht="14.25" customHeight="1">
      <c r="A34" s="24">
        <v>31</v>
      </c>
      <c r="B34" s="4" t="s">
        <v>280</v>
      </c>
      <c r="C34" s="636">
        <v>153</v>
      </c>
      <c r="D34" s="123"/>
      <c r="E34" s="146">
        <v>78</v>
      </c>
      <c r="F34" s="4" t="s">
        <v>316</v>
      </c>
      <c r="G34" s="636">
        <v>26</v>
      </c>
    </row>
    <row r="35" spans="1:7" ht="14.25" customHeight="1">
      <c r="A35" s="24">
        <v>32</v>
      </c>
      <c r="B35" s="4" t="s">
        <v>130</v>
      </c>
      <c r="C35" s="636">
        <v>152</v>
      </c>
      <c r="D35" s="123"/>
      <c r="E35" s="146">
        <v>79</v>
      </c>
      <c r="F35" s="4" t="s">
        <v>428</v>
      </c>
      <c r="G35" s="636">
        <v>25</v>
      </c>
    </row>
    <row r="36" spans="1:7" ht="14.25" customHeight="1">
      <c r="A36" s="24">
        <v>33</v>
      </c>
      <c r="B36" s="4" t="s">
        <v>540</v>
      </c>
      <c r="C36" s="636">
        <v>145</v>
      </c>
      <c r="D36" s="123"/>
      <c r="E36" s="146">
        <v>80</v>
      </c>
      <c r="F36" s="4" t="s">
        <v>331</v>
      </c>
      <c r="G36" s="636">
        <v>24</v>
      </c>
    </row>
    <row r="37" spans="1:7" ht="14.25" customHeight="1">
      <c r="A37" s="24">
        <v>34</v>
      </c>
      <c r="B37" s="4" t="s">
        <v>352</v>
      </c>
      <c r="C37" s="636">
        <v>139</v>
      </c>
      <c r="D37" s="123"/>
      <c r="E37" s="146">
        <v>81</v>
      </c>
      <c r="F37" s="4" t="s">
        <v>212</v>
      </c>
      <c r="G37" s="636">
        <v>23</v>
      </c>
    </row>
    <row r="38" spans="1:7" ht="14.25" customHeight="1">
      <c r="A38" s="24">
        <v>35</v>
      </c>
      <c r="B38" s="4" t="s">
        <v>195</v>
      </c>
      <c r="C38" s="636">
        <v>139</v>
      </c>
      <c r="D38" s="123"/>
      <c r="E38" s="146">
        <v>82</v>
      </c>
      <c r="F38" s="4" t="s">
        <v>347</v>
      </c>
      <c r="G38" s="636">
        <v>18</v>
      </c>
    </row>
    <row r="39" spans="1:7" ht="14.25" customHeight="1">
      <c r="A39" s="24">
        <v>36</v>
      </c>
      <c r="B39" s="4" t="s">
        <v>541</v>
      </c>
      <c r="C39" s="636">
        <v>131</v>
      </c>
      <c r="D39" s="123"/>
      <c r="E39" s="146">
        <v>83</v>
      </c>
      <c r="F39" s="4" t="s">
        <v>544</v>
      </c>
      <c r="G39" s="636">
        <v>18</v>
      </c>
    </row>
    <row r="40" spans="1:7" ht="14.25" customHeight="1">
      <c r="A40" s="24">
        <v>37</v>
      </c>
      <c r="B40" s="4" t="s">
        <v>279</v>
      </c>
      <c r="C40" s="636">
        <v>128</v>
      </c>
      <c r="D40" s="123"/>
      <c r="E40" s="146">
        <v>84</v>
      </c>
      <c r="F40" s="4" t="s">
        <v>305</v>
      </c>
      <c r="G40" s="636">
        <v>16</v>
      </c>
    </row>
    <row r="41" spans="1:7" ht="14.25" customHeight="1">
      <c r="A41" s="24">
        <v>38</v>
      </c>
      <c r="B41" s="4" t="s">
        <v>317</v>
      </c>
      <c r="C41" s="636">
        <v>120</v>
      </c>
      <c r="D41" s="123"/>
      <c r="E41" s="146">
        <v>85</v>
      </c>
      <c r="F41" s="4" t="s">
        <v>327</v>
      </c>
      <c r="G41" s="636">
        <v>15</v>
      </c>
    </row>
    <row r="42" spans="1:7" ht="14.25" customHeight="1">
      <c r="A42" s="24">
        <v>39</v>
      </c>
      <c r="B42" s="4" t="s">
        <v>213</v>
      </c>
      <c r="C42" s="636">
        <v>120</v>
      </c>
      <c r="D42" s="123"/>
      <c r="E42" s="146">
        <v>86</v>
      </c>
      <c r="F42" s="4" t="s">
        <v>425</v>
      </c>
      <c r="G42" s="636">
        <v>15</v>
      </c>
    </row>
    <row r="43" spans="1:7" ht="14.25" customHeight="1">
      <c r="A43" s="24">
        <v>40</v>
      </c>
      <c r="B43" s="4" t="s">
        <v>281</v>
      </c>
      <c r="C43" s="636">
        <v>117</v>
      </c>
      <c r="D43" s="123"/>
      <c r="E43" s="146">
        <v>87</v>
      </c>
      <c r="F43" s="4" t="s">
        <v>345</v>
      </c>
      <c r="G43" s="636">
        <v>15</v>
      </c>
    </row>
    <row r="44" spans="1:7" ht="14.25" customHeight="1">
      <c r="A44" s="24">
        <v>41</v>
      </c>
      <c r="B44" s="4" t="s">
        <v>267</v>
      </c>
      <c r="C44" s="636">
        <v>115</v>
      </c>
      <c r="D44" s="123"/>
      <c r="E44" s="146">
        <v>88</v>
      </c>
      <c r="F44" s="4" t="s">
        <v>387</v>
      </c>
      <c r="G44" s="636">
        <v>12</v>
      </c>
    </row>
    <row r="45" spans="1:7" ht="14.25" customHeight="1">
      <c r="A45" s="24">
        <v>42</v>
      </c>
      <c r="B45" s="4" t="s">
        <v>198</v>
      </c>
      <c r="C45" s="636">
        <v>114</v>
      </c>
      <c r="D45" s="123"/>
      <c r="E45" s="146">
        <v>89</v>
      </c>
      <c r="F45" s="4" t="s">
        <v>300</v>
      </c>
      <c r="G45" s="636">
        <v>10</v>
      </c>
    </row>
    <row r="46" spans="1:7" ht="14.25" customHeight="1">
      <c r="A46" s="24">
        <v>43</v>
      </c>
      <c r="B46" s="4" t="s">
        <v>288</v>
      </c>
      <c r="C46" s="636">
        <v>113</v>
      </c>
      <c r="D46" s="123"/>
      <c r="E46" s="24">
        <v>90</v>
      </c>
      <c r="F46" s="4" t="s">
        <v>426</v>
      </c>
      <c r="G46" s="4"/>
    </row>
    <row r="47" spans="1:7" ht="14.25" customHeight="1">
      <c r="A47" s="24">
        <v>44</v>
      </c>
      <c r="B47" s="4" t="s">
        <v>292</v>
      </c>
      <c r="C47" s="636">
        <v>108</v>
      </c>
      <c r="D47" s="123"/>
      <c r="E47" s="146"/>
      <c r="G47" s="521"/>
    </row>
    <row r="48" spans="1:7" ht="14.25" customHeight="1">
      <c r="A48" s="24">
        <v>45</v>
      </c>
      <c r="B48" s="4" t="s">
        <v>268</v>
      </c>
      <c r="C48" s="636">
        <v>107</v>
      </c>
      <c r="D48" s="123"/>
      <c r="E48" s="146"/>
      <c r="F48" s="26" t="s">
        <v>249</v>
      </c>
      <c r="G48" s="635">
        <f>MEDIAN(G4:G46,C4:C50)</f>
        <v>107</v>
      </c>
    </row>
    <row r="49" spans="1:7" ht="14.25" customHeight="1">
      <c r="A49" s="24">
        <v>46</v>
      </c>
      <c r="B49" s="4" t="s">
        <v>418</v>
      </c>
      <c r="C49" s="636">
        <v>101</v>
      </c>
      <c r="D49" s="123"/>
      <c r="E49" s="146"/>
      <c r="F49" s="26" t="s">
        <v>248</v>
      </c>
      <c r="G49" s="635">
        <f>AVERAGE(G4:G46,C4:C50)</f>
        <v>193.9438202247191</v>
      </c>
    </row>
    <row r="50" spans="1:7" ht="14.25" customHeight="1">
      <c r="A50" s="24">
        <v>47</v>
      </c>
      <c r="B50" s="4" t="s">
        <v>282</v>
      </c>
      <c r="C50" s="636">
        <v>97</v>
      </c>
      <c r="D50" s="123"/>
      <c r="E50" s="146"/>
      <c r="F50" s="26" t="s">
        <v>222</v>
      </c>
      <c r="G50" s="27">
        <f>SUM(G4:G46,C4:C50)</f>
        <v>17261</v>
      </c>
    </row>
    <row r="51" spans="1:7" ht="14.25" customHeight="1">
      <c r="B51" s="4"/>
      <c r="C51" s="521"/>
      <c r="D51" s="123"/>
      <c r="F51" s="122"/>
      <c r="G51" s="123"/>
    </row>
    <row r="52" spans="1:7" ht="14.25" customHeight="1">
      <c r="B52" s="188"/>
      <c r="C52" s="521"/>
      <c r="D52" s="123"/>
      <c r="G52" s="196"/>
    </row>
    <row r="53" spans="1:7" ht="14.25" customHeight="1">
      <c r="B53" s="188"/>
      <c r="C53" s="521"/>
      <c r="D53" s="123"/>
      <c r="G53" s="197"/>
    </row>
    <row r="54" spans="1:7" ht="14.25" customHeight="1">
      <c r="A54" s="241"/>
      <c r="B54" s="18"/>
      <c r="C54" s="521"/>
      <c r="D54" s="123"/>
      <c r="G54" s="197"/>
    </row>
    <row r="55" spans="1:7" ht="14.25" customHeight="1">
      <c r="B55" s="145"/>
      <c r="C55" s="521"/>
      <c r="D55" s="123"/>
      <c r="G55" s="20"/>
    </row>
    <row r="56" spans="1:7" ht="14.25" customHeight="1">
      <c r="A56" s="146"/>
      <c r="B56" s="297"/>
      <c r="C56" s="521"/>
      <c r="G56" s="191"/>
    </row>
    <row r="57" spans="1:7" ht="14.25" customHeight="1">
      <c r="A57" s="20"/>
      <c r="G57" s="191"/>
    </row>
    <row r="58" spans="1:7" ht="14.25" customHeight="1">
      <c r="A58" s="107"/>
      <c r="F58" s="122"/>
    </row>
    <row r="59" spans="1:7" ht="14.25" customHeight="1">
      <c r="F59" s="122"/>
      <c r="G59" s="198"/>
    </row>
    <row r="60" spans="1:7" ht="14.25" customHeight="1">
      <c r="G60" s="198"/>
    </row>
    <row r="96" spans="9:9" ht="14.25" customHeight="1">
      <c r="I96" s="67"/>
    </row>
    <row r="97" spans="2:9" ht="14.25" customHeight="1">
      <c r="I97" s="67"/>
    </row>
    <row r="98" spans="2:9" ht="14.25" customHeight="1">
      <c r="I98" s="67"/>
    </row>
    <row r="99" spans="2:9" ht="14.25" customHeight="1">
      <c r="I99" s="266"/>
    </row>
    <row r="100" spans="2:9" ht="14.25" customHeight="1">
      <c r="I100" s="67"/>
    </row>
    <row r="101" spans="2:9" ht="14.25" customHeight="1">
      <c r="I101" s="67"/>
    </row>
    <row r="105" spans="2:9" ht="14.25" customHeight="1">
      <c r="B105" s="24"/>
      <c r="C105" s="200"/>
      <c r="D105" s="200"/>
    </row>
    <row r="106" spans="2:9" ht="14.25" customHeight="1">
      <c r="B106" s="24"/>
      <c r="C106" s="200"/>
      <c r="D106" s="200"/>
    </row>
    <row r="107" spans="2:9" ht="14.25" customHeight="1">
      <c r="B107" s="24"/>
      <c r="C107" s="200"/>
      <c r="D107" s="200"/>
    </row>
    <row r="108" spans="2:9" ht="14.25" customHeight="1">
      <c r="B108" s="24"/>
      <c r="C108" s="200"/>
      <c r="D108" s="200"/>
    </row>
    <row r="109" spans="2:9" ht="14.25" customHeight="1">
      <c r="B109" s="24"/>
      <c r="C109" s="200"/>
      <c r="D109" s="200"/>
    </row>
    <row r="110" spans="2:9" ht="14.25" customHeight="1">
      <c r="B110" s="24"/>
      <c r="C110" s="200"/>
      <c r="D110" s="200"/>
    </row>
    <row r="111" spans="2:9" ht="14.25" customHeight="1">
      <c r="B111" s="24"/>
      <c r="C111" s="200"/>
      <c r="D111" s="200"/>
    </row>
    <row r="112" spans="2:9" ht="14.25" customHeight="1">
      <c r="B112" s="24"/>
      <c r="C112" s="200"/>
      <c r="D112" s="200"/>
    </row>
    <row r="113" spans="2:4" ht="14.25" customHeight="1">
      <c r="B113" s="24"/>
      <c r="C113" s="200"/>
      <c r="D113" s="200"/>
    </row>
    <row r="114" spans="2:4" ht="14.25" customHeight="1">
      <c r="B114" s="24"/>
      <c r="C114" s="200"/>
      <c r="D114" s="200"/>
    </row>
    <row r="115" spans="2:4" ht="14.25" customHeight="1">
      <c r="B115" s="24"/>
      <c r="C115" s="200"/>
      <c r="D115" s="200"/>
    </row>
    <row r="116" spans="2:4" ht="14.25" customHeight="1">
      <c r="B116" s="24"/>
      <c r="C116" s="200"/>
      <c r="D116" s="200"/>
    </row>
    <row r="117" spans="2:4" ht="14.25" customHeight="1">
      <c r="B117" s="24"/>
      <c r="C117" s="200"/>
      <c r="D117" s="200"/>
    </row>
    <row r="118" spans="2:4" ht="14.25" customHeight="1">
      <c r="B118" s="24"/>
      <c r="C118" s="200"/>
      <c r="D118" s="200"/>
    </row>
    <row r="119" spans="2:4" ht="14.25" customHeight="1">
      <c r="B119" s="24"/>
      <c r="C119" s="200"/>
      <c r="D119" s="200"/>
    </row>
    <row r="120" spans="2:4" ht="14.25" customHeight="1">
      <c r="B120" s="24"/>
      <c r="C120" s="200"/>
      <c r="D120" s="200"/>
    </row>
    <row r="121" spans="2:4" ht="14.25" customHeight="1">
      <c r="B121" s="24"/>
      <c r="C121" s="200"/>
      <c r="D121" s="200"/>
    </row>
    <row r="122" spans="2:4" ht="14.25" customHeight="1">
      <c r="B122" s="24"/>
      <c r="C122" s="200"/>
      <c r="D122" s="200"/>
    </row>
    <row r="123" spans="2:4" ht="14.25" customHeight="1">
      <c r="B123" s="24"/>
      <c r="C123" s="200"/>
      <c r="D123" s="200"/>
    </row>
    <row r="124" spans="2:4" ht="14.25" customHeight="1">
      <c r="B124" s="24"/>
      <c r="C124" s="200"/>
      <c r="D124" s="200"/>
    </row>
    <row r="125" spans="2:4" ht="14.25" customHeight="1">
      <c r="B125" s="24"/>
      <c r="C125" s="200"/>
      <c r="D125" s="200"/>
    </row>
    <row r="126" spans="2:4" ht="14.25" customHeight="1">
      <c r="B126" s="24"/>
      <c r="C126" s="200"/>
      <c r="D126" s="200"/>
    </row>
    <row r="127" spans="2:4" ht="14.25" customHeight="1">
      <c r="B127" s="24"/>
      <c r="C127" s="200"/>
      <c r="D127" s="200"/>
    </row>
    <row r="128" spans="2:4" ht="14.25" customHeight="1">
      <c r="B128" s="24"/>
      <c r="C128" s="200"/>
      <c r="D128" s="200"/>
    </row>
    <row r="129" spans="2:4" ht="14.25" customHeight="1">
      <c r="B129" s="24"/>
      <c r="C129" s="200"/>
      <c r="D129" s="200"/>
    </row>
    <row r="130" spans="2:4" ht="14.25" customHeight="1">
      <c r="B130" s="24"/>
      <c r="C130" s="200"/>
      <c r="D130" s="200"/>
    </row>
    <row r="131" spans="2:4" ht="14.25" customHeight="1">
      <c r="B131" s="24"/>
      <c r="C131" s="200"/>
      <c r="D131" s="200"/>
    </row>
    <row r="132" spans="2:4" ht="14.25" customHeight="1">
      <c r="B132" s="24"/>
      <c r="C132" s="200"/>
      <c r="D132" s="200"/>
    </row>
    <row r="133" spans="2:4" ht="14.25" customHeight="1">
      <c r="B133" s="24"/>
      <c r="C133" s="200"/>
      <c r="D133" s="200"/>
    </row>
    <row r="134" spans="2:4" ht="14.25" customHeight="1">
      <c r="B134" s="24"/>
      <c r="C134" s="200"/>
      <c r="D134" s="200"/>
    </row>
    <row r="135" spans="2:4" ht="14.25" customHeight="1">
      <c r="B135" s="24"/>
      <c r="C135" s="200"/>
      <c r="D135" s="200"/>
    </row>
    <row r="136" spans="2:4" ht="14.25" customHeight="1">
      <c r="B136" s="24"/>
      <c r="C136" s="200"/>
      <c r="D136" s="200"/>
    </row>
    <row r="137" spans="2:4" ht="14.25" customHeight="1">
      <c r="B137" s="24"/>
      <c r="C137" s="200"/>
      <c r="D137" s="200"/>
    </row>
    <row r="138" spans="2:4" ht="14.25" customHeight="1">
      <c r="B138" s="24"/>
      <c r="C138" s="200"/>
      <c r="D138" s="200"/>
    </row>
    <row r="139" spans="2:4" ht="14.25" customHeight="1">
      <c r="B139" s="24"/>
      <c r="C139" s="200"/>
      <c r="D139" s="200"/>
    </row>
    <row r="140" spans="2:4" ht="14.25" customHeight="1">
      <c r="B140" s="24"/>
      <c r="C140" s="200"/>
      <c r="D140" s="200"/>
    </row>
    <row r="141" spans="2:4" ht="14.25" customHeight="1">
      <c r="B141" s="24"/>
      <c r="C141" s="200"/>
      <c r="D141" s="200"/>
    </row>
    <row r="142" spans="2:4" ht="14.25" customHeight="1">
      <c r="B142" s="24"/>
      <c r="C142" s="200"/>
      <c r="D142" s="200"/>
    </row>
    <row r="143" spans="2:4" ht="14.25" customHeight="1">
      <c r="B143" s="24"/>
      <c r="C143" s="200"/>
      <c r="D143" s="200"/>
    </row>
    <row r="144" spans="2:4" ht="14.25" customHeight="1">
      <c r="B144" s="24"/>
      <c r="C144" s="200"/>
      <c r="D144" s="200"/>
    </row>
    <row r="145" spans="2:4" ht="14.25" customHeight="1">
      <c r="B145" s="24"/>
      <c r="C145" s="200"/>
      <c r="D145" s="200"/>
    </row>
    <row r="146" spans="2:4" ht="14.25" customHeight="1">
      <c r="B146" s="24"/>
      <c r="C146" s="200"/>
      <c r="D146" s="200"/>
    </row>
    <row r="147" spans="2:4" ht="14.25" customHeight="1">
      <c r="B147" s="24"/>
      <c r="C147" s="200"/>
      <c r="D147" s="200"/>
    </row>
    <row r="148" spans="2:4" ht="14.25" customHeight="1">
      <c r="B148" s="24"/>
      <c r="C148" s="200"/>
      <c r="D148" s="200"/>
    </row>
    <row r="149" spans="2:4" ht="14.25" customHeight="1">
      <c r="B149" s="24"/>
      <c r="C149" s="200"/>
      <c r="D149" s="200"/>
    </row>
    <row r="150" spans="2:4" ht="14.25" customHeight="1">
      <c r="B150" s="24"/>
      <c r="C150" s="200"/>
      <c r="D150" s="200"/>
    </row>
    <row r="151" spans="2:4" ht="14.25" customHeight="1">
      <c r="B151" s="24"/>
      <c r="C151" s="200"/>
      <c r="D151" s="200"/>
    </row>
    <row r="152" spans="2:4" ht="14.25" customHeight="1">
      <c r="B152" s="24"/>
      <c r="C152" s="200"/>
      <c r="D152" s="200"/>
    </row>
    <row r="153" spans="2:4" ht="14.25" customHeight="1">
      <c r="B153" s="24"/>
      <c r="C153" s="200"/>
      <c r="D153" s="200"/>
    </row>
    <row r="154" spans="2:4" ht="14.25" customHeight="1">
      <c r="B154" s="24"/>
      <c r="C154" s="200"/>
      <c r="D154" s="200"/>
    </row>
    <row r="155" spans="2:4" ht="14.25" customHeight="1">
      <c r="B155" s="24"/>
      <c r="C155" s="200"/>
      <c r="D155" s="200"/>
    </row>
    <row r="156" spans="2:4" ht="14.25" customHeight="1">
      <c r="B156" s="24"/>
      <c r="C156" s="200"/>
      <c r="D156" s="200"/>
    </row>
    <row r="157" spans="2:4" ht="14.25" customHeight="1">
      <c r="B157" s="24"/>
      <c r="C157" s="200"/>
      <c r="D157" s="200"/>
    </row>
    <row r="158" spans="2:4" ht="14.25" customHeight="1">
      <c r="B158" s="24"/>
      <c r="C158" s="200"/>
      <c r="D158" s="200"/>
    </row>
    <row r="159" spans="2:4" ht="14.25" customHeight="1">
      <c r="B159" s="24"/>
      <c r="C159" s="200"/>
      <c r="D159" s="200"/>
    </row>
    <row r="160" spans="2:4" ht="14.25" customHeight="1">
      <c r="B160" s="24"/>
      <c r="C160" s="200"/>
      <c r="D160" s="200"/>
    </row>
    <row r="161" spans="2:4" ht="14.25" customHeight="1">
      <c r="B161" s="24"/>
      <c r="C161" s="200"/>
      <c r="D161" s="200"/>
    </row>
    <row r="162" spans="2:4" ht="14.25" customHeight="1">
      <c r="B162" s="24"/>
      <c r="C162" s="200"/>
      <c r="D162" s="200"/>
    </row>
    <row r="163" spans="2:4" ht="14.25" customHeight="1">
      <c r="B163" s="24"/>
      <c r="C163" s="200"/>
      <c r="D163" s="200"/>
    </row>
    <row r="164" spans="2:4" ht="14.25" customHeight="1">
      <c r="B164" s="24"/>
      <c r="C164" s="200"/>
      <c r="D164" s="200"/>
    </row>
    <row r="165" spans="2:4" ht="14.25" customHeight="1">
      <c r="B165" s="24"/>
      <c r="C165" s="200"/>
      <c r="D165" s="200"/>
    </row>
    <row r="166" spans="2:4" ht="14.25" customHeight="1">
      <c r="B166" s="24"/>
      <c r="C166" s="200"/>
      <c r="D166" s="200"/>
    </row>
    <row r="167" spans="2:4" ht="14.25" customHeight="1">
      <c r="B167" s="24"/>
      <c r="C167" s="200"/>
      <c r="D167" s="200"/>
    </row>
    <row r="168" spans="2:4" ht="14.25" customHeight="1">
      <c r="B168" s="24"/>
      <c r="C168" s="200"/>
      <c r="D168" s="200"/>
    </row>
    <row r="169" spans="2:4" ht="14.25" customHeight="1">
      <c r="B169" s="24"/>
      <c r="C169" s="200"/>
      <c r="D169" s="200"/>
    </row>
    <row r="170" spans="2:4" ht="14.25" customHeight="1">
      <c r="B170" s="24"/>
      <c r="C170" s="200"/>
      <c r="D170" s="200"/>
    </row>
    <row r="171" spans="2:4" ht="14.25" customHeight="1">
      <c r="B171" s="24"/>
      <c r="C171" s="200"/>
      <c r="D171" s="200"/>
    </row>
    <row r="172" spans="2:4" ht="14.25" customHeight="1">
      <c r="B172" s="24"/>
      <c r="C172" s="200"/>
      <c r="D172" s="200"/>
    </row>
    <row r="173" spans="2:4" ht="14.25" customHeight="1">
      <c r="B173" s="24"/>
      <c r="C173" s="200"/>
      <c r="D173" s="200"/>
    </row>
    <row r="174" spans="2:4" ht="14.25" customHeight="1">
      <c r="B174" s="24"/>
      <c r="C174" s="200"/>
      <c r="D174" s="200"/>
    </row>
    <row r="175" spans="2:4" ht="14.25" customHeight="1">
      <c r="B175" s="24"/>
      <c r="C175" s="200"/>
      <c r="D175" s="200"/>
    </row>
    <row r="176" spans="2:4" ht="14.25" customHeight="1">
      <c r="B176" s="24"/>
      <c r="C176" s="200"/>
      <c r="D176" s="200"/>
    </row>
    <row r="177" spans="2:4" ht="14.25" customHeight="1">
      <c r="B177" s="24"/>
      <c r="C177" s="200"/>
      <c r="D177" s="200"/>
    </row>
    <row r="178" spans="2:4" ht="14.25" customHeight="1">
      <c r="B178" s="24"/>
      <c r="C178" s="200"/>
      <c r="D178" s="200"/>
    </row>
    <row r="179" spans="2:4" ht="14.25" customHeight="1">
      <c r="B179" s="24"/>
      <c r="C179" s="200"/>
      <c r="D179" s="200"/>
    </row>
    <row r="180" spans="2:4" ht="14.25" customHeight="1">
      <c r="B180" s="24"/>
      <c r="C180" s="200"/>
      <c r="D180" s="200"/>
    </row>
    <row r="181" spans="2:4" ht="14.25" customHeight="1">
      <c r="B181" s="24"/>
      <c r="C181" s="200"/>
      <c r="D181" s="200"/>
    </row>
    <row r="182" spans="2:4" ht="14.25" customHeight="1">
      <c r="B182" s="24"/>
      <c r="C182" s="200"/>
      <c r="D182" s="200"/>
    </row>
    <row r="183" spans="2:4" ht="14.25" customHeight="1">
      <c r="B183" s="24"/>
      <c r="C183" s="200"/>
      <c r="D183" s="200"/>
    </row>
    <row r="184" spans="2:4" ht="14.25" customHeight="1">
      <c r="B184" s="24"/>
      <c r="C184" s="200"/>
      <c r="D184" s="200"/>
    </row>
    <row r="185" spans="2:4" ht="14.25" customHeight="1">
      <c r="B185" s="24"/>
      <c r="C185" s="200"/>
      <c r="D185" s="200"/>
    </row>
    <row r="186" spans="2:4" ht="14.25" customHeight="1">
      <c r="B186" s="24"/>
      <c r="C186" s="200"/>
      <c r="D186" s="200"/>
    </row>
    <row r="187" spans="2:4" ht="14.25" customHeight="1">
      <c r="B187" s="24"/>
      <c r="C187" s="200"/>
      <c r="D187" s="200"/>
    </row>
    <row r="188" spans="2:4" ht="14.25" customHeight="1">
      <c r="B188" s="24"/>
      <c r="C188" s="200"/>
      <c r="D188" s="200"/>
    </row>
    <row r="189" spans="2:4" ht="14.25" customHeight="1">
      <c r="B189" s="24"/>
      <c r="C189" s="200"/>
      <c r="D189" s="200"/>
    </row>
    <row r="190" spans="2:4" ht="14.25" customHeight="1">
      <c r="B190" s="24"/>
      <c r="C190" s="200"/>
      <c r="D190" s="200"/>
    </row>
    <row r="191" spans="2:4" ht="14.25" customHeight="1">
      <c r="B191" s="24"/>
      <c r="C191" s="200"/>
      <c r="D191" s="200"/>
    </row>
    <row r="192" spans="2:4" ht="14.25" customHeight="1">
      <c r="B192" s="24"/>
      <c r="C192" s="200"/>
      <c r="D192" s="200"/>
    </row>
    <row r="193" spans="2:4" ht="14.25" customHeight="1">
      <c r="B193" s="24"/>
      <c r="C193" s="200"/>
      <c r="D193" s="200"/>
    </row>
    <row r="194" spans="2:4" ht="14.25" customHeight="1">
      <c r="B194" s="24"/>
      <c r="C194" s="200"/>
      <c r="D194" s="200"/>
    </row>
    <row r="195" spans="2:4" ht="14.25" customHeight="1">
      <c r="B195" s="24"/>
      <c r="C195" s="200"/>
      <c r="D195" s="200"/>
    </row>
    <row r="196" spans="2:4" ht="14.25" customHeight="1">
      <c r="B196" s="24"/>
      <c r="C196" s="200"/>
      <c r="D196" s="200"/>
    </row>
    <row r="197" spans="2:4" ht="14.25" customHeight="1">
      <c r="B197" s="24"/>
      <c r="C197" s="200"/>
      <c r="D197" s="200"/>
    </row>
    <row r="198" spans="2:4" ht="14.25" customHeight="1">
      <c r="B198" s="24"/>
      <c r="C198" s="200"/>
      <c r="D198" s="200"/>
    </row>
    <row r="199" spans="2:4" ht="14.25" customHeight="1">
      <c r="B199" s="24"/>
      <c r="C199" s="200"/>
      <c r="D199" s="200"/>
    </row>
    <row r="200" spans="2:4" ht="14.25" customHeight="1">
      <c r="B200" s="24"/>
      <c r="C200" s="200"/>
      <c r="D200" s="200"/>
    </row>
    <row r="201" spans="2:4" ht="14.25" customHeight="1">
      <c r="B201" s="24"/>
      <c r="C201" s="200"/>
      <c r="D201" s="200"/>
    </row>
    <row r="202" spans="2:4" ht="14.25" customHeight="1">
      <c r="B202" s="24"/>
      <c r="C202" s="200"/>
      <c r="D202" s="200"/>
    </row>
    <row r="203" spans="2:4" ht="14.25" customHeight="1">
      <c r="B203" s="24"/>
      <c r="C203" s="200"/>
      <c r="D203" s="200"/>
    </row>
    <row r="204" spans="2:4" ht="14.25" customHeight="1">
      <c r="B204" s="24"/>
      <c r="C204" s="200"/>
      <c r="D204" s="200"/>
    </row>
    <row r="205" spans="2:4" ht="14.25" customHeight="1">
      <c r="B205" s="24"/>
      <c r="C205" s="200"/>
      <c r="D205" s="200"/>
    </row>
    <row r="206" spans="2:4" ht="14.25" customHeight="1">
      <c r="B206" s="24"/>
      <c r="C206" s="200"/>
      <c r="D206" s="200"/>
    </row>
    <row r="207" spans="2:4" ht="14.25" customHeight="1">
      <c r="B207" s="24"/>
      <c r="C207" s="200"/>
      <c r="D207" s="200"/>
    </row>
    <row r="208" spans="2:4" ht="14.25" customHeight="1">
      <c r="B208" s="24"/>
      <c r="C208" s="200"/>
      <c r="D208" s="200"/>
    </row>
    <row r="209" spans="2:4" ht="14.25" customHeight="1">
      <c r="B209" s="24"/>
      <c r="C209" s="200"/>
      <c r="D209" s="200"/>
    </row>
    <row r="210" spans="2:4" ht="14.25" customHeight="1">
      <c r="B210" s="24"/>
      <c r="C210" s="200"/>
      <c r="D210" s="200"/>
    </row>
    <row r="211" spans="2:4" ht="14.25" customHeight="1">
      <c r="B211" s="24"/>
      <c r="C211" s="200"/>
      <c r="D211" s="200"/>
    </row>
    <row r="212" spans="2:4" ht="14.25" customHeight="1">
      <c r="B212" s="24"/>
      <c r="C212" s="200"/>
      <c r="D212" s="200"/>
    </row>
    <row r="213" spans="2:4" ht="14.25" customHeight="1">
      <c r="B213" s="24"/>
      <c r="C213" s="200"/>
      <c r="D213" s="200"/>
    </row>
    <row r="214" spans="2:4" ht="14.25" customHeight="1">
      <c r="B214" s="24"/>
      <c r="C214" s="200"/>
      <c r="D214" s="200"/>
    </row>
    <row r="215" spans="2:4" ht="14.25" customHeight="1">
      <c r="B215" s="24"/>
      <c r="C215" s="200"/>
      <c r="D215" s="200"/>
    </row>
    <row r="216" spans="2:4" ht="14.25" customHeight="1">
      <c r="B216" s="24"/>
      <c r="C216" s="200"/>
      <c r="D216" s="200"/>
    </row>
    <row r="217" spans="2:4" ht="14.25" customHeight="1">
      <c r="B217" s="24"/>
      <c r="C217" s="200"/>
      <c r="D217" s="200"/>
    </row>
    <row r="218" spans="2:4" ht="14.25" customHeight="1">
      <c r="B218" s="24"/>
      <c r="C218" s="200"/>
      <c r="D218" s="200"/>
    </row>
    <row r="219" spans="2:4" ht="14.25" customHeight="1">
      <c r="B219" s="24"/>
      <c r="C219" s="200"/>
      <c r="D219" s="200"/>
    </row>
    <row r="220" spans="2:4" ht="14.25" customHeight="1">
      <c r="B220" s="24"/>
      <c r="C220" s="200"/>
      <c r="D220" s="200"/>
    </row>
    <row r="221" spans="2:4" ht="14.25" customHeight="1">
      <c r="B221" s="24"/>
      <c r="C221" s="200"/>
      <c r="D221" s="200"/>
    </row>
    <row r="222" spans="2:4" ht="14.25" customHeight="1">
      <c r="B222" s="24"/>
      <c r="C222" s="200"/>
      <c r="D222" s="200"/>
    </row>
    <row r="223" spans="2:4" ht="14.25" customHeight="1">
      <c r="B223" s="24"/>
      <c r="C223" s="200"/>
      <c r="D223" s="200"/>
    </row>
    <row r="224" spans="2:4" ht="14.25" customHeight="1">
      <c r="B224" s="24"/>
      <c r="C224" s="200"/>
      <c r="D224" s="200"/>
    </row>
    <row r="225" spans="2:4" ht="14.25" customHeight="1">
      <c r="B225" s="24"/>
      <c r="C225" s="200"/>
      <c r="D225" s="200"/>
    </row>
    <row r="226" spans="2:4" ht="14.25" customHeight="1">
      <c r="B226" s="24"/>
      <c r="C226" s="200"/>
      <c r="D226" s="200"/>
    </row>
    <row r="227" spans="2:4" ht="14.25" customHeight="1">
      <c r="B227" s="24"/>
      <c r="C227" s="200"/>
      <c r="D227" s="200"/>
    </row>
    <row r="228" spans="2:4" ht="14.25" customHeight="1">
      <c r="B228" s="24"/>
      <c r="C228" s="200"/>
      <c r="D228" s="200"/>
    </row>
    <row r="229" spans="2:4" ht="14.25" customHeight="1">
      <c r="B229" s="24"/>
      <c r="C229" s="200"/>
      <c r="D229" s="200"/>
    </row>
    <row r="230" spans="2:4" ht="14.25" customHeight="1">
      <c r="B230" s="24"/>
      <c r="C230" s="200"/>
      <c r="D230" s="200"/>
    </row>
    <row r="231" spans="2:4" ht="14.25" customHeight="1">
      <c r="B231" s="24"/>
      <c r="C231" s="200"/>
      <c r="D231" s="200"/>
    </row>
    <row r="232" spans="2:4" ht="14.25" customHeight="1">
      <c r="B232" s="24"/>
      <c r="C232" s="200"/>
      <c r="D232" s="200"/>
    </row>
    <row r="233" spans="2:4" ht="14.25" customHeight="1">
      <c r="B233" s="24"/>
      <c r="C233" s="200"/>
      <c r="D233" s="200"/>
    </row>
    <row r="234" spans="2:4" ht="14.25" customHeight="1">
      <c r="B234" s="24"/>
      <c r="C234" s="200"/>
      <c r="D234" s="200"/>
    </row>
    <row r="235" spans="2:4" ht="14.25" customHeight="1">
      <c r="B235" s="24"/>
      <c r="C235" s="200"/>
      <c r="D235" s="200"/>
    </row>
    <row r="236" spans="2:4" ht="14.25" customHeight="1">
      <c r="B236" s="24"/>
      <c r="C236" s="200"/>
      <c r="D236" s="200"/>
    </row>
    <row r="237" spans="2:4" ht="14.25" customHeight="1">
      <c r="B237" s="24"/>
      <c r="C237" s="200"/>
      <c r="D237" s="200"/>
    </row>
    <row r="238" spans="2:4" ht="14.25" customHeight="1">
      <c r="B238" s="24"/>
      <c r="C238" s="200"/>
      <c r="D238" s="200"/>
    </row>
    <row r="239" spans="2:4" ht="14.25" customHeight="1">
      <c r="B239" s="24"/>
      <c r="C239" s="200"/>
      <c r="D239" s="200"/>
    </row>
    <row r="240" spans="2:4" ht="14.25" customHeight="1">
      <c r="B240" s="24"/>
      <c r="C240" s="200"/>
      <c r="D240" s="200"/>
    </row>
    <row r="241" spans="2:4" ht="14.25" customHeight="1">
      <c r="B241" s="24"/>
      <c r="C241" s="200"/>
      <c r="D241" s="200"/>
    </row>
    <row r="242" spans="2:4" ht="14.25" customHeight="1">
      <c r="B242" s="24"/>
      <c r="C242" s="200"/>
      <c r="D242" s="200"/>
    </row>
    <row r="243" spans="2:4" ht="14.25" customHeight="1">
      <c r="B243" s="24"/>
      <c r="C243" s="200"/>
      <c r="D243" s="200"/>
    </row>
    <row r="244" spans="2:4" ht="14.25" customHeight="1">
      <c r="B244" s="24"/>
      <c r="C244" s="200"/>
      <c r="D244" s="200"/>
    </row>
    <row r="245" spans="2:4" ht="14.25" customHeight="1">
      <c r="B245" s="24"/>
      <c r="C245" s="200"/>
      <c r="D245" s="200"/>
    </row>
    <row r="246" spans="2:4" ht="14.25" customHeight="1">
      <c r="B246" s="24"/>
      <c r="C246" s="200"/>
      <c r="D246" s="200"/>
    </row>
    <row r="247" spans="2:4" ht="14.25" customHeight="1">
      <c r="B247" s="24"/>
      <c r="C247" s="200"/>
      <c r="D247" s="200"/>
    </row>
    <row r="248" spans="2:4" ht="14.25" customHeight="1">
      <c r="B248" s="24"/>
      <c r="C248" s="200"/>
      <c r="D248" s="200"/>
    </row>
    <row r="249" spans="2:4" ht="14.25" customHeight="1">
      <c r="B249" s="24"/>
      <c r="C249" s="200"/>
      <c r="D249" s="200"/>
    </row>
    <row r="250" spans="2:4" ht="14.25" customHeight="1">
      <c r="B250" s="24"/>
      <c r="C250" s="200"/>
      <c r="D250" s="200"/>
    </row>
    <row r="251" spans="2:4" ht="14.25" customHeight="1">
      <c r="B251" s="24"/>
      <c r="C251" s="200"/>
      <c r="D251" s="200"/>
    </row>
    <row r="252" spans="2:4" ht="14.25" customHeight="1">
      <c r="B252" s="24"/>
      <c r="C252" s="200"/>
      <c r="D252" s="200"/>
    </row>
    <row r="253" spans="2:4" ht="14.25" customHeight="1">
      <c r="B253" s="24"/>
      <c r="C253" s="200"/>
      <c r="D253" s="200"/>
    </row>
    <row r="254" spans="2:4" ht="14.25" customHeight="1">
      <c r="B254" s="24"/>
      <c r="C254" s="200"/>
      <c r="D254" s="200"/>
    </row>
    <row r="255" spans="2:4" ht="14.25" customHeight="1">
      <c r="B255" s="24"/>
      <c r="C255" s="200"/>
      <c r="D255" s="200"/>
    </row>
    <row r="256" spans="2:4" ht="14.25" customHeight="1">
      <c r="B256" s="24"/>
      <c r="C256" s="200"/>
      <c r="D256" s="200"/>
    </row>
    <row r="257" spans="2:4" ht="14.25" customHeight="1">
      <c r="B257" s="24"/>
      <c r="C257" s="200"/>
      <c r="D257" s="200"/>
    </row>
    <row r="258" spans="2:4" ht="14.25" customHeight="1">
      <c r="B258" s="24"/>
      <c r="C258" s="200"/>
      <c r="D258" s="200"/>
    </row>
    <row r="259" spans="2:4" ht="14.25" customHeight="1">
      <c r="B259" s="24"/>
      <c r="C259" s="200"/>
      <c r="D259" s="200"/>
    </row>
    <row r="260" spans="2:4" ht="14.25" customHeight="1">
      <c r="B260" s="24"/>
      <c r="C260" s="200"/>
      <c r="D260" s="200"/>
    </row>
    <row r="261" spans="2:4" ht="14.25" customHeight="1">
      <c r="B261" s="24"/>
      <c r="C261" s="200"/>
      <c r="D261" s="200"/>
    </row>
    <row r="262" spans="2:4" ht="14.25" customHeight="1">
      <c r="B262" s="24"/>
      <c r="C262" s="200"/>
      <c r="D262" s="200"/>
    </row>
    <row r="263" spans="2:4" ht="14.25" customHeight="1">
      <c r="B263" s="24"/>
      <c r="C263" s="200"/>
      <c r="D263" s="200"/>
    </row>
    <row r="264" spans="2:4" ht="14.25" customHeight="1">
      <c r="B264" s="24"/>
      <c r="C264" s="200"/>
      <c r="D264" s="200"/>
    </row>
    <row r="265" spans="2:4" ht="14.25" customHeight="1">
      <c r="B265" s="24"/>
      <c r="C265" s="200"/>
      <c r="D265" s="200"/>
    </row>
    <row r="266" spans="2:4" ht="14.25" customHeight="1">
      <c r="B266" s="24"/>
      <c r="C266" s="200"/>
      <c r="D266" s="200"/>
    </row>
    <row r="267" spans="2:4" ht="14.25" customHeight="1">
      <c r="B267" s="24"/>
      <c r="C267" s="200"/>
      <c r="D267" s="200"/>
    </row>
    <row r="268" spans="2:4" ht="14.25" customHeight="1">
      <c r="B268" s="24"/>
      <c r="C268" s="200"/>
      <c r="D268" s="200"/>
    </row>
    <row r="269" spans="2:4" ht="14.25" customHeight="1">
      <c r="B269" s="24"/>
      <c r="C269" s="200"/>
      <c r="D269" s="200"/>
    </row>
    <row r="270" spans="2:4" ht="14.25" customHeight="1">
      <c r="B270" s="24"/>
      <c r="C270" s="200"/>
      <c r="D270" s="200"/>
    </row>
    <row r="271" spans="2:4" ht="14.25" customHeight="1">
      <c r="B271" s="24"/>
      <c r="C271" s="200"/>
      <c r="D271" s="200"/>
    </row>
    <row r="272" spans="2:4" ht="14.25" customHeight="1">
      <c r="B272" s="24"/>
      <c r="C272" s="200"/>
      <c r="D272" s="200"/>
    </row>
    <row r="273" spans="2:4" ht="14.25" customHeight="1">
      <c r="B273" s="24"/>
      <c r="C273" s="200"/>
      <c r="D273" s="200"/>
    </row>
    <row r="274" spans="2:4" ht="14.25" customHeight="1">
      <c r="B274" s="24"/>
      <c r="C274" s="200"/>
      <c r="D274" s="200"/>
    </row>
    <row r="275" spans="2:4" ht="14.25" customHeight="1">
      <c r="B275" s="24"/>
      <c r="C275" s="200"/>
      <c r="D275" s="200"/>
    </row>
    <row r="276" spans="2:4" ht="14.25" customHeight="1">
      <c r="B276" s="24"/>
      <c r="C276" s="200"/>
      <c r="D276" s="200"/>
    </row>
    <row r="277" spans="2:4" ht="14.25" customHeight="1">
      <c r="B277" s="24"/>
      <c r="C277" s="200"/>
      <c r="D277" s="200"/>
    </row>
    <row r="278" spans="2:4" ht="14.25" customHeight="1">
      <c r="B278" s="24"/>
      <c r="C278" s="200"/>
      <c r="D278" s="200"/>
    </row>
    <row r="279" spans="2:4" ht="14.25" customHeight="1">
      <c r="B279" s="24"/>
      <c r="C279" s="200"/>
      <c r="D279" s="200"/>
    </row>
    <row r="280" spans="2:4" ht="14.25" customHeight="1">
      <c r="B280" s="24"/>
      <c r="C280" s="200"/>
      <c r="D280" s="200"/>
    </row>
    <row r="281" spans="2:4" ht="14.25" customHeight="1">
      <c r="B281" s="24"/>
      <c r="C281" s="200"/>
      <c r="D281" s="200"/>
    </row>
    <row r="282" spans="2:4" ht="14.25" customHeight="1">
      <c r="B282" s="24"/>
      <c r="C282" s="200"/>
      <c r="D282" s="200"/>
    </row>
    <row r="283" spans="2:4" ht="14.25" customHeight="1">
      <c r="B283" s="24"/>
      <c r="C283" s="200"/>
      <c r="D283" s="200"/>
    </row>
    <row r="284" spans="2:4" ht="14.25" customHeight="1">
      <c r="B284" s="24"/>
      <c r="C284" s="200"/>
      <c r="D284" s="200"/>
    </row>
    <row r="285" spans="2:4" ht="14.25" customHeight="1">
      <c r="B285" s="24"/>
      <c r="C285" s="200"/>
      <c r="D285" s="200"/>
    </row>
    <row r="286" spans="2:4" ht="14.25" customHeight="1">
      <c r="B286" s="24"/>
      <c r="C286" s="200"/>
      <c r="D286" s="200"/>
    </row>
    <row r="287" spans="2:4" ht="14.25" customHeight="1">
      <c r="B287" s="24"/>
      <c r="C287" s="200"/>
      <c r="D287" s="200"/>
    </row>
    <row r="288" spans="2:4" ht="14.25" customHeight="1">
      <c r="B288" s="24"/>
      <c r="C288" s="200"/>
      <c r="D288" s="200"/>
    </row>
    <row r="289" spans="2:4" ht="14.25" customHeight="1">
      <c r="B289" s="24"/>
      <c r="C289" s="200"/>
      <c r="D289" s="200"/>
    </row>
    <row r="290" spans="2:4" ht="14.25" customHeight="1">
      <c r="B290" s="24"/>
      <c r="C290" s="200"/>
      <c r="D290" s="200"/>
    </row>
    <row r="291" spans="2:4" ht="14.25" customHeight="1">
      <c r="B291" s="24"/>
      <c r="C291" s="200"/>
      <c r="D291" s="200"/>
    </row>
    <row r="292" spans="2:4" ht="14.25" customHeight="1">
      <c r="B292" s="24"/>
      <c r="C292" s="200"/>
      <c r="D292" s="200"/>
    </row>
    <row r="293" spans="2:4" ht="14.25" customHeight="1">
      <c r="B293" s="24"/>
      <c r="C293" s="200"/>
      <c r="D293" s="200"/>
    </row>
    <row r="294" spans="2:4" ht="14.25" customHeight="1">
      <c r="B294" s="24"/>
      <c r="C294" s="200"/>
      <c r="D294" s="200"/>
    </row>
    <row r="295" spans="2:4" ht="14.25" customHeight="1">
      <c r="B295" s="24"/>
      <c r="C295" s="200"/>
      <c r="D295" s="200"/>
    </row>
    <row r="296" spans="2:4" ht="14.25" customHeight="1">
      <c r="B296" s="24"/>
      <c r="C296" s="200"/>
      <c r="D296" s="200"/>
    </row>
    <row r="297" spans="2:4" ht="14.25" customHeight="1">
      <c r="B297" s="24"/>
      <c r="C297" s="200"/>
      <c r="D297" s="200"/>
    </row>
    <row r="298" spans="2:4" ht="14.25" customHeight="1">
      <c r="B298" s="24"/>
      <c r="C298" s="200"/>
      <c r="D298" s="200"/>
    </row>
    <row r="299" spans="2:4" ht="14.25" customHeight="1">
      <c r="B299" s="24"/>
      <c r="C299" s="200"/>
      <c r="D299" s="200"/>
    </row>
    <row r="300" spans="2:4" ht="14.25" customHeight="1">
      <c r="B300" s="24"/>
      <c r="C300" s="200"/>
      <c r="D300" s="200"/>
    </row>
    <row r="301" spans="2:4" ht="14.25" customHeight="1">
      <c r="B301" s="24"/>
      <c r="C301" s="200"/>
      <c r="D301" s="200"/>
    </row>
    <row r="302" spans="2:4" ht="14.25" customHeight="1">
      <c r="B302" s="24"/>
      <c r="C302" s="200"/>
      <c r="D302" s="200"/>
    </row>
    <row r="303" spans="2:4" ht="14.25" customHeight="1">
      <c r="B303" s="24"/>
      <c r="C303" s="200"/>
      <c r="D303" s="200"/>
    </row>
    <row r="304" spans="2:4" ht="14.25" customHeight="1">
      <c r="B304" s="24"/>
      <c r="C304" s="200"/>
      <c r="D304" s="200"/>
    </row>
    <row r="305" spans="2:4" ht="14.25" customHeight="1">
      <c r="B305" s="24"/>
      <c r="C305" s="200"/>
      <c r="D305" s="200"/>
    </row>
    <row r="306" spans="2:4" ht="14.25" customHeight="1">
      <c r="B306" s="24"/>
      <c r="C306" s="200"/>
      <c r="D306" s="200"/>
    </row>
    <row r="307" spans="2:4" ht="14.25" customHeight="1">
      <c r="B307" s="24"/>
      <c r="C307" s="200"/>
      <c r="D307" s="200"/>
    </row>
    <row r="308" spans="2:4" ht="14.25" customHeight="1">
      <c r="B308" s="24"/>
      <c r="C308" s="200"/>
      <c r="D308" s="200"/>
    </row>
    <row r="309" spans="2:4" ht="14.25" customHeight="1">
      <c r="B309" s="24"/>
      <c r="C309" s="200"/>
      <c r="D309" s="200"/>
    </row>
    <row r="310" spans="2:4" ht="14.25" customHeight="1">
      <c r="B310" s="24"/>
      <c r="C310" s="200"/>
      <c r="D310" s="200"/>
    </row>
    <row r="311" spans="2:4" ht="14.25" customHeight="1">
      <c r="B311" s="24"/>
      <c r="C311" s="200"/>
      <c r="D311" s="200"/>
    </row>
    <row r="312" spans="2:4" ht="14.25" customHeight="1">
      <c r="B312" s="24"/>
      <c r="C312" s="200"/>
      <c r="D312" s="200"/>
    </row>
    <row r="313" spans="2:4" ht="14.25" customHeight="1">
      <c r="B313" s="24"/>
      <c r="C313" s="200"/>
      <c r="D313" s="200"/>
    </row>
    <row r="314" spans="2:4" ht="14.25" customHeight="1">
      <c r="B314" s="24"/>
      <c r="C314" s="200"/>
      <c r="D314" s="200"/>
    </row>
    <row r="315" spans="2:4" ht="14.25" customHeight="1">
      <c r="B315" s="24"/>
      <c r="C315" s="200"/>
      <c r="D315" s="200"/>
    </row>
    <row r="316" spans="2:4" ht="14.25" customHeight="1">
      <c r="B316" s="24"/>
      <c r="C316" s="200"/>
      <c r="D316" s="200"/>
    </row>
    <row r="317" spans="2:4" ht="14.25" customHeight="1">
      <c r="B317" s="24"/>
      <c r="C317" s="200"/>
      <c r="D317" s="200"/>
    </row>
    <row r="318" spans="2:4" ht="14.25" customHeight="1">
      <c r="B318" s="24"/>
      <c r="C318" s="200"/>
      <c r="D318" s="200"/>
    </row>
    <row r="319" spans="2:4" ht="14.25" customHeight="1">
      <c r="B319" s="24"/>
      <c r="C319" s="200"/>
      <c r="D319" s="200"/>
    </row>
    <row r="320" spans="2:4" ht="14.25" customHeight="1">
      <c r="B320" s="24"/>
      <c r="C320" s="200"/>
      <c r="D320" s="200"/>
    </row>
    <row r="321" spans="2:4" ht="14.25" customHeight="1">
      <c r="B321" s="24"/>
      <c r="C321" s="200"/>
      <c r="D321" s="200"/>
    </row>
    <row r="322" spans="2:4" ht="14.25" customHeight="1">
      <c r="B322" s="24"/>
      <c r="C322" s="200"/>
      <c r="D322" s="200"/>
    </row>
    <row r="323" spans="2:4" ht="14.25" customHeight="1">
      <c r="B323" s="24"/>
      <c r="C323" s="200"/>
      <c r="D323" s="200"/>
    </row>
    <row r="324" spans="2:4" ht="14.25" customHeight="1">
      <c r="B324" s="24"/>
      <c r="C324" s="200"/>
      <c r="D324" s="200"/>
    </row>
    <row r="325" spans="2:4" ht="14.25" customHeight="1">
      <c r="B325" s="24"/>
      <c r="C325" s="200"/>
      <c r="D325" s="200"/>
    </row>
    <row r="326" spans="2:4" ht="14.25" customHeight="1">
      <c r="B326" s="24"/>
      <c r="C326" s="200"/>
      <c r="D326" s="200"/>
    </row>
    <row r="327" spans="2:4" ht="14.25" customHeight="1">
      <c r="B327" s="24"/>
      <c r="C327" s="200"/>
      <c r="D327" s="200"/>
    </row>
    <row r="328" spans="2:4" ht="14.25" customHeight="1">
      <c r="B328" s="24"/>
      <c r="C328" s="200"/>
      <c r="D328" s="200"/>
    </row>
    <row r="329" spans="2:4" ht="14.25" customHeight="1">
      <c r="B329" s="24"/>
      <c r="C329" s="200"/>
      <c r="D329" s="200"/>
    </row>
    <row r="330" spans="2:4" ht="14.25" customHeight="1">
      <c r="B330" s="24"/>
      <c r="C330" s="200"/>
      <c r="D330" s="200"/>
    </row>
    <row r="331" spans="2:4" ht="14.25" customHeight="1">
      <c r="B331" s="24"/>
      <c r="C331" s="200"/>
      <c r="D331" s="200"/>
    </row>
    <row r="332" spans="2:4" ht="14.25" customHeight="1">
      <c r="B332" s="24"/>
      <c r="C332" s="200"/>
      <c r="D332" s="200"/>
    </row>
    <row r="333" spans="2:4" ht="14.25" customHeight="1">
      <c r="B333" s="24"/>
      <c r="C333" s="200"/>
      <c r="D333" s="200"/>
    </row>
    <row r="334" spans="2:4" ht="14.25" customHeight="1">
      <c r="B334" s="24"/>
      <c r="C334" s="200"/>
      <c r="D334" s="200"/>
    </row>
    <row r="335" spans="2:4" ht="14.25" customHeight="1">
      <c r="B335" s="24"/>
      <c r="C335" s="200"/>
      <c r="D335" s="200"/>
    </row>
    <row r="336" spans="2:4" ht="14.25" customHeight="1">
      <c r="B336" s="24"/>
      <c r="C336" s="200"/>
      <c r="D336" s="200"/>
    </row>
    <row r="337" spans="2:4" ht="14.25" customHeight="1">
      <c r="B337" s="24"/>
      <c r="C337" s="200"/>
      <c r="D337" s="200"/>
    </row>
    <row r="338" spans="2:4" ht="14.25" customHeight="1">
      <c r="B338" s="24"/>
      <c r="C338" s="200"/>
      <c r="D338" s="200"/>
    </row>
    <row r="339" spans="2:4" ht="14.25" customHeight="1">
      <c r="B339" s="24"/>
      <c r="C339" s="200"/>
      <c r="D339" s="200"/>
    </row>
    <row r="340" spans="2:4" ht="14.25" customHeight="1">
      <c r="B340" s="24"/>
      <c r="C340" s="200"/>
      <c r="D340" s="200"/>
    </row>
    <row r="341" spans="2:4" ht="14.25" customHeight="1">
      <c r="B341" s="24"/>
      <c r="C341" s="200"/>
      <c r="D341" s="200"/>
    </row>
    <row r="342" spans="2:4" ht="14.25" customHeight="1">
      <c r="B342" s="24"/>
      <c r="C342" s="200"/>
      <c r="D342" s="200"/>
    </row>
    <row r="343" spans="2:4" ht="14.25" customHeight="1">
      <c r="B343" s="24"/>
      <c r="C343" s="200"/>
      <c r="D343" s="200"/>
    </row>
    <row r="344" spans="2:4" ht="14.25" customHeight="1">
      <c r="B344" s="24"/>
      <c r="C344" s="200"/>
      <c r="D344" s="200"/>
    </row>
    <row r="345" spans="2:4" ht="14.25" customHeight="1">
      <c r="B345" s="24"/>
      <c r="C345" s="200"/>
      <c r="D345" s="200"/>
    </row>
    <row r="346" spans="2:4" ht="14.25" customHeight="1">
      <c r="B346" s="24"/>
      <c r="C346" s="200"/>
      <c r="D346" s="200"/>
    </row>
    <row r="347" spans="2:4" ht="14.25" customHeight="1">
      <c r="B347" s="24"/>
      <c r="C347" s="200"/>
      <c r="D347" s="200"/>
    </row>
    <row r="348" spans="2:4" ht="14.25" customHeight="1">
      <c r="B348" s="24"/>
      <c r="C348" s="200"/>
      <c r="D348" s="200"/>
    </row>
    <row r="349" spans="2:4" ht="14.25" customHeight="1">
      <c r="B349" s="24"/>
      <c r="C349" s="200"/>
      <c r="D349" s="200"/>
    </row>
    <row r="350" spans="2:4" ht="14.25" customHeight="1">
      <c r="B350" s="24"/>
      <c r="C350" s="200"/>
      <c r="D350" s="200"/>
    </row>
    <row r="351" spans="2:4" ht="14.25" customHeight="1">
      <c r="B351" s="24"/>
      <c r="C351" s="200"/>
      <c r="D351" s="200"/>
    </row>
    <row r="352" spans="2:4" ht="14.25" customHeight="1">
      <c r="B352" s="24"/>
      <c r="C352" s="200"/>
      <c r="D352" s="200"/>
    </row>
    <row r="353" spans="2:4" ht="14.25" customHeight="1">
      <c r="B353" s="24"/>
      <c r="C353" s="200"/>
      <c r="D353" s="200"/>
    </row>
    <row r="354" spans="2:4" ht="14.25" customHeight="1">
      <c r="B354" s="24"/>
      <c r="C354" s="200"/>
      <c r="D354" s="200"/>
    </row>
    <row r="355" spans="2:4" ht="14.25" customHeight="1">
      <c r="B355" s="24"/>
      <c r="C355" s="200"/>
      <c r="D355" s="200"/>
    </row>
    <row r="356" spans="2:4" ht="14.25" customHeight="1">
      <c r="B356" s="24"/>
      <c r="C356" s="200"/>
      <c r="D356" s="200"/>
    </row>
    <row r="357" spans="2:4" ht="14.25" customHeight="1">
      <c r="B357" s="24"/>
      <c r="C357" s="200"/>
      <c r="D357" s="200"/>
    </row>
    <row r="358" spans="2:4" ht="14.25" customHeight="1">
      <c r="B358" s="24"/>
      <c r="C358" s="200"/>
      <c r="D358" s="200"/>
    </row>
    <row r="359" spans="2:4" ht="14.25" customHeight="1">
      <c r="B359" s="24"/>
      <c r="C359" s="200"/>
      <c r="D359" s="200"/>
    </row>
    <row r="360" spans="2:4" ht="14.25" customHeight="1">
      <c r="B360" s="24"/>
      <c r="C360" s="200"/>
      <c r="D360" s="200"/>
    </row>
    <row r="361" spans="2:4" ht="14.25" customHeight="1">
      <c r="B361" s="24"/>
      <c r="C361" s="200"/>
      <c r="D361" s="200"/>
    </row>
    <row r="362" spans="2:4" ht="14.25" customHeight="1">
      <c r="B362" s="24"/>
      <c r="C362" s="200"/>
      <c r="D362" s="200"/>
    </row>
    <row r="363" spans="2:4" ht="14.25" customHeight="1">
      <c r="B363" s="24"/>
      <c r="C363" s="200"/>
      <c r="D363" s="200"/>
    </row>
    <row r="364" spans="2:4" ht="14.25" customHeight="1">
      <c r="B364" s="24"/>
      <c r="C364" s="200"/>
      <c r="D364" s="200"/>
    </row>
    <row r="365" spans="2:4" ht="14.25" customHeight="1">
      <c r="B365" s="24"/>
      <c r="C365" s="200"/>
      <c r="D365" s="200"/>
    </row>
    <row r="366" spans="2:4" ht="14.25" customHeight="1">
      <c r="B366" s="24"/>
      <c r="C366" s="200"/>
      <c r="D366" s="200"/>
    </row>
    <row r="367" spans="2:4" ht="14.25" customHeight="1">
      <c r="B367" s="24"/>
      <c r="C367" s="200"/>
      <c r="D367" s="200"/>
    </row>
    <row r="368" spans="2:4" ht="14.25" customHeight="1">
      <c r="B368" s="24"/>
      <c r="C368" s="200"/>
      <c r="D368" s="200"/>
    </row>
    <row r="369" spans="2:4" ht="14.25" customHeight="1">
      <c r="B369" s="24"/>
      <c r="C369" s="200"/>
      <c r="D369" s="200"/>
    </row>
    <row r="370" spans="2:4" ht="14.25" customHeight="1">
      <c r="B370" s="24"/>
      <c r="C370" s="200"/>
      <c r="D370" s="200"/>
    </row>
    <row r="371" spans="2:4" ht="14.25" customHeight="1">
      <c r="B371" s="24"/>
      <c r="C371" s="200"/>
      <c r="D371" s="200"/>
    </row>
    <row r="372" spans="2:4" ht="14.25" customHeight="1">
      <c r="B372" s="24"/>
      <c r="C372" s="200"/>
      <c r="D372" s="200"/>
    </row>
    <row r="373" spans="2:4" ht="14.25" customHeight="1">
      <c r="B373" s="24"/>
      <c r="C373" s="200"/>
      <c r="D373" s="200"/>
    </row>
    <row r="374" spans="2:4" ht="14.25" customHeight="1">
      <c r="B374" s="24"/>
      <c r="C374" s="200"/>
      <c r="D374" s="200"/>
    </row>
    <row r="375" spans="2:4" ht="14.25" customHeight="1">
      <c r="B375" s="24"/>
      <c r="C375" s="200"/>
      <c r="D375" s="200"/>
    </row>
    <row r="376" spans="2:4" ht="14.25" customHeight="1">
      <c r="B376" s="24"/>
      <c r="C376" s="200"/>
      <c r="D376" s="200"/>
    </row>
    <row r="377" spans="2:4" ht="14.25" customHeight="1">
      <c r="B377" s="24"/>
      <c r="C377" s="200"/>
      <c r="D377" s="200"/>
    </row>
    <row r="378" spans="2:4" ht="14.25" customHeight="1">
      <c r="B378" s="24"/>
      <c r="C378" s="200"/>
      <c r="D378" s="200"/>
    </row>
    <row r="379" spans="2:4" ht="14.25" customHeight="1">
      <c r="B379" s="24"/>
      <c r="C379" s="200"/>
      <c r="D379" s="200"/>
    </row>
    <row r="380" spans="2:4" ht="14.25" customHeight="1">
      <c r="B380" s="24"/>
      <c r="C380" s="200"/>
      <c r="D380" s="200"/>
    </row>
    <row r="381" spans="2:4" ht="14.25" customHeight="1">
      <c r="B381" s="24"/>
      <c r="C381" s="200"/>
      <c r="D381" s="200"/>
    </row>
    <row r="382" spans="2:4" ht="14.25" customHeight="1">
      <c r="B382" s="24"/>
      <c r="C382" s="200"/>
      <c r="D382" s="200"/>
    </row>
    <row r="383" spans="2:4" ht="14.25" customHeight="1">
      <c r="B383" s="24"/>
      <c r="C383" s="200"/>
      <c r="D383" s="200"/>
    </row>
    <row r="384" spans="2:4" ht="14.25" customHeight="1">
      <c r="B384" s="24"/>
      <c r="C384" s="200"/>
      <c r="D384" s="200"/>
    </row>
    <row r="385" spans="2:4" ht="14.25" customHeight="1">
      <c r="B385" s="24"/>
      <c r="C385" s="200"/>
      <c r="D385" s="200"/>
    </row>
    <row r="386" spans="2:4" ht="14.25" customHeight="1">
      <c r="B386" s="24"/>
      <c r="C386" s="200"/>
      <c r="D386" s="200"/>
    </row>
    <row r="387" spans="2:4" ht="14.25" customHeight="1">
      <c r="B387" s="24"/>
      <c r="C387" s="200"/>
      <c r="D387" s="200"/>
    </row>
    <row r="388" spans="2:4" ht="14.25" customHeight="1">
      <c r="B388" s="24"/>
      <c r="C388" s="200"/>
      <c r="D388" s="200"/>
    </row>
    <row r="389" spans="2:4" ht="14.25" customHeight="1">
      <c r="B389" s="24"/>
      <c r="C389" s="200"/>
      <c r="D389" s="200"/>
    </row>
    <row r="390" spans="2:4" ht="14.25" customHeight="1">
      <c r="B390" s="24"/>
      <c r="C390" s="200"/>
      <c r="D390" s="200"/>
    </row>
    <row r="391" spans="2:4" ht="14.25" customHeight="1">
      <c r="B391" s="24"/>
      <c r="C391" s="200"/>
      <c r="D391" s="200"/>
    </row>
    <row r="392" spans="2:4" ht="14.25" customHeight="1">
      <c r="B392" s="24"/>
      <c r="C392" s="200"/>
      <c r="D392" s="200"/>
    </row>
    <row r="393" spans="2:4" ht="14.25" customHeight="1">
      <c r="B393" s="24"/>
      <c r="C393" s="200"/>
      <c r="D393" s="200"/>
    </row>
    <row r="394" spans="2:4" ht="14.25" customHeight="1">
      <c r="B394" s="24"/>
      <c r="C394" s="200"/>
      <c r="D394" s="200"/>
    </row>
    <row r="395" spans="2:4" ht="14.25" customHeight="1">
      <c r="B395" s="24"/>
      <c r="C395" s="200"/>
      <c r="D395" s="200"/>
    </row>
    <row r="396" spans="2:4" ht="14.25" customHeight="1">
      <c r="B396" s="24"/>
      <c r="C396" s="200"/>
      <c r="D396" s="200"/>
    </row>
    <row r="397" spans="2:4" ht="14.25" customHeight="1">
      <c r="B397" s="24"/>
      <c r="C397" s="200"/>
      <c r="D397" s="200"/>
    </row>
    <row r="398" spans="2:4" ht="14.25" customHeight="1">
      <c r="B398" s="24"/>
      <c r="C398" s="200"/>
      <c r="D398" s="200"/>
    </row>
    <row r="399" spans="2:4" ht="14.25" customHeight="1">
      <c r="B399" s="24"/>
      <c r="C399" s="200"/>
      <c r="D399" s="200"/>
    </row>
    <row r="400" spans="2:4" ht="14.25" customHeight="1">
      <c r="B400" s="24"/>
      <c r="C400" s="200"/>
      <c r="D400" s="200"/>
    </row>
    <row r="401" spans="2:4" ht="14.25" customHeight="1">
      <c r="B401" s="24"/>
      <c r="C401" s="200"/>
      <c r="D401" s="200"/>
    </row>
    <row r="402" spans="2:4" ht="14.25" customHeight="1">
      <c r="B402" s="24"/>
      <c r="C402" s="200"/>
      <c r="D402" s="200"/>
    </row>
    <row r="403" spans="2:4" ht="14.25" customHeight="1">
      <c r="B403" s="24"/>
      <c r="C403" s="200"/>
      <c r="D403" s="200"/>
    </row>
    <row r="404" spans="2:4" ht="14.25" customHeight="1">
      <c r="B404" s="24"/>
      <c r="C404" s="200"/>
      <c r="D404" s="200"/>
    </row>
    <row r="405" spans="2:4" ht="14.25" customHeight="1">
      <c r="B405" s="24"/>
      <c r="C405" s="200"/>
      <c r="D405" s="200"/>
    </row>
    <row r="406" spans="2:4" ht="14.25" customHeight="1">
      <c r="B406" s="24"/>
      <c r="C406" s="200"/>
      <c r="D406" s="200"/>
    </row>
    <row r="407" spans="2:4" ht="14.25" customHeight="1">
      <c r="B407" s="24"/>
      <c r="C407" s="200"/>
      <c r="D407" s="200"/>
    </row>
    <row r="408" spans="2:4" ht="14.25" customHeight="1">
      <c r="B408" s="24"/>
      <c r="C408" s="200"/>
      <c r="D408" s="200"/>
    </row>
    <row r="409" spans="2:4" ht="14.25" customHeight="1">
      <c r="B409" s="24"/>
      <c r="C409" s="200"/>
      <c r="D409" s="200"/>
    </row>
    <row r="410" spans="2:4" ht="14.25" customHeight="1">
      <c r="B410" s="24"/>
      <c r="C410" s="200"/>
      <c r="D410" s="200"/>
    </row>
    <row r="411" spans="2:4" ht="14.25" customHeight="1">
      <c r="B411" s="24"/>
      <c r="C411" s="200"/>
      <c r="D411" s="200"/>
    </row>
    <row r="412" spans="2:4" ht="14.25" customHeight="1">
      <c r="B412" s="24"/>
      <c r="C412" s="200"/>
      <c r="D412" s="200"/>
    </row>
    <row r="413" spans="2:4" ht="14.25" customHeight="1">
      <c r="B413" s="24"/>
      <c r="C413" s="200"/>
      <c r="D413" s="200"/>
    </row>
    <row r="414" spans="2:4" ht="14.25" customHeight="1">
      <c r="B414" s="24"/>
      <c r="C414" s="200"/>
      <c r="D414" s="200"/>
    </row>
    <row r="415" spans="2:4" ht="14.25" customHeight="1">
      <c r="B415" s="24"/>
      <c r="C415" s="200"/>
      <c r="D415" s="200"/>
    </row>
    <row r="416" spans="2:4" ht="14.25" customHeight="1">
      <c r="B416" s="24"/>
      <c r="C416" s="200"/>
      <c r="D416" s="200"/>
    </row>
    <row r="417" spans="2:4" ht="14.25" customHeight="1">
      <c r="B417" s="24"/>
      <c r="C417" s="200"/>
      <c r="D417" s="200"/>
    </row>
    <row r="418" spans="2:4" ht="14.25" customHeight="1">
      <c r="B418" s="24"/>
      <c r="C418" s="200"/>
      <c r="D418" s="200"/>
    </row>
    <row r="419" spans="2:4" ht="14.25" customHeight="1">
      <c r="B419" s="24"/>
      <c r="C419" s="200"/>
      <c r="D419" s="200"/>
    </row>
    <row r="420" spans="2:4" ht="14.25" customHeight="1">
      <c r="B420" s="24"/>
      <c r="C420" s="200"/>
      <c r="D420" s="200"/>
    </row>
    <row r="421" spans="2:4" ht="14.25" customHeight="1">
      <c r="B421" s="24"/>
      <c r="C421" s="200"/>
      <c r="D421" s="200"/>
    </row>
    <row r="422" spans="2:4" ht="14.25" customHeight="1">
      <c r="B422" s="24"/>
      <c r="C422" s="200"/>
      <c r="D422" s="200"/>
    </row>
    <row r="423" spans="2:4" ht="14.25" customHeight="1">
      <c r="B423" s="24"/>
      <c r="C423" s="200"/>
      <c r="D423" s="200"/>
    </row>
    <row r="424" spans="2:4" ht="14.25" customHeight="1">
      <c r="B424" s="24"/>
      <c r="C424" s="200"/>
      <c r="D424" s="200"/>
    </row>
    <row r="425" spans="2:4" ht="14.25" customHeight="1">
      <c r="B425" s="24"/>
      <c r="C425" s="200"/>
      <c r="D425" s="200"/>
    </row>
    <row r="426" spans="2:4" ht="14.25" customHeight="1">
      <c r="B426" s="24"/>
      <c r="C426" s="200"/>
      <c r="D426" s="200"/>
    </row>
    <row r="427" spans="2:4" ht="14.25" customHeight="1">
      <c r="B427" s="24"/>
      <c r="C427" s="200"/>
      <c r="D427" s="200"/>
    </row>
    <row r="428" spans="2:4" ht="14.25" customHeight="1">
      <c r="B428" s="24"/>
      <c r="C428" s="200"/>
      <c r="D428" s="200"/>
    </row>
    <row r="429" spans="2:4" ht="14.25" customHeight="1">
      <c r="B429" s="24"/>
      <c r="C429" s="200"/>
      <c r="D429" s="200"/>
    </row>
    <row r="430" spans="2:4" ht="14.25" customHeight="1">
      <c r="B430" s="24"/>
      <c r="C430" s="200"/>
      <c r="D430" s="200"/>
    </row>
    <row r="431" spans="2:4" ht="14.25" customHeight="1">
      <c r="B431" s="24"/>
      <c r="C431" s="200"/>
      <c r="D431" s="200"/>
    </row>
    <row r="432" spans="2:4" ht="14.25" customHeight="1">
      <c r="B432" s="24"/>
      <c r="C432" s="200"/>
      <c r="D432" s="200"/>
    </row>
    <row r="433" spans="2:4" ht="14.25" customHeight="1">
      <c r="B433" s="24"/>
      <c r="C433" s="200"/>
      <c r="D433" s="200"/>
    </row>
    <row r="434" spans="2:4" ht="14.25" customHeight="1">
      <c r="B434" s="24"/>
      <c r="C434" s="200"/>
      <c r="D434" s="200"/>
    </row>
    <row r="435" spans="2:4" ht="14.25" customHeight="1">
      <c r="B435" s="24"/>
      <c r="C435" s="200"/>
      <c r="D435" s="200"/>
    </row>
    <row r="436" spans="2:4" ht="14.25" customHeight="1">
      <c r="B436" s="24"/>
      <c r="C436" s="200"/>
      <c r="D436" s="200"/>
    </row>
    <row r="437" spans="2:4" ht="14.25" customHeight="1">
      <c r="B437" s="24"/>
      <c r="C437" s="200"/>
      <c r="D437" s="200"/>
    </row>
    <row r="438" spans="2:4" ht="14.25" customHeight="1">
      <c r="B438" s="24"/>
      <c r="C438" s="200"/>
      <c r="D438" s="200"/>
    </row>
    <row r="439" spans="2:4" ht="14.25" customHeight="1">
      <c r="B439" s="24"/>
      <c r="C439" s="200"/>
      <c r="D439" s="200"/>
    </row>
    <row r="440" spans="2:4" ht="14.25" customHeight="1">
      <c r="B440" s="24"/>
      <c r="C440" s="200"/>
      <c r="D440" s="200"/>
    </row>
    <row r="441" spans="2:4" ht="14.25" customHeight="1">
      <c r="B441" s="24"/>
      <c r="C441" s="200"/>
      <c r="D441" s="200"/>
    </row>
    <row r="442" spans="2:4" ht="14.25" customHeight="1">
      <c r="B442" s="24"/>
      <c r="C442" s="200"/>
      <c r="D442" s="200"/>
    </row>
    <row r="443" spans="2:4" ht="14.25" customHeight="1">
      <c r="B443" s="24"/>
      <c r="C443" s="200"/>
      <c r="D443" s="200"/>
    </row>
    <row r="444" spans="2:4" ht="14.25" customHeight="1">
      <c r="B444" s="24"/>
      <c r="C444" s="200"/>
      <c r="D444" s="200"/>
    </row>
    <row r="445" spans="2:4" ht="14.25" customHeight="1">
      <c r="B445" s="24"/>
      <c r="C445" s="200"/>
      <c r="D445" s="200"/>
    </row>
    <row r="446" spans="2:4" ht="14.25" customHeight="1">
      <c r="B446" s="24"/>
      <c r="C446" s="200"/>
      <c r="D446" s="200"/>
    </row>
    <row r="447" spans="2:4" ht="14.25" customHeight="1">
      <c r="B447" s="24"/>
      <c r="C447" s="200"/>
      <c r="D447" s="200"/>
    </row>
    <row r="448" spans="2:4" ht="14.25" customHeight="1">
      <c r="B448" s="24"/>
      <c r="C448" s="200"/>
      <c r="D448" s="200"/>
    </row>
    <row r="449" spans="2:4" ht="14.25" customHeight="1">
      <c r="B449" s="24"/>
      <c r="C449" s="200"/>
      <c r="D449" s="200"/>
    </row>
    <row r="450" spans="2:4" ht="14.25" customHeight="1">
      <c r="B450" s="24"/>
      <c r="C450" s="200"/>
      <c r="D450" s="200"/>
    </row>
    <row r="451" spans="2:4" ht="14.25" customHeight="1">
      <c r="B451" s="24"/>
      <c r="C451" s="200"/>
      <c r="D451" s="200"/>
    </row>
    <row r="452" spans="2:4" ht="14.25" customHeight="1">
      <c r="B452" s="24"/>
      <c r="C452" s="200"/>
      <c r="D452" s="200"/>
    </row>
    <row r="453" spans="2:4" ht="14.25" customHeight="1">
      <c r="B453" s="24"/>
      <c r="C453" s="200"/>
      <c r="D453" s="200"/>
    </row>
    <row r="454" spans="2:4" ht="14.25" customHeight="1">
      <c r="B454" s="24"/>
      <c r="C454" s="200"/>
      <c r="D454" s="200"/>
    </row>
    <row r="455" spans="2:4" ht="14.25" customHeight="1">
      <c r="B455" s="24"/>
      <c r="C455" s="200"/>
      <c r="D455" s="200"/>
    </row>
    <row r="456" spans="2:4" ht="14.25" customHeight="1">
      <c r="B456" s="24"/>
      <c r="C456" s="200"/>
      <c r="D456" s="200"/>
    </row>
    <row r="457" spans="2:4" ht="14.25" customHeight="1">
      <c r="B457" s="24"/>
      <c r="C457" s="200"/>
      <c r="D457" s="200"/>
    </row>
    <row r="458" spans="2:4" ht="14.25" customHeight="1">
      <c r="B458" s="24"/>
      <c r="C458" s="200"/>
      <c r="D458" s="200"/>
    </row>
    <row r="459" spans="2:4" ht="14.25" customHeight="1">
      <c r="B459" s="24"/>
      <c r="C459" s="200"/>
      <c r="D459" s="200"/>
    </row>
    <row r="460" spans="2:4" ht="14.25" customHeight="1">
      <c r="B460" s="24"/>
      <c r="C460" s="200"/>
      <c r="D460" s="200"/>
    </row>
    <row r="461" spans="2:4" ht="14.25" customHeight="1">
      <c r="B461" s="24"/>
      <c r="C461" s="200"/>
      <c r="D461" s="200"/>
    </row>
    <row r="462" spans="2:4" ht="14.25" customHeight="1">
      <c r="B462" s="24"/>
      <c r="C462" s="200"/>
      <c r="D462" s="200"/>
    </row>
    <row r="463" spans="2:4" ht="14.25" customHeight="1">
      <c r="B463" s="24"/>
      <c r="C463" s="200"/>
      <c r="D463" s="200"/>
    </row>
    <row r="464" spans="2:4" ht="14.25" customHeight="1">
      <c r="B464" s="24"/>
      <c r="C464" s="200"/>
      <c r="D464" s="200"/>
    </row>
    <row r="465" spans="2:4" ht="14.25" customHeight="1">
      <c r="B465" s="24"/>
      <c r="C465" s="200"/>
      <c r="D465" s="200"/>
    </row>
    <row r="466" spans="2:4" ht="14.25" customHeight="1">
      <c r="B466" s="24"/>
      <c r="C466" s="200"/>
      <c r="D466" s="200"/>
    </row>
    <row r="467" spans="2:4" ht="14.25" customHeight="1">
      <c r="B467" s="24"/>
      <c r="C467" s="200"/>
      <c r="D467" s="200"/>
    </row>
    <row r="468" spans="2:4" ht="14.25" customHeight="1">
      <c r="B468" s="24"/>
      <c r="C468" s="200"/>
      <c r="D468" s="200"/>
    </row>
    <row r="469" spans="2:4" ht="14.25" customHeight="1">
      <c r="B469" s="24"/>
      <c r="C469" s="200"/>
      <c r="D469" s="200"/>
    </row>
    <row r="470" spans="2:4" ht="14.25" customHeight="1">
      <c r="B470" s="24"/>
      <c r="C470" s="200"/>
      <c r="D470" s="200"/>
    </row>
    <row r="471" spans="2:4" ht="14.25" customHeight="1">
      <c r="B471" s="24"/>
      <c r="C471" s="200"/>
      <c r="D471" s="200"/>
    </row>
    <row r="472" spans="2:4" ht="14.25" customHeight="1">
      <c r="B472" s="24"/>
      <c r="C472" s="200"/>
      <c r="D472" s="200"/>
    </row>
    <row r="473" spans="2:4" ht="14.25" customHeight="1">
      <c r="B473" s="24"/>
      <c r="C473" s="200"/>
      <c r="D473" s="200"/>
    </row>
    <row r="474" spans="2:4" ht="14.25" customHeight="1">
      <c r="B474" s="24"/>
      <c r="C474" s="200"/>
      <c r="D474" s="200"/>
    </row>
    <row r="475" spans="2:4" ht="14.25" customHeight="1">
      <c r="B475" s="24"/>
      <c r="C475" s="200"/>
      <c r="D475" s="200"/>
    </row>
    <row r="476" spans="2:4" ht="14.25" customHeight="1">
      <c r="B476" s="24"/>
      <c r="C476" s="200"/>
      <c r="D476" s="200"/>
    </row>
    <row r="477" spans="2:4" ht="14.25" customHeight="1">
      <c r="B477" s="24"/>
      <c r="C477" s="200"/>
      <c r="D477" s="200"/>
    </row>
    <row r="478" spans="2:4" ht="14.25" customHeight="1">
      <c r="B478" s="24"/>
      <c r="C478" s="200"/>
      <c r="D478" s="200"/>
    </row>
    <row r="479" spans="2:4" ht="14.25" customHeight="1">
      <c r="B479" s="24"/>
      <c r="C479" s="200"/>
      <c r="D479" s="200"/>
    </row>
    <row r="480" spans="2:4" ht="14.25" customHeight="1">
      <c r="B480" s="24"/>
      <c r="C480" s="200"/>
      <c r="D480" s="200"/>
    </row>
    <row r="481" spans="2:4" ht="14.25" customHeight="1">
      <c r="B481" s="24"/>
      <c r="C481" s="200"/>
      <c r="D481" s="200"/>
    </row>
    <row r="482" spans="2:4" ht="14.25" customHeight="1">
      <c r="B482" s="24"/>
      <c r="C482" s="200"/>
      <c r="D482" s="200"/>
    </row>
    <row r="483" spans="2:4" ht="14.25" customHeight="1">
      <c r="B483" s="24"/>
      <c r="C483" s="200"/>
      <c r="D483" s="200"/>
    </row>
    <row r="484" spans="2:4" ht="14.25" customHeight="1">
      <c r="B484" s="24"/>
      <c r="C484" s="200"/>
      <c r="D484" s="200"/>
    </row>
    <row r="485" spans="2:4" ht="14.25" customHeight="1">
      <c r="B485" s="24"/>
      <c r="C485" s="200"/>
      <c r="D485" s="200"/>
    </row>
    <row r="486" spans="2:4" ht="14.25" customHeight="1">
      <c r="B486" s="24"/>
      <c r="C486" s="200"/>
      <c r="D486" s="200"/>
    </row>
    <row r="487" spans="2:4" ht="14.25" customHeight="1">
      <c r="B487" s="24"/>
      <c r="C487" s="200"/>
      <c r="D487" s="200"/>
    </row>
    <row r="488" spans="2:4" ht="14.25" customHeight="1">
      <c r="B488" s="24"/>
      <c r="C488" s="200"/>
      <c r="D488" s="200"/>
    </row>
    <row r="489" spans="2:4" ht="14.25" customHeight="1">
      <c r="B489" s="24"/>
      <c r="C489" s="200"/>
      <c r="D489" s="200"/>
    </row>
    <row r="490" spans="2:4" ht="14.25" customHeight="1">
      <c r="B490" s="24"/>
      <c r="C490" s="200"/>
      <c r="D490" s="200"/>
    </row>
    <row r="491" spans="2:4" ht="14.25" customHeight="1">
      <c r="B491" s="24"/>
      <c r="C491" s="200"/>
      <c r="D491" s="200"/>
    </row>
    <row r="492" spans="2:4" ht="14.25" customHeight="1">
      <c r="B492" s="24"/>
      <c r="C492" s="200"/>
      <c r="D492" s="200"/>
    </row>
    <row r="493" spans="2:4" ht="14.25" customHeight="1">
      <c r="B493" s="24"/>
      <c r="C493" s="200"/>
      <c r="D493" s="200"/>
    </row>
    <row r="494" spans="2:4" ht="14.25" customHeight="1">
      <c r="B494" s="24"/>
      <c r="C494" s="200"/>
      <c r="D494" s="200"/>
    </row>
    <row r="495" spans="2:4" ht="14.25" customHeight="1">
      <c r="B495" s="24"/>
      <c r="C495" s="200"/>
      <c r="D495" s="200"/>
    </row>
    <row r="496" spans="2:4" ht="14.25" customHeight="1">
      <c r="B496" s="24"/>
      <c r="C496" s="200"/>
      <c r="D496" s="200"/>
    </row>
    <row r="497" spans="2:4" ht="14.25" customHeight="1">
      <c r="B497" s="24"/>
      <c r="C497" s="200"/>
      <c r="D497" s="200"/>
    </row>
    <row r="498" spans="2:4" ht="14.25" customHeight="1">
      <c r="B498" s="24"/>
      <c r="C498" s="200"/>
      <c r="D498" s="200"/>
    </row>
    <row r="499" spans="2:4" ht="14.25" customHeight="1">
      <c r="B499" s="24"/>
      <c r="C499" s="200"/>
      <c r="D499" s="200"/>
    </row>
    <row r="500" spans="2:4" ht="14.25" customHeight="1">
      <c r="B500" s="24"/>
      <c r="C500" s="200"/>
      <c r="D500" s="200"/>
    </row>
    <row r="501" spans="2:4" ht="14.25" customHeight="1">
      <c r="B501" s="24"/>
      <c r="C501" s="200"/>
      <c r="D501" s="200"/>
    </row>
    <row r="502" spans="2:4" ht="14.25" customHeight="1">
      <c r="B502" s="24"/>
      <c r="C502" s="200"/>
      <c r="D502" s="200"/>
    </row>
    <row r="503" spans="2:4" ht="14.25" customHeight="1">
      <c r="B503" s="24"/>
      <c r="C503" s="200"/>
      <c r="D503" s="200"/>
    </row>
    <row r="504" spans="2:4" ht="14.25" customHeight="1">
      <c r="B504" s="24"/>
      <c r="C504" s="200"/>
      <c r="D504" s="200"/>
    </row>
    <row r="505" spans="2:4" ht="14.25" customHeight="1">
      <c r="B505" s="24"/>
      <c r="C505" s="200"/>
      <c r="D505" s="200"/>
    </row>
    <row r="506" spans="2:4" ht="14.25" customHeight="1">
      <c r="B506" s="24"/>
      <c r="C506" s="200"/>
      <c r="D506" s="200"/>
    </row>
    <row r="507" spans="2:4" ht="14.25" customHeight="1">
      <c r="B507" s="24"/>
      <c r="C507" s="200"/>
      <c r="D507" s="200"/>
    </row>
    <row r="508" spans="2:4" ht="14.25" customHeight="1">
      <c r="B508" s="24"/>
      <c r="C508" s="200"/>
      <c r="D508" s="200"/>
    </row>
    <row r="509" spans="2:4" ht="14.25" customHeight="1">
      <c r="B509" s="24"/>
      <c r="C509" s="200"/>
      <c r="D509" s="200"/>
    </row>
    <row r="510" spans="2:4" ht="14.25" customHeight="1">
      <c r="B510" s="24"/>
      <c r="C510" s="200"/>
      <c r="D510" s="200"/>
    </row>
    <row r="511" spans="2:4" ht="14.25" customHeight="1">
      <c r="B511" s="24"/>
      <c r="C511" s="200"/>
      <c r="D511" s="200"/>
    </row>
    <row r="512" spans="2:4" ht="14.25" customHeight="1">
      <c r="B512" s="24"/>
      <c r="C512" s="200"/>
      <c r="D512" s="200"/>
    </row>
    <row r="513" spans="2:4" ht="14.25" customHeight="1">
      <c r="B513" s="24"/>
      <c r="C513" s="200"/>
      <c r="D513" s="200"/>
    </row>
    <row r="514" spans="2:4" ht="14.25" customHeight="1">
      <c r="B514" s="24"/>
      <c r="C514" s="200"/>
      <c r="D514" s="200"/>
    </row>
    <row r="515" spans="2:4" ht="14.25" customHeight="1">
      <c r="B515" s="24"/>
      <c r="C515" s="200"/>
      <c r="D515" s="200"/>
    </row>
    <row r="516" spans="2:4" ht="14.25" customHeight="1">
      <c r="B516" s="24"/>
      <c r="C516" s="200"/>
      <c r="D516" s="200"/>
    </row>
    <row r="517" spans="2:4" ht="14.25" customHeight="1">
      <c r="B517" s="24"/>
      <c r="C517" s="200"/>
      <c r="D517" s="200"/>
    </row>
    <row r="518" spans="2:4" ht="14.25" customHeight="1">
      <c r="B518" s="24"/>
      <c r="C518" s="200"/>
      <c r="D518" s="200"/>
    </row>
    <row r="519" spans="2:4" ht="14.25" customHeight="1">
      <c r="B519" s="24"/>
      <c r="C519" s="200"/>
      <c r="D519" s="200"/>
    </row>
    <row r="520" spans="2:4" ht="14.25" customHeight="1">
      <c r="B520" s="24"/>
      <c r="C520" s="200"/>
      <c r="D520" s="200"/>
    </row>
    <row r="521" spans="2:4" ht="14.25" customHeight="1">
      <c r="B521" s="24"/>
      <c r="C521" s="200"/>
      <c r="D521" s="200"/>
    </row>
    <row r="522" spans="2:4" ht="14.25" customHeight="1">
      <c r="B522" s="24"/>
      <c r="C522" s="200"/>
      <c r="D522" s="200"/>
    </row>
    <row r="523" spans="2:4" ht="14.25" customHeight="1">
      <c r="B523" s="24"/>
      <c r="C523" s="200"/>
      <c r="D523" s="200"/>
    </row>
    <row r="524" spans="2:4" ht="14.25" customHeight="1">
      <c r="B524" s="24"/>
      <c r="C524" s="200"/>
      <c r="D524" s="200"/>
    </row>
    <row r="525" spans="2:4" ht="14.25" customHeight="1">
      <c r="B525" s="24"/>
      <c r="C525" s="200"/>
      <c r="D525" s="200"/>
    </row>
    <row r="526" spans="2:4" ht="14.25" customHeight="1">
      <c r="B526" s="24"/>
      <c r="C526" s="200"/>
      <c r="D526" s="200"/>
    </row>
    <row r="527" spans="2:4" ht="14.25" customHeight="1">
      <c r="B527" s="24"/>
      <c r="C527" s="200"/>
      <c r="D527" s="200"/>
    </row>
    <row r="528" spans="2:4" ht="14.25" customHeight="1">
      <c r="B528" s="24"/>
      <c r="C528" s="200"/>
      <c r="D528" s="200"/>
    </row>
    <row r="529" spans="2:4" ht="14.25" customHeight="1">
      <c r="B529" s="24"/>
      <c r="C529" s="200"/>
      <c r="D529" s="200"/>
    </row>
    <row r="530" spans="2:4" ht="14.25" customHeight="1">
      <c r="B530" s="24"/>
      <c r="C530" s="200"/>
      <c r="D530" s="200"/>
    </row>
    <row r="531" spans="2:4" ht="14.25" customHeight="1">
      <c r="B531" s="24"/>
      <c r="C531" s="200"/>
      <c r="D531" s="200"/>
    </row>
    <row r="532" spans="2:4" ht="14.25" customHeight="1">
      <c r="B532" s="24"/>
      <c r="C532" s="200"/>
      <c r="D532" s="200"/>
    </row>
    <row r="533" spans="2:4" ht="14.25" customHeight="1">
      <c r="B533" s="24"/>
      <c r="C533" s="200"/>
      <c r="D533" s="200"/>
    </row>
    <row r="534" spans="2:4" ht="14.25" customHeight="1">
      <c r="B534" s="24"/>
      <c r="C534" s="200"/>
      <c r="D534" s="200"/>
    </row>
    <row r="535" spans="2:4" ht="14.25" customHeight="1">
      <c r="B535" s="24"/>
      <c r="C535" s="200"/>
      <c r="D535" s="200"/>
    </row>
    <row r="536" spans="2:4" ht="14.25" customHeight="1">
      <c r="B536" s="24"/>
      <c r="C536" s="200"/>
      <c r="D536" s="200"/>
    </row>
    <row r="537" spans="2:4" ht="14.25" customHeight="1">
      <c r="B537" s="24"/>
      <c r="C537" s="200"/>
      <c r="D537" s="200"/>
    </row>
    <row r="538" spans="2:4" ht="14.25" customHeight="1">
      <c r="B538" s="24"/>
      <c r="C538" s="200"/>
      <c r="D538" s="200"/>
    </row>
    <row r="539" spans="2:4" ht="14.25" customHeight="1">
      <c r="B539" s="24"/>
      <c r="C539" s="200"/>
      <c r="D539" s="200"/>
    </row>
    <row r="540" spans="2:4" ht="14.25" customHeight="1">
      <c r="B540" s="24"/>
      <c r="C540" s="200"/>
      <c r="D540" s="200"/>
    </row>
    <row r="541" spans="2:4" ht="14.25" customHeight="1">
      <c r="B541" s="24"/>
      <c r="C541" s="200"/>
      <c r="D541" s="200"/>
    </row>
    <row r="542" spans="2:4" ht="14.25" customHeight="1">
      <c r="B542" s="24"/>
      <c r="C542" s="200"/>
      <c r="D542" s="200"/>
    </row>
    <row r="543" spans="2:4" ht="14.25" customHeight="1">
      <c r="B543" s="24"/>
      <c r="C543" s="200"/>
      <c r="D543" s="200"/>
    </row>
    <row r="544" spans="2:4" ht="14.25" customHeight="1">
      <c r="B544" s="24"/>
      <c r="C544" s="200"/>
      <c r="D544" s="200"/>
    </row>
    <row r="545" spans="2:4" ht="14.25" customHeight="1">
      <c r="B545" s="24"/>
      <c r="C545" s="200"/>
      <c r="D545" s="200"/>
    </row>
    <row r="546" spans="2:4" ht="14.25" customHeight="1">
      <c r="B546" s="24"/>
      <c r="C546" s="200"/>
      <c r="D546" s="200"/>
    </row>
    <row r="547" spans="2:4" ht="14.25" customHeight="1">
      <c r="B547" s="24"/>
      <c r="C547" s="200"/>
      <c r="D547" s="200"/>
    </row>
    <row r="548" spans="2:4" ht="14.25" customHeight="1">
      <c r="B548" s="24"/>
      <c r="C548" s="200"/>
      <c r="D548" s="200"/>
    </row>
    <row r="549" spans="2:4" ht="14.25" customHeight="1">
      <c r="B549" s="24"/>
      <c r="C549" s="200"/>
      <c r="D549" s="200"/>
    </row>
    <row r="550" spans="2:4" ht="14.25" customHeight="1">
      <c r="B550" s="24"/>
      <c r="C550" s="200"/>
      <c r="D550" s="200"/>
    </row>
    <row r="551" spans="2:4" ht="14.25" customHeight="1">
      <c r="B551" s="24"/>
      <c r="C551" s="200"/>
      <c r="D551" s="200"/>
    </row>
    <row r="552" spans="2:4" ht="14.25" customHeight="1">
      <c r="B552" s="24"/>
      <c r="C552" s="200"/>
      <c r="D552" s="200"/>
    </row>
    <row r="553" spans="2:4" ht="14.25" customHeight="1">
      <c r="B553" s="24"/>
      <c r="C553" s="200"/>
      <c r="D553" s="200"/>
    </row>
    <row r="554" spans="2:4" ht="14.25" customHeight="1">
      <c r="B554" s="24"/>
      <c r="C554" s="200"/>
      <c r="D554" s="200"/>
    </row>
    <row r="555" spans="2:4" ht="14.25" customHeight="1">
      <c r="B555" s="24"/>
      <c r="C555" s="200"/>
      <c r="D555" s="200"/>
    </row>
    <row r="556" spans="2:4" ht="14.25" customHeight="1">
      <c r="B556" s="24"/>
      <c r="C556" s="200"/>
      <c r="D556" s="200"/>
    </row>
    <row r="557" spans="2:4" ht="14.25" customHeight="1">
      <c r="B557" s="24"/>
      <c r="C557" s="200"/>
      <c r="D557" s="200"/>
    </row>
    <row r="558" spans="2:4" ht="14.25" customHeight="1">
      <c r="B558" s="24"/>
      <c r="C558" s="200"/>
      <c r="D558" s="200"/>
    </row>
    <row r="559" spans="2:4" ht="14.25" customHeight="1">
      <c r="B559" s="24"/>
      <c r="C559" s="200"/>
      <c r="D559" s="200"/>
    </row>
    <row r="560" spans="2:4" ht="14.25" customHeight="1">
      <c r="B560" s="24"/>
      <c r="C560" s="200"/>
      <c r="D560" s="200"/>
    </row>
    <row r="561" spans="2:4" ht="14.25" customHeight="1">
      <c r="B561" s="24"/>
      <c r="C561" s="200"/>
      <c r="D561" s="200"/>
    </row>
    <row r="562" spans="2:4" ht="14.25" customHeight="1">
      <c r="B562" s="24"/>
      <c r="C562" s="200"/>
      <c r="D562" s="200"/>
    </row>
    <row r="563" spans="2:4" ht="14.25" customHeight="1">
      <c r="B563" s="24"/>
      <c r="C563" s="200"/>
      <c r="D563" s="200"/>
    </row>
    <row r="564" spans="2:4" ht="14.25" customHeight="1">
      <c r="B564" s="24"/>
      <c r="C564" s="200"/>
      <c r="D564" s="200"/>
    </row>
    <row r="565" spans="2:4" ht="14.25" customHeight="1">
      <c r="B565" s="24"/>
      <c r="C565" s="200"/>
      <c r="D565" s="200"/>
    </row>
    <row r="566" spans="2:4" ht="14.25" customHeight="1">
      <c r="B566" s="24"/>
      <c r="C566" s="200"/>
      <c r="D566" s="200"/>
    </row>
    <row r="567" spans="2:4" ht="14.25" customHeight="1">
      <c r="B567" s="24"/>
      <c r="C567" s="200"/>
      <c r="D567" s="200"/>
    </row>
    <row r="568" spans="2:4" ht="14.25" customHeight="1">
      <c r="B568" s="24"/>
      <c r="C568" s="200"/>
      <c r="D568" s="200"/>
    </row>
    <row r="569" spans="2:4" ht="14.25" customHeight="1">
      <c r="B569" s="24"/>
      <c r="C569" s="200"/>
      <c r="D569" s="200"/>
    </row>
    <row r="570" spans="2:4" ht="14.25" customHeight="1">
      <c r="B570" s="24"/>
      <c r="C570" s="200"/>
      <c r="D570" s="200"/>
    </row>
    <row r="571" spans="2:4" ht="14.25" customHeight="1">
      <c r="B571" s="24"/>
      <c r="C571" s="200"/>
      <c r="D571" s="200"/>
    </row>
    <row r="572" spans="2:4" ht="14.25" customHeight="1">
      <c r="B572" s="24"/>
      <c r="C572" s="200"/>
      <c r="D572" s="200"/>
    </row>
    <row r="573" spans="2:4" ht="14.25" customHeight="1">
      <c r="B573" s="24"/>
      <c r="C573" s="200"/>
      <c r="D573" s="200"/>
    </row>
    <row r="574" spans="2:4" ht="14.25" customHeight="1">
      <c r="B574" s="24"/>
      <c r="C574" s="200"/>
      <c r="D574" s="200"/>
    </row>
    <row r="575" spans="2:4" ht="14.25" customHeight="1">
      <c r="B575" s="24"/>
      <c r="C575" s="200"/>
      <c r="D575" s="200"/>
    </row>
    <row r="576" spans="2:4" ht="14.25" customHeight="1">
      <c r="B576" s="24"/>
      <c r="C576" s="200"/>
      <c r="D576" s="200"/>
    </row>
    <row r="577" spans="2:4" ht="14.25" customHeight="1">
      <c r="B577" s="24"/>
      <c r="C577" s="200"/>
      <c r="D577" s="200"/>
    </row>
    <row r="578" spans="2:4" ht="14.25" customHeight="1">
      <c r="B578" s="24"/>
      <c r="C578" s="200"/>
      <c r="D578" s="200"/>
    </row>
    <row r="579" spans="2:4" ht="14.25" customHeight="1">
      <c r="B579" s="24"/>
      <c r="C579" s="200"/>
      <c r="D579" s="200"/>
    </row>
    <row r="580" spans="2:4" ht="14.25" customHeight="1">
      <c r="B580" s="24"/>
      <c r="C580" s="200"/>
      <c r="D580" s="200"/>
    </row>
    <row r="581" spans="2:4" ht="14.25" customHeight="1">
      <c r="B581" s="24"/>
      <c r="C581" s="200"/>
      <c r="D581" s="200"/>
    </row>
    <row r="582" spans="2:4" ht="14.25" customHeight="1">
      <c r="B582" s="24"/>
      <c r="C582" s="200"/>
      <c r="D582" s="200"/>
    </row>
    <row r="583" spans="2:4" ht="14.25" customHeight="1">
      <c r="B583" s="24"/>
      <c r="C583" s="200"/>
      <c r="D583" s="200"/>
    </row>
    <row r="584" spans="2:4" ht="14.25" customHeight="1">
      <c r="B584" s="24"/>
      <c r="C584" s="200"/>
      <c r="D584" s="200"/>
    </row>
    <row r="585" spans="2:4" ht="14.25" customHeight="1">
      <c r="B585" s="24"/>
      <c r="C585" s="200"/>
      <c r="D585" s="200"/>
    </row>
    <row r="586" spans="2:4" ht="14.25" customHeight="1">
      <c r="B586" s="24"/>
      <c r="C586" s="200"/>
      <c r="D586" s="200"/>
    </row>
    <row r="587" spans="2:4" ht="14.25" customHeight="1">
      <c r="B587" s="24"/>
      <c r="C587" s="200"/>
      <c r="D587" s="200"/>
    </row>
    <row r="588" spans="2:4" ht="14.25" customHeight="1">
      <c r="B588" s="24"/>
      <c r="C588" s="200"/>
      <c r="D588" s="200"/>
    </row>
    <row r="589" spans="2:4" ht="14.25" customHeight="1">
      <c r="B589" s="24"/>
      <c r="C589" s="200"/>
      <c r="D589" s="200"/>
    </row>
    <row r="590" spans="2:4" ht="14.25" customHeight="1">
      <c r="B590" s="24"/>
      <c r="C590" s="200"/>
      <c r="D590" s="200"/>
    </row>
    <row r="591" spans="2:4" ht="14.25" customHeight="1">
      <c r="B591" s="24"/>
      <c r="C591" s="200"/>
      <c r="D591" s="200"/>
    </row>
    <row r="592" spans="2:4" ht="14.25" customHeight="1">
      <c r="B592" s="24"/>
      <c r="C592" s="200"/>
      <c r="D592" s="200"/>
    </row>
    <row r="593" spans="2:4" ht="14.25" customHeight="1">
      <c r="B593" s="24"/>
      <c r="C593" s="200"/>
      <c r="D593" s="200"/>
    </row>
    <row r="594" spans="2:4" ht="14.25" customHeight="1">
      <c r="B594" s="24"/>
      <c r="C594" s="200"/>
      <c r="D594" s="200"/>
    </row>
    <row r="595" spans="2:4" ht="14.25" customHeight="1">
      <c r="B595" s="24"/>
      <c r="C595" s="200"/>
      <c r="D595" s="200"/>
    </row>
    <row r="596" spans="2:4" ht="14.25" customHeight="1">
      <c r="B596" s="24"/>
      <c r="C596" s="200"/>
      <c r="D596" s="200"/>
    </row>
    <row r="597" spans="2:4" ht="14.25" customHeight="1">
      <c r="B597" s="24"/>
      <c r="C597" s="200"/>
      <c r="D597" s="200"/>
    </row>
    <row r="598" spans="2:4" ht="14.25" customHeight="1">
      <c r="B598" s="24"/>
      <c r="C598" s="200"/>
      <c r="D598" s="200"/>
    </row>
    <row r="599" spans="2:4" ht="14.25" customHeight="1">
      <c r="B599" s="24"/>
      <c r="C599" s="200"/>
      <c r="D599" s="200"/>
    </row>
    <row r="600" spans="2:4" ht="14.25" customHeight="1">
      <c r="B600" s="24"/>
      <c r="C600" s="200"/>
      <c r="D600" s="200"/>
    </row>
    <row r="601" spans="2:4" ht="14.25" customHeight="1">
      <c r="B601" s="24"/>
      <c r="C601" s="200"/>
      <c r="D601" s="200"/>
    </row>
    <row r="602" spans="2:4" ht="14.25" customHeight="1">
      <c r="B602" s="24"/>
      <c r="C602" s="200"/>
      <c r="D602" s="200"/>
    </row>
    <row r="603" spans="2:4" ht="14.25" customHeight="1">
      <c r="B603" s="24"/>
      <c r="C603" s="200"/>
      <c r="D603" s="200"/>
    </row>
    <row r="604" spans="2:4" ht="14.25" customHeight="1">
      <c r="B604" s="24"/>
      <c r="C604" s="200"/>
      <c r="D604" s="200"/>
    </row>
    <row r="605" spans="2:4" ht="14.25" customHeight="1">
      <c r="B605" s="24"/>
      <c r="C605" s="200"/>
      <c r="D605" s="200"/>
    </row>
    <row r="606" spans="2:4" ht="14.25" customHeight="1">
      <c r="B606" s="24"/>
      <c r="C606" s="200"/>
      <c r="D606" s="200"/>
    </row>
    <row r="607" spans="2:4" ht="14.25" customHeight="1">
      <c r="B607" s="24"/>
      <c r="C607" s="200"/>
      <c r="D607" s="200"/>
    </row>
    <row r="608" spans="2:4" ht="14.25" customHeight="1">
      <c r="B608" s="24"/>
      <c r="C608" s="200"/>
      <c r="D608" s="200"/>
    </row>
    <row r="609" spans="2:4" ht="14.25" customHeight="1">
      <c r="B609" s="24"/>
      <c r="C609" s="200"/>
      <c r="D609" s="200"/>
    </row>
    <row r="610" spans="2:4" ht="14.25" customHeight="1">
      <c r="B610" s="24"/>
      <c r="C610" s="200"/>
      <c r="D610" s="200"/>
    </row>
    <row r="611" spans="2:4" ht="14.25" customHeight="1">
      <c r="B611" s="24"/>
      <c r="C611" s="200"/>
      <c r="D611" s="200"/>
    </row>
    <row r="612" spans="2:4" ht="14.25" customHeight="1">
      <c r="B612" s="24"/>
      <c r="C612" s="200"/>
      <c r="D612" s="200"/>
    </row>
    <row r="613" spans="2:4" ht="14.25" customHeight="1">
      <c r="B613" s="24"/>
      <c r="C613" s="200"/>
      <c r="D613" s="200"/>
    </row>
    <row r="614" spans="2:4" ht="14.25" customHeight="1">
      <c r="B614" s="24"/>
      <c r="C614" s="200"/>
      <c r="D614" s="200"/>
    </row>
    <row r="615" spans="2:4" ht="14.25" customHeight="1">
      <c r="B615" s="24"/>
      <c r="C615" s="200"/>
      <c r="D615" s="200"/>
    </row>
    <row r="616" spans="2:4" ht="14.25" customHeight="1">
      <c r="B616" s="24"/>
      <c r="C616" s="200"/>
      <c r="D616" s="200"/>
    </row>
    <row r="617" spans="2:4" ht="14.25" customHeight="1">
      <c r="B617" s="24"/>
      <c r="C617" s="200"/>
      <c r="D617" s="200"/>
    </row>
    <row r="618" spans="2:4" ht="14.25" customHeight="1">
      <c r="B618" s="24"/>
      <c r="C618" s="200"/>
      <c r="D618" s="200"/>
    </row>
    <row r="619" spans="2:4" ht="14.25" customHeight="1">
      <c r="B619" s="24"/>
      <c r="C619" s="200"/>
      <c r="D619" s="200"/>
    </row>
    <row r="620" spans="2:4" ht="14.25" customHeight="1">
      <c r="B620" s="24"/>
      <c r="C620" s="200"/>
      <c r="D620" s="200"/>
    </row>
    <row r="621" spans="2:4" ht="14.25" customHeight="1">
      <c r="B621" s="24"/>
      <c r="C621" s="200"/>
      <c r="D621" s="200"/>
    </row>
    <row r="622" spans="2:4" ht="14.25" customHeight="1">
      <c r="B622" s="24"/>
      <c r="C622" s="200"/>
      <c r="D622" s="200"/>
    </row>
    <row r="623" spans="2:4" ht="14.25" customHeight="1">
      <c r="B623" s="24"/>
      <c r="C623" s="200"/>
      <c r="D623" s="200"/>
    </row>
    <row r="624" spans="2:4" ht="14.25" customHeight="1">
      <c r="B624" s="24"/>
      <c r="C624" s="200"/>
      <c r="D624" s="200"/>
    </row>
    <row r="625" spans="2:4" ht="14.25" customHeight="1">
      <c r="B625" s="24"/>
      <c r="C625" s="200"/>
      <c r="D625" s="200"/>
    </row>
    <row r="626" spans="2:4" ht="14.25" customHeight="1">
      <c r="B626" s="24"/>
      <c r="C626" s="200"/>
      <c r="D626" s="200"/>
    </row>
    <row r="627" spans="2:4" ht="14.25" customHeight="1">
      <c r="B627" s="24"/>
      <c r="C627" s="200"/>
      <c r="D627" s="200"/>
    </row>
    <row r="628" spans="2:4" ht="14.25" customHeight="1">
      <c r="B628" s="24"/>
      <c r="C628" s="200"/>
      <c r="D628" s="200"/>
    </row>
    <row r="629" spans="2:4" ht="14.25" customHeight="1">
      <c r="B629" s="24"/>
      <c r="C629" s="200"/>
      <c r="D629" s="200"/>
    </row>
    <row r="630" spans="2:4" ht="14.25" customHeight="1">
      <c r="B630" s="24"/>
      <c r="C630" s="200"/>
      <c r="D630" s="200"/>
    </row>
    <row r="631" spans="2:4" ht="14.25" customHeight="1">
      <c r="B631" s="24"/>
      <c r="C631" s="200"/>
      <c r="D631" s="200"/>
    </row>
    <row r="632" spans="2:4" ht="14.25" customHeight="1">
      <c r="B632" s="24"/>
      <c r="C632" s="200"/>
      <c r="D632" s="200"/>
    </row>
    <row r="633" spans="2:4" ht="14.25" customHeight="1">
      <c r="B633" s="24"/>
      <c r="C633" s="200"/>
      <c r="D633" s="200"/>
    </row>
    <row r="634" spans="2:4" ht="14.25" customHeight="1">
      <c r="B634" s="24"/>
      <c r="C634" s="200"/>
      <c r="D634" s="200"/>
    </row>
    <row r="635" spans="2:4" ht="14.25" customHeight="1">
      <c r="B635" s="24"/>
      <c r="C635" s="200"/>
      <c r="D635" s="200"/>
    </row>
    <row r="636" spans="2:4" ht="14.25" customHeight="1">
      <c r="B636" s="24"/>
      <c r="C636" s="200"/>
      <c r="D636" s="200"/>
    </row>
    <row r="637" spans="2:4" ht="14.25" customHeight="1">
      <c r="B637" s="24"/>
      <c r="C637" s="200"/>
      <c r="D637" s="200"/>
    </row>
    <row r="638" spans="2:4" ht="14.25" customHeight="1">
      <c r="B638" s="24"/>
      <c r="C638" s="200"/>
      <c r="D638" s="200"/>
    </row>
    <row r="639" spans="2:4" ht="14.25" customHeight="1">
      <c r="B639" s="24"/>
      <c r="C639" s="200"/>
      <c r="D639" s="200"/>
    </row>
    <row r="640" spans="2:4" ht="14.25" customHeight="1">
      <c r="B640" s="24"/>
      <c r="C640" s="200"/>
      <c r="D640" s="200"/>
    </row>
    <row r="641" spans="2:4" ht="14.25" customHeight="1">
      <c r="B641" s="24"/>
      <c r="C641" s="200"/>
      <c r="D641" s="200"/>
    </row>
    <row r="642" spans="2:4" ht="14.25" customHeight="1">
      <c r="B642" s="24"/>
      <c r="C642" s="200"/>
      <c r="D642" s="200"/>
    </row>
    <row r="643" spans="2:4" ht="14.25" customHeight="1">
      <c r="B643" s="24"/>
      <c r="C643" s="200"/>
      <c r="D643" s="200"/>
    </row>
    <row r="644" spans="2:4" ht="14.25" customHeight="1">
      <c r="B644" s="24"/>
      <c r="C644" s="200"/>
      <c r="D644" s="200"/>
    </row>
    <row r="645" spans="2:4" ht="14.25" customHeight="1">
      <c r="B645" s="24"/>
      <c r="C645" s="200"/>
      <c r="D645" s="200"/>
    </row>
    <row r="646" spans="2:4" ht="14.25" customHeight="1">
      <c r="B646" s="24"/>
      <c r="C646" s="200"/>
      <c r="D646" s="200"/>
    </row>
    <row r="647" spans="2:4" ht="14.25" customHeight="1">
      <c r="B647" s="24"/>
      <c r="C647" s="200"/>
      <c r="D647" s="200"/>
    </row>
    <row r="648" spans="2:4" ht="14.25" customHeight="1">
      <c r="B648" s="24"/>
      <c r="C648" s="200"/>
      <c r="D648" s="200"/>
    </row>
    <row r="649" spans="2:4" ht="14.25" customHeight="1">
      <c r="B649" s="24"/>
      <c r="C649" s="200"/>
      <c r="D649" s="200"/>
    </row>
    <row r="650" spans="2:4" ht="14.25" customHeight="1">
      <c r="B650" s="24"/>
      <c r="C650" s="200"/>
      <c r="D650" s="200"/>
    </row>
    <row r="651" spans="2:4" ht="14.25" customHeight="1">
      <c r="B651" s="24"/>
      <c r="C651" s="200"/>
      <c r="D651" s="200"/>
    </row>
    <row r="652" spans="2:4" ht="14.25" customHeight="1">
      <c r="B652" s="24"/>
      <c r="C652" s="200"/>
      <c r="D652" s="200"/>
    </row>
    <row r="653" spans="2:4" ht="14.25" customHeight="1">
      <c r="B653" s="24"/>
      <c r="C653" s="200"/>
      <c r="D653" s="200"/>
    </row>
    <row r="654" spans="2:4" ht="14.25" customHeight="1">
      <c r="B654" s="24"/>
      <c r="C654" s="200"/>
      <c r="D654" s="200"/>
    </row>
    <row r="655" spans="2:4" ht="14.25" customHeight="1">
      <c r="B655" s="24"/>
      <c r="C655" s="200"/>
      <c r="D655" s="200"/>
    </row>
    <row r="656" spans="2:4" ht="14.25" customHeight="1">
      <c r="B656" s="24"/>
      <c r="C656" s="200"/>
      <c r="D656" s="200"/>
    </row>
    <row r="657" spans="2:4" ht="14.25" customHeight="1">
      <c r="B657" s="24"/>
      <c r="C657" s="200"/>
      <c r="D657" s="200"/>
    </row>
    <row r="658" spans="2:4" ht="14.25" customHeight="1">
      <c r="B658" s="24"/>
      <c r="C658" s="200"/>
      <c r="D658" s="200"/>
    </row>
    <row r="659" spans="2:4" ht="14.25" customHeight="1">
      <c r="B659" s="24"/>
      <c r="C659" s="200"/>
      <c r="D659" s="200"/>
    </row>
    <row r="660" spans="2:4" ht="14.25" customHeight="1">
      <c r="B660" s="24"/>
      <c r="C660" s="200"/>
      <c r="D660" s="200"/>
    </row>
    <row r="661" spans="2:4" ht="14.25" customHeight="1">
      <c r="B661" s="24"/>
      <c r="C661" s="200"/>
      <c r="D661" s="200"/>
    </row>
    <row r="662" spans="2:4" ht="14.25" customHeight="1">
      <c r="B662" s="24"/>
      <c r="C662" s="200"/>
      <c r="D662" s="200"/>
    </row>
    <row r="663" spans="2:4" ht="14.25" customHeight="1">
      <c r="B663" s="24"/>
      <c r="C663" s="200"/>
      <c r="D663" s="200"/>
    </row>
    <row r="664" spans="2:4" ht="14.25" customHeight="1">
      <c r="B664" s="24"/>
      <c r="C664" s="200"/>
      <c r="D664" s="200"/>
    </row>
    <row r="665" spans="2:4" ht="14.25" customHeight="1">
      <c r="B665" s="24"/>
      <c r="C665" s="200"/>
      <c r="D665" s="200"/>
    </row>
    <row r="666" spans="2:4" ht="14.25" customHeight="1">
      <c r="B666" s="24"/>
      <c r="C666" s="200"/>
      <c r="D666" s="200"/>
    </row>
    <row r="667" spans="2:4" ht="14.25" customHeight="1">
      <c r="B667" s="24"/>
      <c r="C667" s="200"/>
      <c r="D667" s="200"/>
    </row>
    <row r="668" spans="2:4" ht="14.25" customHeight="1">
      <c r="B668" s="24"/>
      <c r="C668" s="200"/>
      <c r="D668" s="200"/>
    </row>
    <row r="669" spans="2:4" ht="14.25" customHeight="1">
      <c r="B669" s="24"/>
      <c r="C669" s="200"/>
      <c r="D669" s="200"/>
    </row>
    <row r="670" spans="2:4" ht="14.25" customHeight="1">
      <c r="B670" s="24"/>
      <c r="C670" s="200"/>
      <c r="D670" s="200"/>
    </row>
    <row r="671" spans="2:4" ht="14.25" customHeight="1">
      <c r="B671" s="24"/>
      <c r="C671" s="200"/>
      <c r="D671" s="200"/>
    </row>
    <row r="672" spans="2:4" ht="14.25" customHeight="1">
      <c r="B672" s="24"/>
      <c r="C672" s="200"/>
      <c r="D672" s="200"/>
    </row>
    <row r="673" spans="2:4" ht="14.25" customHeight="1">
      <c r="B673" s="24"/>
      <c r="C673" s="200"/>
      <c r="D673" s="200"/>
    </row>
    <row r="674" spans="2:4" ht="14.25" customHeight="1">
      <c r="B674" s="24"/>
      <c r="C674" s="200"/>
      <c r="D674" s="200"/>
    </row>
    <row r="675" spans="2:4" ht="14.25" customHeight="1">
      <c r="B675" s="24"/>
      <c r="C675" s="200"/>
      <c r="D675" s="200"/>
    </row>
    <row r="676" spans="2:4" ht="14.25" customHeight="1">
      <c r="B676" s="24"/>
      <c r="C676" s="200"/>
      <c r="D676" s="200"/>
    </row>
    <row r="677" spans="2:4" ht="14.25" customHeight="1">
      <c r="B677" s="24"/>
      <c r="C677" s="200"/>
      <c r="D677" s="200"/>
    </row>
    <row r="678" spans="2:4" ht="14.25" customHeight="1">
      <c r="B678" s="24"/>
      <c r="C678" s="200"/>
      <c r="D678" s="200"/>
    </row>
    <row r="679" spans="2:4" ht="14.25" customHeight="1">
      <c r="B679" s="24"/>
      <c r="C679" s="200"/>
      <c r="D679" s="200"/>
    </row>
    <row r="680" spans="2:4" ht="14.25" customHeight="1">
      <c r="B680" s="24"/>
      <c r="C680" s="200"/>
      <c r="D680" s="200"/>
    </row>
    <row r="681" spans="2:4" ht="14.25" customHeight="1">
      <c r="B681" s="24"/>
      <c r="C681" s="200"/>
      <c r="D681" s="200"/>
    </row>
    <row r="682" spans="2:4" ht="14.25" customHeight="1">
      <c r="B682" s="24"/>
      <c r="C682" s="200"/>
      <c r="D682" s="200"/>
    </row>
    <row r="683" spans="2:4" ht="14.25" customHeight="1">
      <c r="B683" s="24"/>
      <c r="C683" s="200"/>
      <c r="D683" s="200"/>
    </row>
    <row r="684" spans="2:4" ht="14.25" customHeight="1">
      <c r="B684" s="24"/>
      <c r="C684" s="200"/>
      <c r="D684" s="200"/>
    </row>
    <row r="685" spans="2:4" ht="14.25" customHeight="1">
      <c r="B685" s="24"/>
      <c r="C685" s="200"/>
      <c r="D685" s="200"/>
    </row>
    <row r="686" spans="2:4" ht="14.25" customHeight="1">
      <c r="B686" s="24"/>
      <c r="C686" s="200"/>
      <c r="D686" s="200"/>
    </row>
    <row r="687" spans="2:4" ht="14.25" customHeight="1">
      <c r="B687" s="24"/>
      <c r="C687" s="200"/>
      <c r="D687" s="200"/>
    </row>
    <row r="688" spans="2:4" ht="14.25" customHeight="1">
      <c r="B688" s="24"/>
      <c r="C688" s="200"/>
      <c r="D688" s="200"/>
    </row>
    <row r="689" spans="2:4" ht="14.25" customHeight="1">
      <c r="B689" s="24"/>
      <c r="C689" s="200"/>
      <c r="D689" s="200"/>
    </row>
    <row r="690" spans="2:4" ht="14.25" customHeight="1">
      <c r="B690" s="24"/>
      <c r="C690" s="200"/>
      <c r="D690" s="200"/>
    </row>
    <row r="691" spans="2:4" ht="14.25" customHeight="1">
      <c r="B691" s="24"/>
      <c r="C691" s="200"/>
      <c r="D691" s="200"/>
    </row>
    <row r="692" spans="2:4" ht="14.25" customHeight="1">
      <c r="B692" s="24"/>
      <c r="C692" s="200"/>
      <c r="D692" s="200"/>
    </row>
    <row r="693" spans="2:4" ht="14.25" customHeight="1">
      <c r="B693" s="24"/>
      <c r="C693" s="200"/>
      <c r="D693" s="200"/>
    </row>
    <row r="694" spans="2:4" ht="14.25" customHeight="1">
      <c r="B694" s="24"/>
      <c r="C694" s="200"/>
      <c r="D694" s="200"/>
    </row>
    <row r="695" spans="2:4" ht="14.25" customHeight="1">
      <c r="B695" s="24"/>
      <c r="C695" s="200"/>
      <c r="D695" s="200"/>
    </row>
    <row r="696" spans="2:4" ht="14.25" customHeight="1">
      <c r="B696" s="24"/>
      <c r="C696" s="200"/>
      <c r="D696" s="200"/>
    </row>
    <row r="697" spans="2:4" ht="14.25" customHeight="1">
      <c r="B697" s="24"/>
      <c r="C697" s="200"/>
      <c r="D697" s="200"/>
    </row>
    <row r="698" spans="2:4" ht="14.25" customHeight="1">
      <c r="B698" s="24"/>
      <c r="C698" s="200"/>
      <c r="D698" s="200"/>
    </row>
    <row r="699" spans="2:4" ht="14.25" customHeight="1">
      <c r="B699" s="24"/>
      <c r="C699" s="200"/>
      <c r="D699" s="200"/>
    </row>
    <row r="700" spans="2:4" ht="14.25" customHeight="1">
      <c r="B700" s="24"/>
      <c r="C700" s="200"/>
      <c r="D700" s="200"/>
    </row>
    <row r="701" spans="2:4" ht="14.25" customHeight="1">
      <c r="B701" s="24"/>
      <c r="C701" s="200"/>
      <c r="D701" s="200"/>
    </row>
    <row r="702" spans="2:4" ht="14.25" customHeight="1">
      <c r="B702" s="24"/>
      <c r="C702" s="200"/>
      <c r="D702" s="200"/>
    </row>
    <row r="703" spans="2:4" ht="14.25" customHeight="1">
      <c r="B703" s="24"/>
      <c r="C703" s="200"/>
      <c r="D703" s="200"/>
    </row>
    <row r="704" spans="2:4" ht="14.25" customHeight="1">
      <c r="B704" s="24"/>
      <c r="C704" s="200"/>
      <c r="D704" s="200"/>
    </row>
    <row r="705" spans="2:4" ht="14.25" customHeight="1">
      <c r="B705" s="24"/>
      <c r="C705" s="200"/>
      <c r="D705" s="200"/>
    </row>
    <row r="706" spans="2:4" ht="14.25" customHeight="1">
      <c r="B706" s="24"/>
      <c r="C706" s="200"/>
      <c r="D706" s="200"/>
    </row>
    <row r="707" spans="2:4" ht="14.25" customHeight="1">
      <c r="B707" s="24"/>
      <c r="C707" s="200"/>
      <c r="D707" s="200"/>
    </row>
    <row r="708" spans="2:4" ht="14.25" customHeight="1">
      <c r="B708" s="24"/>
      <c r="C708" s="200"/>
      <c r="D708" s="200"/>
    </row>
    <row r="709" spans="2:4" ht="14.25" customHeight="1">
      <c r="B709" s="24"/>
      <c r="C709" s="200"/>
      <c r="D709" s="200"/>
    </row>
    <row r="710" spans="2:4" ht="14.25" customHeight="1">
      <c r="B710" s="24"/>
      <c r="C710" s="200"/>
      <c r="D710" s="200"/>
    </row>
    <row r="711" spans="2:4" ht="14.25" customHeight="1">
      <c r="B711" s="24"/>
      <c r="C711" s="200"/>
      <c r="D711" s="200"/>
    </row>
    <row r="712" spans="2:4" ht="14.25" customHeight="1">
      <c r="B712" s="24"/>
      <c r="C712" s="200"/>
      <c r="D712" s="200"/>
    </row>
    <row r="713" spans="2:4" ht="14.25" customHeight="1">
      <c r="B713" s="24"/>
      <c r="C713" s="200"/>
      <c r="D713" s="200"/>
    </row>
    <row r="714" spans="2:4" ht="14.25" customHeight="1">
      <c r="B714" s="24"/>
      <c r="C714" s="200"/>
      <c r="D714" s="200"/>
    </row>
    <row r="715" spans="2:4" ht="14.25" customHeight="1">
      <c r="B715" s="24"/>
      <c r="C715" s="200"/>
      <c r="D715" s="200"/>
    </row>
    <row r="716" spans="2:4" ht="14.25" customHeight="1">
      <c r="B716" s="24"/>
      <c r="C716" s="200"/>
      <c r="D716" s="200"/>
    </row>
    <row r="717" spans="2:4" ht="14.25" customHeight="1">
      <c r="B717" s="24"/>
      <c r="C717" s="200"/>
      <c r="D717" s="200"/>
    </row>
    <row r="718" spans="2:4" ht="14.25" customHeight="1">
      <c r="B718" s="24"/>
      <c r="C718" s="200"/>
      <c r="D718" s="200"/>
    </row>
    <row r="719" spans="2:4" ht="14.25" customHeight="1">
      <c r="B719" s="24"/>
      <c r="C719" s="200"/>
      <c r="D719" s="200"/>
    </row>
    <row r="720" spans="2:4" ht="14.25" customHeight="1">
      <c r="B720" s="24"/>
      <c r="C720" s="200"/>
      <c r="D720" s="200"/>
    </row>
    <row r="721" spans="2:4" ht="14.25" customHeight="1">
      <c r="B721" s="24"/>
      <c r="C721" s="200"/>
      <c r="D721" s="200"/>
    </row>
    <row r="722" spans="2:4" ht="14.25" customHeight="1">
      <c r="B722" s="24"/>
      <c r="C722" s="200"/>
      <c r="D722" s="200"/>
    </row>
    <row r="723" spans="2:4" ht="14.25" customHeight="1">
      <c r="B723" s="24"/>
      <c r="C723" s="200"/>
      <c r="D723" s="200"/>
    </row>
    <row r="724" spans="2:4" ht="14.25" customHeight="1">
      <c r="B724" s="24"/>
      <c r="C724" s="200"/>
      <c r="D724" s="200"/>
    </row>
    <row r="725" spans="2:4" ht="14.25" customHeight="1">
      <c r="B725" s="24"/>
      <c r="C725" s="200"/>
      <c r="D725" s="200"/>
    </row>
    <row r="726" spans="2:4" ht="14.25" customHeight="1">
      <c r="B726" s="24"/>
      <c r="C726" s="200"/>
      <c r="D726" s="200"/>
    </row>
    <row r="727" spans="2:4" ht="14.25" customHeight="1">
      <c r="B727" s="24"/>
      <c r="C727" s="200"/>
      <c r="D727" s="200"/>
    </row>
    <row r="728" spans="2:4" ht="14.25" customHeight="1">
      <c r="B728" s="24"/>
      <c r="C728" s="200"/>
      <c r="D728" s="200"/>
    </row>
    <row r="729" spans="2:4" ht="14.25" customHeight="1">
      <c r="B729" s="24"/>
      <c r="C729" s="200"/>
      <c r="D729" s="200"/>
    </row>
    <row r="730" spans="2:4" ht="14.25" customHeight="1">
      <c r="B730" s="24"/>
      <c r="C730" s="200"/>
      <c r="D730" s="200"/>
    </row>
    <row r="731" spans="2:4" ht="14.25" customHeight="1">
      <c r="B731" s="24"/>
      <c r="C731" s="200"/>
      <c r="D731" s="200"/>
    </row>
    <row r="732" spans="2:4" ht="14.25" customHeight="1">
      <c r="B732" s="24"/>
      <c r="C732" s="200"/>
      <c r="D732" s="200"/>
    </row>
    <row r="733" spans="2:4" ht="14.25" customHeight="1">
      <c r="B733" s="24"/>
      <c r="C733" s="200"/>
      <c r="D733" s="200"/>
    </row>
    <row r="734" spans="2:4" ht="14.25" customHeight="1">
      <c r="B734" s="24"/>
      <c r="C734" s="200"/>
      <c r="D734" s="200"/>
    </row>
    <row r="735" spans="2:4" ht="14.25" customHeight="1">
      <c r="B735" s="24"/>
      <c r="C735" s="200"/>
      <c r="D735" s="200"/>
    </row>
    <row r="736" spans="2:4" ht="14.25" customHeight="1">
      <c r="B736" s="24"/>
      <c r="C736" s="200"/>
      <c r="D736" s="200"/>
    </row>
    <row r="737" spans="2:4" ht="14.25" customHeight="1">
      <c r="B737" s="24"/>
      <c r="C737" s="200"/>
      <c r="D737" s="200"/>
    </row>
    <row r="738" spans="2:4" ht="14.25" customHeight="1">
      <c r="B738" s="24"/>
      <c r="C738" s="200"/>
      <c r="D738" s="200"/>
    </row>
    <row r="739" spans="2:4" ht="14.25" customHeight="1">
      <c r="B739" s="24"/>
      <c r="C739" s="200"/>
      <c r="D739" s="200"/>
    </row>
    <row r="740" spans="2:4" ht="14.25" customHeight="1">
      <c r="B740" s="24"/>
      <c r="C740" s="200"/>
      <c r="D740" s="200"/>
    </row>
    <row r="741" spans="2:4" ht="14.25" customHeight="1">
      <c r="B741" s="24"/>
      <c r="C741" s="200"/>
      <c r="D741" s="200"/>
    </row>
    <row r="742" spans="2:4" ht="14.25" customHeight="1">
      <c r="B742" s="24"/>
      <c r="C742" s="200"/>
      <c r="D742" s="200"/>
    </row>
    <row r="743" spans="2:4" ht="14.25" customHeight="1">
      <c r="B743" s="24"/>
      <c r="C743" s="200"/>
      <c r="D743" s="200"/>
    </row>
    <row r="744" spans="2:4" ht="14.25" customHeight="1">
      <c r="B744" s="24"/>
      <c r="C744" s="200"/>
      <c r="D744" s="200"/>
    </row>
    <row r="745" spans="2:4" ht="14.25" customHeight="1">
      <c r="B745" s="24"/>
      <c r="C745" s="200"/>
      <c r="D745" s="200"/>
    </row>
    <row r="746" spans="2:4" ht="14.25" customHeight="1">
      <c r="B746" s="24"/>
      <c r="C746" s="200"/>
      <c r="D746" s="200"/>
    </row>
    <row r="747" spans="2:4" ht="14.25" customHeight="1">
      <c r="B747" s="24"/>
      <c r="C747" s="200"/>
      <c r="D747" s="200"/>
    </row>
    <row r="748" spans="2:4" ht="14.25" customHeight="1">
      <c r="B748" s="24"/>
      <c r="C748" s="200"/>
      <c r="D748" s="200"/>
    </row>
    <row r="749" spans="2:4" ht="14.25" customHeight="1">
      <c r="B749" s="24"/>
      <c r="C749" s="200"/>
      <c r="D749" s="200"/>
    </row>
    <row r="750" spans="2:4" ht="14.25" customHeight="1">
      <c r="B750" s="24"/>
      <c r="C750" s="200"/>
      <c r="D750" s="200"/>
    </row>
    <row r="751" spans="2:4" ht="14.25" customHeight="1">
      <c r="B751" s="24"/>
      <c r="C751" s="200"/>
      <c r="D751" s="200"/>
    </row>
    <row r="752" spans="2:4" ht="14.25" customHeight="1">
      <c r="B752" s="24"/>
      <c r="C752" s="200"/>
      <c r="D752" s="200"/>
    </row>
    <row r="753" spans="2:4" ht="14.25" customHeight="1">
      <c r="B753" s="24"/>
      <c r="C753" s="200"/>
      <c r="D753" s="200"/>
    </row>
    <row r="754" spans="2:4" ht="14.25" customHeight="1">
      <c r="B754" s="24"/>
      <c r="C754" s="200"/>
      <c r="D754" s="200"/>
    </row>
    <row r="755" spans="2:4" ht="14.25" customHeight="1">
      <c r="B755" s="24"/>
      <c r="C755" s="200"/>
      <c r="D755" s="200"/>
    </row>
    <row r="756" spans="2:4" ht="14.25" customHeight="1">
      <c r="B756" s="24"/>
      <c r="C756" s="200"/>
      <c r="D756" s="200"/>
    </row>
    <row r="757" spans="2:4" ht="14.25" customHeight="1">
      <c r="B757" s="24"/>
      <c r="C757" s="200"/>
      <c r="D757" s="200"/>
    </row>
    <row r="758" spans="2:4" ht="14.25" customHeight="1">
      <c r="B758" s="24"/>
      <c r="C758" s="200"/>
      <c r="D758" s="200"/>
    </row>
    <row r="759" spans="2:4" ht="14.25" customHeight="1">
      <c r="B759" s="24"/>
      <c r="C759" s="200"/>
      <c r="D759" s="200"/>
    </row>
    <row r="760" spans="2:4" ht="14.25" customHeight="1">
      <c r="B760" s="24"/>
      <c r="C760" s="200"/>
      <c r="D760" s="200"/>
    </row>
    <row r="761" spans="2:4" ht="14.25" customHeight="1">
      <c r="B761" s="24"/>
      <c r="C761" s="200"/>
      <c r="D761" s="200"/>
    </row>
    <row r="762" spans="2:4" ht="14.25" customHeight="1">
      <c r="B762" s="24"/>
      <c r="C762" s="200"/>
      <c r="D762" s="200"/>
    </row>
    <row r="763" spans="2:4" ht="14.25" customHeight="1">
      <c r="B763" s="24"/>
      <c r="C763" s="200"/>
      <c r="D763" s="200"/>
    </row>
    <row r="764" spans="2:4" ht="14.25" customHeight="1">
      <c r="B764" s="24"/>
      <c r="C764" s="200"/>
      <c r="D764" s="200"/>
    </row>
    <row r="765" spans="2:4" ht="14.25" customHeight="1">
      <c r="B765" s="24"/>
      <c r="C765" s="200"/>
      <c r="D765" s="200"/>
    </row>
    <row r="766" spans="2:4" ht="14.25" customHeight="1">
      <c r="B766" s="24"/>
      <c r="C766" s="200"/>
      <c r="D766" s="200"/>
    </row>
    <row r="767" spans="2:4" ht="14.25" customHeight="1">
      <c r="B767" s="24"/>
      <c r="C767" s="200"/>
      <c r="D767" s="200"/>
    </row>
    <row r="768" spans="2:4" ht="14.25" customHeight="1">
      <c r="B768" s="24"/>
      <c r="C768" s="200"/>
      <c r="D768" s="200"/>
    </row>
    <row r="769" spans="2:4" ht="14.25" customHeight="1">
      <c r="B769" s="24"/>
      <c r="C769" s="200"/>
      <c r="D769" s="200"/>
    </row>
    <row r="770" spans="2:4" ht="14.25" customHeight="1">
      <c r="B770" s="24"/>
      <c r="C770" s="200"/>
      <c r="D770" s="200"/>
    </row>
    <row r="771" spans="2:4" ht="14.25" customHeight="1">
      <c r="B771" s="24"/>
      <c r="C771" s="200"/>
      <c r="D771" s="200"/>
    </row>
    <row r="772" spans="2:4" ht="14.25" customHeight="1">
      <c r="B772" s="24"/>
      <c r="C772" s="200"/>
      <c r="D772" s="200"/>
    </row>
    <row r="773" spans="2:4" ht="14.25" customHeight="1">
      <c r="B773" s="24"/>
      <c r="C773" s="200"/>
      <c r="D773" s="200"/>
    </row>
    <row r="774" spans="2:4" ht="14.25" customHeight="1">
      <c r="B774" s="24"/>
      <c r="C774" s="200"/>
      <c r="D774" s="200"/>
    </row>
    <row r="775" spans="2:4" ht="14.25" customHeight="1">
      <c r="B775" s="24"/>
      <c r="C775" s="200"/>
      <c r="D775" s="200"/>
    </row>
    <row r="776" spans="2:4" ht="14.25" customHeight="1">
      <c r="B776" s="24"/>
      <c r="C776" s="200"/>
      <c r="D776" s="200"/>
    </row>
    <row r="777" spans="2:4" ht="14.25" customHeight="1">
      <c r="B777" s="24"/>
      <c r="C777" s="200"/>
      <c r="D777" s="200"/>
    </row>
    <row r="778" spans="2:4" ht="14.25" customHeight="1">
      <c r="B778" s="24"/>
      <c r="C778" s="200"/>
      <c r="D778" s="200"/>
    </row>
    <row r="779" spans="2:4" ht="14.25" customHeight="1">
      <c r="B779" s="24"/>
      <c r="C779" s="200"/>
      <c r="D779" s="200"/>
    </row>
    <row r="780" spans="2:4" ht="14.25" customHeight="1">
      <c r="B780" s="24"/>
      <c r="C780" s="200"/>
      <c r="D780" s="200"/>
    </row>
    <row r="781" spans="2:4" ht="14.25" customHeight="1">
      <c r="B781" s="24"/>
      <c r="C781" s="200"/>
      <c r="D781" s="200"/>
    </row>
    <row r="782" spans="2:4" ht="14.25" customHeight="1">
      <c r="B782" s="24"/>
      <c r="C782" s="200"/>
      <c r="D782" s="200"/>
    </row>
    <row r="783" spans="2:4" ht="14.25" customHeight="1">
      <c r="B783" s="24"/>
      <c r="C783" s="200"/>
      <c r="D783" s="200"/>
    </row>
    <row r="784" spans="2:4" ht="14.25" customHeight="1">
      <c r="B784" s="24"/>
      <c r="C784" s="200"/>
      <c r="D784" s="200"/>
    </row>
    <row r="785" spans="2:4" ht="14.25" customHeight="1">
      <c r="B785" s="24"/>
      <c r="C785" s="200"/>
      <c r="D785" s="200"/>
    </row>
    <row r="786" spans="2:4" ht="14.25" customHeight="1">
      <c r="B786" s="24"/>
      <c r="C786" s="200"/>
      <c r="D786" s="200"/>
    </row>
    <row r="787" spans="2:4" ht="14.25" customHeight="1">
      <c r="B787" s="24"/>
      <c r="C787" s="200"/>
      <c r="D787" s="200"/>
    </row>
    <row r="788" spans="2:4" ht="14.25" customHeight="1">
      <c r="B788" s="24"/>
      <c r="C788" s="200"/>
      <c r="D788" s="200"/>
    </row>
    <row r="789" spans="2:4" ht="14.25" customHeight="1">
      <c r="B789" s="24"/>
      <c r="C789" s="200"/>
      <c r="D789" s="200"/>
    </row>
    <row r="790" spans="2:4" ht="14.25" customHeight="1">
      <c r="B790" s="24"/>
      <c r="C790" s="200"/>
      <c r="D790" s="200"/>
    </row>
    <row r="791" spans="2:4" ht="14.25" customHeight="1">
      <c r="B791" s="24"/>
      <c r="C791" s="200"/>
      <c r="D791" s="200"/>
    </row>
    <row r="792" spans="2:4" ht="14.25" customHeight="1">
      <c r="B792" s="24"/>
      <c r="C792" s="200"/>
      <c r="D792" s="200"/>
    </row>
    <row r="793" spans="2:4" ht="14.25" customHeight="1">
      <c r="B793" s="24"/>
      <c r="C793" s="200"/>
      <c r="D793" s="200"/>
    </row>
    <row r="794" spans="2:4" ht="14.25" customHeight="1">
      <c r="B794" s="24"/>
      <c r="C794" s="200"/>
      <c r="D794" s="200"/>
    </row>
    <row r="795" spans="2:4" ht="14.25" customHeight="1">
      <c r="B795" s="24"/>
      <c r="C795" s="200"/>
      <c r="D795" s="200"/>
    </row>
    <row r="796" spans="2:4" ht="14.25" customHeight="1">
      <c r="B796" s="24"/>
      <c r="C796" s="200"/>
      <c r="D796" s="200"/>
    </row>
    <row r="797" spans="2:4" ht="14.25" customHeight="1">
      <c r="B797" s="24"/>
      <c r="C797" s="200"/>
      <c r="D797" s="200"/>
    </row>
    <row r="798" spans="2:4" ht="14.25" customHeight="1">
      <c r="B798" s="24"/>
      <c r="C798" s="200"/>
      <c r="D798" s="200"/>
    </row>
    <row r="799" spans="2:4" ht="14.25" customHeight="1">
      <c r="B799" s="24"/>
      <c r="C799" s="200"/>
      <c r="D799" s="200"/>
    </row>
    <row r="800" spans="2:4" ht="14.25" customHeight="1">
      <c r="B800" s="24"/>
      <c r="C800" s="200"/>
      <c r="D800" s="200"/>
    </row>
    <row r="801" spans="2:4" ht="14.25" customHeight="1">
      <c r="B801" s="24"/>
      <c r="C801" s="200"/>
      <c r="D801" s="200"/>
    </row>
    <row r="802" spans="2:4" ht="14.25" customHeight="1">
      <c r="B802" s="24"/>
      <c r="C802" s="200"/>
      <c r="D802" s="200"/>
    </row>
    <row r="803" spans="2:4" ht="14.25" customHeight="1">
      <c r="B803" s="24"/>
      <c r="C803" s="200"/>
      <c r="D803" s="200"/>
    </row>
    <row r="804" spans="2:4" ht="14.25" customHeight="1">
      <c r="B804" s="24"/>
      <c r="C804" s="200"/>
      <c r="D804" s="200"/>
    </row>
    <row r="805" spans="2:4" ht="14.25" customHeight="1">
      <c r="B805" s="24"/>
      <c r="C805" s="200"/>
      <c r="D805" s="200"/>
    </row>
    <row r="806" spans="2:4" ht="14.25" customHeight="1">
      <c r="B806" s="24"/>
      <c r="C806" s="200"/>
      <c r="D806" s="200"/>
    </row>
    <row r="807" spans="2:4" ht="14.25" customHeight="1">
      <c r="B807" s="24"/>
      <c r="C807" s="200"/>
      <c r="D807" s="200"/>
    </row>
    <row r="808" spans="2:4" ht="14.25" customHeight="1">
      <c r="B808" s="24"/>
      <c r="C808" s="200"/>
      <c r="D808" s="200"/>
    </row>
    <row r="809" spans="2:4" ht="14.25" customHeight="1">
      <c r="B809" s="24"/>
      <c r="C809" s="200"/>
      <c r="D809" s="200"/>
    </row>
    <row r="810" spans="2:4" ht="14.25" customHeight="1">
      <c r="B810" s="24"/>
      <c r="C810" s="200"/>
      <c r="D810" s="200"/>
    </row>
    <row r="811" spans="2:4" ht="14.25" customHeight="1">
      <c r="B811" s="24"/>
      <c r="C811" s="200"/>
      <c r="D811" s="200"/>
    </row>
    <row r="812" spans="2:4" ht="14.25" customHeight="1">
      <c r="B812" s="24"/>
      <c r="C812" s="200"/>
      <c r="D812" s="200"/>
    </row>
    <row r="813" spans="2:4" ht="14.25" customHeight="1">
      <c r="B813" s="24"/>
      <c r="C813" s="200"/>
      <c r="D813" s="200"/>
    </row>
    <row r="814" spans="2:4" ht="14.25" customHeight="1">
      <c r="B814" s="24"/>
      <c r="C814" s="200"/>
      <c r="D814" s="200"/>
    </row>
    <row r="815" spans="2:4" ht="14.25" customHeight="1">
      <c r="B815" s="24"/>
      <c r="C815" s="200"/>
      <c r="D815" s="200"/>
    </row>
    <row r="816" spans="2:4" ht="14.25" customHeight="1">
      <c r="B816" s="24"/>
      <c r="C816" s="200"/>
      <c r="D816" s="200"/>
    </row>
    <row r="817" spans="2:4" ht="14.25" customHeight="1">
      <c r="B817" s="24"/>
      <c r="C817" s="200"/>
      <c r="D817" s="200"/>
    </row>
    <row r="818" spans="2:4" ht="14.25" customHeight="1">
      <c r="B818" s="24"/>
      <c r="C818" s="200"/>
      <c r="D818" s="200"/>
    </row>
    <row r="819" spans="2:4" ht="14.25" customHeight="1">
      <c r="B819" s="24"/>
      <c r="C819" s="200"/>
      <c r="D819" s="200"/>
    </row>
    <row r="820" spans="2:4" ht="14.25" customHeight="1">
      <c r="B820" s="24"/>
      <c r="C820" s="200"/>
      <c r="D820" s="200"/>
    </row>
    <row r="821" spans="2:4" ht="14.25" customHeight="1">
      <c r="B821" s="24"/>
      <c r="C821" s="200"/>
      <c r="D821" s="200"/>
    </row>
    <row r="822" spans="2:4" ht="14.25" customHeight="1">
      <c r="B822" s="24"/>
      <c r="C822" s="200"/>
      <c r="D822" s="200"/>
    </row>
    <row r="823" spans="2:4" ht="14.25" customHeight="1">
      <c r="B823" s="24"/>
      <c r="C823" s="200"/>
      <c r="D823" s="200"/>
    </row>
    <row r="824" spans="2:4" ht="14.25" customHeight="1">
      <c r="B824" s="24"/>
      <c r="C824" s="200"/>
      <c r="D824" s="200"/>
    </row>
    <row r="825" spans="2:4" ht="14.25" customHeight="1">
      <c r="B825" s="24"/>
      <c r="C825" s="200"/>
      <c r="D825" s="200"/>
    </row>
    <row r="826" spans="2:4" ht="14.25" customHeight="1">
      <c r="B826" s="24"/>
      <c r="C826" s="200"/>
      <c r="D826" s="200"/>
    </row>
    <row r="827" spans="2:4" ht="14.25" customHeight="1">
      <c r="B827" s="24"/>
      <c r="C827" s="200"/>
      <c r="D827" s="200"/>
    </row>
    <row r="828" spans="2:4" ht="14.25" customHeight="1">
      <c r="B828" s="24"/>
      <c r="C828" s="200"/>
      <c r="D828" s="200"/>
    </row>
    <row r="829" spans="2:4" ht="14.25" customHeight="1">
      <c r="B829" s="24"/>
      <c r="C829" s="200"/>
      <c r="D829" s="200"/>
    </row>
    <row r="830" spans="2:4" ht="14.25" customHeight="1">
      <c r="B830" s="24"/>
      <c r="C830" s="200"/>
      <c r="D830" s="200"/>
    </row>
    <row r="831" spans="2:4" ht="14.25" customHeight="1">
      <c r="B831" s="24"/>
      <c r="C831" s="200"/>
      <c r="D831" s="200"/>
    </row>
    <row r="832" spans="2:4" ht="14.25" customHeight="1">
      <c r="B832" s="24"/>
      <c r="C832" s="200"/>
      <c r="D832" s="200"/>
    </row>
    <row r="833" spans="2:4" ht="14.25" customHeight="1">
      <c r="B833" s="24"/>
      <c r="C833" s="200"/>
      <c r="D833" s="200"/>
    </row>
    <row r="834" spans="2:4" ht="14.25" customHeight="1">
      <c r="B834" s="24"/>
      <c r="C834" s="200"/>
      <c r="D834" s="200"/>
    </row>
    <row r="835" spans="2:4" ht="14.25" customHeight="1">
      <c r="B835" s="24"/>
      <c r="C835" s="200"/>
      <c r="D835" s="200"/>
    </row>
    <row r="836" spans="2:4" ht="14.25" customHeight="1">
      <c r="B836" s="24"/>
      <c r="C836" s="200"/>
      <c r="D836" s="200"/>
    </row>
    <row r="837" spans="2:4" ht="14.25" customHeight="1">
      <c r="B837" s="24"/>
      <c r="C837" s="200"/>
      <c r="D837" s="200"/>
    </row>
    <row r="838" spans="2:4" ht="14.25" customHeight="1">
      <c r="B838" s="24"/>
      <c r="C838" s="200"/>
      <c r="D838" s="200"/>
    </row>
    <row r="839" spans="2:4" ht="14.25" customHeight="1">
      <c r="B839" s="24"/>
      <c r="C839" s="200"/>
      <c r="D839" s="200"/>
    </row>
    <row r="840" spans="2:4" ht="14.25" customHeight="1">
      <c r="B840" s="24"/>
      <c r="C840" s="200"/>
      <c r="D840" s="200"/>
    </row>
    <row r="841" spans="2:4" ht="14.25" customHeight="1">
      <c r="B841" s="24"/>
      <c r="C841" s="200"/>
      <c r="D841" s="200"/>
    </row>
    <row r="842" spans="2:4" ht="14.25" customHeight="1">
      <c r="B842" s="24"/>
      <c r="C842" s="200"/>
      <c r="D842" s="200"/>
    </row>
    <row r="843" spans="2:4" ht="14.25" customHeight="1">
      <c r="B843" s="24"/>
      <c r="C843" s="200"/>
      <c r="D843" s="200"/>
    </row>
    <row r="844" spans="2:4" ht="14.25" customHeight="1">
      <c r="B844" s="24"/>
      <c r="C844" s="200"/>
      <c r="D844" s="200"/>
    </row>
    <row r="845" spans="2:4" ht="14.25" customHeight="1">
      <c r="B845" s="24"/>
      <c r="C845" s="200"/>
      <c r="D845" s="200"/>
    </row>
    <row r="846" spans="2:4" ht="14.25" customHeight="1">
      <c r="B846" s="24"/>
      <c r="C846" s="200"/>
      <c r="D846" s="200"/>
    </row>
    <row r="847" spans="2:4" ht="14.25" customHeight="1">
      <c r="B847" s="24"/>
      <c r="C847" s="200"/>
      <c r="D847" s="200"/>
    </row>
    <row r="848" spans="2:4" ht="14.25" customHeight="1">
      <c r="B848" s="24"/>
      <c r="C848" s="200"/>
      <c r="D848" s="200"/>
    </row>
    <row r="849" spans="2:4" ht="14.25" customHeight="1">
      <c r="B849" s="24"/>
      <c r="C849" s="200"/>
      <c r="D849" s="200"/>
    </row>
    <row r="850" spans="2:4" ht="14.25" customHeight="1">
      <c r="B850" s="24"/>
      <c r="C850" s="200"/>
      <c r="D850" s="200"/>
    </row>
    <row r="851" spans="2:4" ht="14.25" customHeight="1">
      <c r="B851" s="24"/>
      <c r="C851" s="200"/>
      <c r="D851" s="200"/>
    </row>
    <row r="852" spans="2:4" ht="14.25" customHeight="1">
      <c r="B852" s="24"/>
      <c r="C852" s="200"/>
      <c r="D852" s="200"/>
    </row>
    <row r="853" spans="2:4" ht="14.25" customHeight="1">
      <c r="B853" s="24"/>
      <c r="C853" s="200"/>
      <c r="D853" s="200"/>
    </row>
    <row r="854" spans="2:4" ht="14.25" customHeight="1">
      <c r="B854" s="24"/>
      <c r="C854" s="200"/>
      <c r="D854" s="200"/>
    </row>
    <row r="855" spans="2:4" ht="14.25" customHeight="1">
      <c r="B855" s="24"/>
      <c r="C855" s="200"/>
      <c r="D855" s="200"/>
    </row>
    <row r="856" spans="2:4" ht="14.25" customHeight="1">
      <c r="B856" s="24"/>
      <c r="C856" s="200"/>
      <c r="D856" s="200"/>
    </row>
    <row r="857" spans="2:4" ht="14.25" customHeight="1">
      <c r="B857" s="24"/>
      <c r="C857" s="200"/>
      <c r="D857" s="200"/>
    </row>
    <row r="858" spans="2:4" ht="14.25" customHeight="1">
      <c r="B858" s="24"/>
      <c r="C858" s="200"/>
      <c r="D858" s="200"/>
    </row>
    <row r="859" spans="2:4" ht="14.25" customHeight="1">
      <c r="B859" s="24"/>
      <c r="C859" s="200"/>
      <c r="D859" s="200"/>
    </row>
    <row r="860" spans="2:4" ht="14.25" customHeight="1">
      <c r="B860" s="24"/>
      <c r="C860" s="200"/>
      <c r="D860" s="200"/>
    </row>
    <row r="861" spans="2:4" ht="14.25" customHeight="1">
      <c r="B861" s="24"/>
      <c r="C861" s="200"/>
      <c r="D861" s="200"/>
    </row>
    <row r="862" spans="2:4" ht="14.25" customHeight="1">
      <c r="B862" s="24"/>
      <c r="C862" s="200"/>
      <c r="D862" s="200"/>
    </row>
    <row r="863" spans="2:4" ht="14.25" customHeight="1">
      <c r="B863" s="24"/>
      <c r="C863" s="200"/>
      <c r="D863" s="200"/>
    </row>
    <row r="864" spans="2:4" ht="14.25" customHeight="1">
      <c r="B864" s="24"/>
      <c r="C864" s="200"/>
      <c r="D864" s="200"/>
    </row>
    <row r="865" spans="2:4" ht="14.25" customHeight="1">
      <c r="B865" s="24"/>
      <c r="C865" s="200"/>
      <c r="D865" s="200"/>
    </row>
    <row r="866" spans="2:4" ht="14.25" customHeight="1">
      <c r="B866" s="24"/>
      <c r="C866" s="200"/>
      <c r="D866" s="200"/>
    </row>
    <row r="867" spans="2:4" ht="14.25" customHeight="1">
      <c r="B867" s="24"/>
      <c r="C867" s="200"/>
      <c r="D867" s="200"/>
    </row>
    <row r="868" spans="2:4" ht="14.25" customHeight="1">
      <c r="B868" s="24"/>
      <c r="C868" s="200"/>
      <c r="D868" s="200"/>
    </row>
    <row r="869" spans="2:4" ht="14.25" customHeight="1">
      <c r="B869" s="24"/>
      <c r="C869" s="200"/>
      <c r="D869" s="200"/>
    </row>
    <row r="870" spans="2:4" ht="14.25" customHeight="1">
      <c r="B870" s="24"/>
      <c r="C870" s="200"/>
      <c r="D870" s="200"/>
    </row>
    <row r="871" spans="2:4" ht="14.25" customHeight="1">
      <c r="B871" s="24"/>
      <c r="C871" s="200"/>
      <c r="D871" s="200"/>
    </row>
    <row r="872" spans="2:4" ht="14.25" customHeight="1">
      <c r="B872" s="24"/>
      <c r="C872" s="200"/>
      <c r="D872" s="200"/>
    </row>
    <row r="873" spans="2:4" ht="14.25" customHeight="1">
      <c r="B873" s="24"/>
      <c r="C873" s="200"/>
      <c r="D873" s="200"/>
    </row>
    <row r="874" spans="2:4" ht="14.25" customHeight="1">
      <c r="B874" s="24"/>
      <c r="C874" s="200"/>
      <c r="D874" s="200"/>
    </row>
    <row r="875" spans="2:4" ht="14.25" customHeight="1">
      <c r="B875" s="24"/>
      <c r="C875" s="200"/>
      <c r="D875" s="200"/>
    </row>
    <row r="876" spans="2:4" ht="14.25" customHeight="1">
      <c r="B876" s="24"/>
      <c r="C876" s="200"/>
      <c r="D876" s="200"/>
    </row>
    <row r="877" spans="2:4" ht="14.25" customHeight="1">
      <c r="B877" s="24"/>
      <c r="C877" s="200"/>
      <c r="D877" s="200"/>
    </row>
    <row r="878" spans="2:4" ht="14.25" customHeight="1">
      <c r="B878" s="24"/>
      <c r="C878" s="200"/>
      <c r="D878" s="200"/>
    </row>
    <row r="879" spans="2:4" ht="14.25" customHeight="1">
      <c r="B879" s="24"/>
      <c r="C879" s="200"/>
      <c r="D879" s="200"/>
    </row>
    <row r="880" spans="2:4" ht="14.25" customHeight="1">
      <c r="B880" s="24"/>
      <c r="C880" s="200"/>
      <c r="D880" s="200"/>
    </row>
    <row r="881" spans="2:4" ht="14.25" customHeight="1">
      <c r="B881" s="24"/>
      <c r="C881" s="200"/>
      <c r="D881" s="200"/>
    </row>
    <row r="882" spans="2:4" ht="14.25" customHeight="1">
      <c r="B882" s="24"/>
      <c r="C882" s="200"/>
      <c r="D882" s="200"/>
    </row>
    <row r="883" spans="2:4" ht="14.25" customHeight="1">
      <c r="B883" s="24"/>
      <c r="C883" s="200"/>
      <c r="D883" s="200"/>
    </row>
    <row r="884" spans="2:4" ht="14.25" customHeight="1">
      <c r="B884" s="24"/>
      <c r="C884" s="200"/>
      <c r="D884" s="200"/>
    </row>
    <row r="885" spans="2:4" ht="14.25" customHeight="1">
      <c r="B885" s="24"/>
      <c r="C885" s="200"/>
      <c r="D885" s="200"/>
    </row>
    <row r="886" spans="2:4" ht="14.25" customHeight="1">
      <c r="B886" s="24"/>
      <c r="C886" s="200"/>
      <c r="D886" s="200"/>
    </row>
    <row r="887" spans="2:4" ht="14.25" customHeight="1">
      <c r="B887" s="24"/>
      <c r="C887" s="200"/>
      <c r="D887" s="200"/>
    </row>
    <row r="888" spans="2:4" ht="14.25" customHeight="1">
      <c r="B888" s="24"/>
      <c r="C888" s="200"/>
      <c r="D888" s="200"/>
    </row>
    <row r="889" spans="2:4" ht="14.25" customHeight="1">
      <c r="B889" s="24"/>
      <c r="C889" s="200"/>
      <c r="D889" s="200"/>
    </row>
    <row r="890" spans="2:4" ht="14.25" customHeight="1">
      <c r="B890" s="24"/>
      <c r="C890" s="200"/>
      <c r="D890" s="200"/>
    </row>
    <row r="891" spans="2:4" ht="14.25" customHeight="1">
      <c r="B891" s="24"/>
      <c r="C891" s="200"/>
      <c r="D891" s="200"/>
    </row>
    <row r="892" spans="2:4" ht="14.25" customHeight="1">
      <c r="B892" s="24"/>
      <c r="C892" s="200"/>
      <c r="D892" s="200"/>
    </row>
    <row r="893" spans="2:4" ht="14.25" customHeight="1">
      <c r="B893" s="24"/>
      <c r="C893" s="200"/>
      <c r="D893" s="200"/>
    </row>
    <row r="894" spans="2:4" ht="14.25" customHeight="1">
      <c r="B894" s="24"/>
      <c r="C894" s="200"/>
      <c r="D894" s="200"/>
    </row>
    <row r="895" spans="2:4" ht="14.25" customHeight="1">
      <c r="B895" s="24"/>
      <c r="C895" s="200"/>
      <c r="D895" s="200"/>
    </row>
    <row r="896" spans="2:4" ht="14.25" customHeight="1">
      <c r="B896" s="24"/>
      <c r="C896" s="200"/>
      <c r="D896" s="200"/>
    </row>
    <row r="897" spans="2:4" ht="14.25" customHeight="1">
      <c r="B897" s="24"/>
      <c r="C897" s="200"/>
      <c r="D897" s="200"/>
    </row>
    <row r="898" spans="2:4" ht="14.25" customHeight="1">
      <c r="B898" s="24"/>
      <c r="C898" s="200"/>
      <c r="D898" s="200"/>
    </row>
    <row r="899" spans="2:4" ht="14.25" customHeight="1">
      <c r="B899" s="24"/>
      <c r="C899" s="200"/>
      <c r="D899" s="200"/>
    </row>
    <row r="900" spans="2:4" ht="14.25" customHeight="1">
      <c r="B900" s="24"/>
      <c r="C900" s="200"/>
      <c r="D900" s="200"/>
    </row>
    <row r="901" spans="2:4" ht="14.25" customHeight="1">
      <c r="B901" s="24"/>
      <c r="C901" s="200"/>
      <c r="D901" s="200"/>
    </row>
    <row r="902" spans="2:4" ht="14.25" customHeight="1">
      <c r="B902" s="24"/>
      <c r="C902" s="200"/>
      <c r="D902" s="200"/>
    </row>
    <row r="903" spans="2:4" ht="14.25" customHeight="1">
      <c r="B903" s="24"/>
      <c r="C903" s="200"/>
      <c r="D903" s="200"/>
    </row>
    <row r="904" spans="2:4" ht="14.25" customHeight="1">
      <c r="B904" s="24"/>
      <c r="C904" s="200"/>
      <c r="D904" s="200"/>
    </row>
    <row r="905" spans="2:4" ht="14.25" customHeight="1">
      <c r="B905" s="24"/>
      <c r="C905" s="200"/>
      <c r="D905" s="200"/>
    </row>
    <row r="906" spans="2:4" ht="14.25" customHeight="1">
      <c r="B906" s="24"/>
      <c r="C906" s="200"/>
      <c r="D906" s="200"/>
    </row>
    <row r="907" spans="2:4" ht="14.25" customHeight="1">
      <c r="B907" s="24"/>
      <c r="C907" s="200"/>
      <c r="D907" s="200"/>
    </row>
    <row r="908" spans="2:4" ht="14.25" customHeight="1">
      <c r="B908" s="24"/>
      <c r="C908" s="200"/>
      <c r="D908" s="200"/>
    </row>
    <row r="909" spans="2:4" ht="14.25" customHeight="1">
      <c r="B909" s="24"/>
      <c r="C909" s="200"/>
      <c r="D909" s="200"/>
    </row>
    <row r="910" spans="2:4" ht="14.25" customHeight="1">
      <c r="B910" s="24"/>
      <c r="C910" s="200"/>
      <c r="D910" s="200"/>
    </row>
    <row r="911" spans="2:4" ht="14.25" customHeight="1">
      <c r="B911" s="24"/>
      <c r="C911" s="200"/>
      <c r="D911" s="200"/>
    </row>
    <row r="912" spans="2:4" ht="14.25" customHeight="1">
      <c r="B912" s="24"/>
      <c r="C912" s="200"/>
      <c r="D912" s="200"/>
    </row>
    <row r="913" spans="2:4" ht="14.25" customHeight="1">
      <c r="B913" s="24"/>
      <c r="C913" s="200"/>
      <c r="D913" s="200"/>
    </row>
    <row r="914" spans="2:4" ht="14.25" customHeight="1">
      <c r="B914" s="24"/>
      <c r="C914" s="200"/>
      <c r="D914" s="200"/>
    </row>
    <row r="915" spans="2:4" ht="14.25" customHeight="1">
      <c r="B915" s="24"/>
      <c r="C915" s="200"/>
      <c r="D915" s="200"/>
    </row>
    <row r="916" spans="2:4" ht="14.25" customHeight="1">
      <c r="B916" s="24"/>
      <c r="C916" s="200"/>
      <c r="D916" s="200"/>
    </row>
    <row r="917" spans="2:4" ht="14.25" customHeight="1">
      <c r="B917" s="24"/>
      <c r="C917" s="200"/>
      <c r="D917" s="200"/>
    </row>
    <row r="918" spans="2:4" ht="14.25" customHeight="1">
      <c r="B918" s="24"/>
      <c r="C918" s="200"/>
      <c r="D918" s="200"/>
    </row>
    <row r="919" spans="2:4" ht="14.25" customHeight="1">
      <c r="B919" s="24"/>
      <c r="C919" s="200"/>
      <c r="D919" s="200"/>
    </row>
    <row r="920" spans="2:4" ht="14.25" customHeight="1">
      <c r="B920" s="24"/>
      <c r="C920" s="200"/>
      <c r="D920" s="200"/>
    </row>
    <row r="921" spans="2:4" ht="14.25" customHeight="1">
      <c r="B921" s="24"/>
      <c r="C921" s="200"/>
      <c r="D921" s="200"/>
    </row>
    <row r="922" spans="2:4" ht="14.25" customHeight="1">
      <c r="B922" s="24"/>
      <c r="C922" s="200"/>
      <c r="D922" s="200"/>
    </row>
    <row r="923" spans="2:4" ht="14.25" customHeight="1">
      <c r="B923" s="24"/>
      <c r="C923" s="200"/>
      <c r="D923" s="200"/>
    </row>
    <row r="924" spans="2:4" ht="14.25" customHeight="1">
      <c r="B924" s="24"/>
      <c r="C924" s="200"/>
      <c r="D924" s="200"/>
    </row>
    <row r="925" spans="2:4" ht="14.25" customHeight="1">
      <c r="B925" s="24"/>
      <c r="C925" s="200"/>
      <c r="D925" s="200"/>
    </row>
    <row r="926" spans="2:4" ht="14.25" customHeight="1">
      <c r="B926" s="24"/>
      <c r="C926" s="200"/>
      <c r="D926" s="200"/>
    </row>
    <row r="927" spans="2:4" ht="14.25" customHeight="1">
      <c r="B927" s="24"/>
      <c r="C927" s="200"/>
      <c r="D927" s="200"/>
    </row>
    <row r="928" spans="2:4" ht="14.25" customHeight="1">
      <c r="B928" s="24"/>
      <c r="C928" s="200"/>
      <c r="D928" s="200"/>
    </row>
    <row r="929" spans="2:4" ht="14.25" customHeight="1">
      <c r="B929" s="24"/>
      <c r="C929" s="200"/>
      <c r="D929" s="200"/>
    </row>
    <row r="930" spans="2:4" ht="14.25" customHeight="1">
      <c r="B930" s="24"/>
      <c r="C930" s="200"/>
      <c r="D930" s="200"/>
    </row>
    <row r="931" spans="2:4" ht="14.25" customHeight="1">
      <c r="B931" s="24"/>
      <c r="C931" s="200"/>
      <c r="D931" s="200"/>
    </row>
    <row r="932" spans="2:4" ht="14.25" customHeight="1">
      <c r="B932" s="24"/>
      <c r="C932" s="200"/>
      <c r="D932" s="200"/>
    </row>
    <row r="933" spans="2:4" ht="14.25" customHeight="1">
      <c r="B933" s="24"/>
      <c r="C933" s="200"/>
      <c r="D933" s="200"/>
    </row>
    <row r="934" spans="2:4" ht="14.25" customHeight="1">
      <c r="B934" s="24"/>
      <c r="C934" s="200"/>
      <c r="D934" s="200"/>
    </row>
    <row r="935" spans="2:4" ht="14.25" customHeight="1">
      <c r="B935" s="24"/>
      <c r="C935" s="200"/>
      <c r="D935" s="200"/>
    </row>
    <row r="936" spans="2:4" ht="14.25" customHeight="1">
      <c r="B936" s="24"/>
      <c r="C936" s="200"/>
      <c r="D936" s="200"/>
    </row>
    <row r="937" spans="2:4" ht="14.25" customHeight="1">
      <c r="B937" s="24"/>
      <c r="C937" s="200"/>
      <c r="D937" s="200"/>
    </row>
    <row r="938" spans="2:4" ht="14.25" customHeight="1">
      <c r="B938" s="24"/>
      <c r="C938" s="200"/>
      <c r="D938" s="200"/>
    </row>
    <row r="939" spans="2:4" ht="14.25" customHeight="1">
      <c r="B939" s="24"/>
      <c r="C939" s="200"/>
      <c r="D939" s="200"/>
    </row>
    <row r="940" spans="2:4" ht="14.25" customHeight="1">
      <c r="B940" s="24"/>
      <c r="C940" s="200"/>
      <c r="D940" s="200"/>
    </row>
    <row r="941" spans="2:4" ht="14.25" customHeight="1">
      <c r="B941" s="24"/>
      <c r="C941" s="200"/>
      <c r="D941" s="200"/>
    </row>
    <row r="942" spans="2:4" ht="14.25" customHeight="1">
      <c r="B942" s="24"/>
      <c r="C942" s="200"/>
      <c r="D942" s="200"/>
    </row>
    <row r="943" spans="2:4" ht="14.25" customHeight="1">
      <c r="B943" s="24"/>
      <c r="C943" s="200"/>
      <c r="D943" s="200"/>
    </row>
    <row r="944" spans="2:4" ht="14.25" customHeight="1">
      <c r="B944" s="24"/>
      <c r="C944" s="200"/>
      <c r="D944" s="200"/>
    </row>
    <row r="945" spans="2:4" ht="14.25" customHeight="1">
      <c r="B945" s="24"/>
      <c r="C945" s="200"/>
      <c r="D945" s="200"/>
    </row>
    <row r="946" spans="2:4" ht="14.25" customHeight="1">
      <c r="B946" s="24"/>
      <c r="C946" s="200"/>
      <c r="D946" s="200"/>
    </row>
    <row r="947" spans="2:4" ht="14.25" customHeight="1">
      <c r="B947" s="24"/>
      <c r="C947" s="200"/>
      <c r="D947" s="200"/>
    </row>
    <row r="948" spans="2:4" ht="14.25" customHeight="1">
      <c r="B948" s="24"/>
      <c r="C948" s="200"/>
      <c r="D948" s="200"/>
    </row>
    <row r="949" spans="2:4" ht="14.25" customHeight="1">
      <c r="B949" s="24"/>
      <c r="C949" s="200"/>
      <c r="D949" s="200"/>
    </row>
    <row r="950" spans="2:4" ht="14.25" customHeight="1">
      <c r="B950" s="24"/>
      <c r="C950" s="200"/>
      <c r="D950" s="200"/>
    </row>
    <row r="951" spans="2:4" ht="14.25" customHeight="1">
      <c r="B951" s="24"/>
      <c r="C951" s="200"/>
      <c r="D951" s="200"/>
    </row>
    <row r="952" spans="2:4" ht="14.25" customHeight="1">
      <c r="B952" s="24"/>
      <c r="C952" s="200"/>
      <c r="D952" s="200"/>
    </row>
    <row r="953" spans="2:4" ht="14.25" customHeight="1">
      <c r="B953" s="24"/>
      <c r="C953" s="200"/>
      <c r="D953" s="200"/>
    </row>
    <row r="954" spans="2:4" ht="14.25" customHeight="1">
      <c r="B954" s="24"/>
      <c r="C954" s="200"/>
      <c r="D954" s="200"/>
    </row>
    <row r="955" spans="2:4" ht="14.25" customHeight="1">
      <c r="B955" s="24"/>
      <c r="C955" s="200"/>
      <c r="D955" s="200"/>
    </row>
    <row r="956" spans="2:4" ht="14.25" customHeight="1">
      <c r="B956" s="24"/>
      <c r="C956" s="200"/>
      <c r="D956" s="200"/>
    </row>
    <row r="957" spans="2:4" ht="14.25" customHeight="1">
      <c r="B957" s="24"/>
      <c r="C957" s="200"/>
      <c r="D957" s="200"/>
    </row>
    <row r="958" spans="2:4" ht="14.25" customHeight="1">
      <c r="B958" s="24"/>
      <c r="C958" s="200"/>
      <c r="D958" s="200"/>
    </row>
    <row r="959" spans="2:4" ht="14.25" customHeight="1">
      <c r="B959" s="24"/>
      <c r="C959" s="200"/>
      <c r="D959" s="200"/>
    </row>
    <row r="960" spans="2:4" ht="14.25" customHeight="1">
      <c r="B960" s="24"/>
      <c r="C960" s="200"/>
      <c r="D960" s="200"/>
    </row>
    <row r="961" spans="2:4" ht="14.25" customHeight="1">
      <c r="B961" s="24"/>
      <c r="C961" s="200"/>
      <c r="D961" s="200"/>
    </row>
    <row r="962" spans="2:4" ht="14.25" customHeight="1">
      <c r="B962" s="24"/>
      <c r="C962" s="200"/>
      <c r="D962" s="200"/>
    </row>
    <row r="963" spans="2:4" ht="14.25" customHeight="1">
      <c r="B963" s="24"/>
      <c r="C963" s="200"/>
      <c r="D963" s="200"/>
    </row>
    <row r="964" spans="2:4" ht="14.25" customHeight="1">
      <c r="B964" s="24"/>
      <c r="C964" s="200"/>
      <c r="D964" s="200"/>
    </row>
    <row r="965" spans="2:4" ht="14.25" customHeight="1">
      <c r="B965" s="24"/>
      <c r="C965" s="200"/>
      <c r="D965" s="200"/>
    </row>
    <row r="966" spans="2:4" ht="14.25" customHeight="1">
      <c r="B966" s="24"/>
      <c r="C966" s="200"/>
      <c r="D966" s="200"/>
    </row>
    <row r="967" spans="2:4" ht="14.25" customHeight="1">
      <c r="B967" s="24"/>
      <c r="C967" s="200"/>
      <c r="D967" s="200"/>
    </row>
    <row r="968" spans="2:4" ht="14.25" customHeight="1">
      <c r="B968" s="24"/>
      <c r="C968" s="200"/>
      <c r="D968" s="200"/>
    </row>
    <row r="969" spans="2:4" ht="14.25" customHeight="1">
      <c r="B969" s="24"/>
      <c r="C969" s="200"/>
      <c r="D969" s="200"/>
    </row>
    <row r="970" spans="2:4" ht="14.25" customHeight="1">
      <c r="B970" s="24"/>
      <c r="C970" s="200"/>
      <c r="D970" s="200"/>
    </row>
    <row r="971" spans="2:4" ht="14.25" customHeight="1">
      <c r="B971" s="24"/>
      <c r="C971" s="200"/>
      <c r="D971" s="200"/>
    </row>
    <row r="972" spans="2:4" ht="14.25" customHeight="1">
      <c r="B972" s="24"/>
      <c r="C972" s="200"/>
      <c r="D972" s="200"/>
    </row>
    <row r="973" spans="2:4" ht="14.25" customHeight="1">
      <c r="B973" s="24"/>
      <c r="C973" s="200"/>
      <c r="D973" s="200"/>
    </row>
    <row r="974" spans="2:4" ht="14.25" customHeight="1">
      <c r="B974" s="24"/>
      <c r="C974" s="200"/>
      <c r="D974" s="200"/>
    </row>
    <row r="975" spans="2:4" ht="14.25" customHeight="1">
      <c r="B975" s="24"/>
      <c r="C975" s="200"/>
      <c r="D975" s="200"/>
    </row>
    <row r="976" spans="2:4" ht="14.25" customHeight="1">
      <c r="B976" s="24"/>
      <c r="C976" s="200"/>
      <c r="D976" s="200"/>
    </row>
    <row r="977" spans="2:4" ht="14.25" customHeight="1">
      <c r="B977" s="24"/>
      <c r="C977" s="200"/>
      <c r="D977" s="200"/>
    </row>
    <row r="978" spans="2:4" ht="14.25" customHeight="1">
      <c r="B978" s="24"/>
      <c r="C978" s="200"/>
      <c r="D978" s="200"/>
    </row>
    <row r="979" spans="2:4" ht="14.25" customHeight="1">
      <c r="B979" s="24"/>
      <c r="C979" s="200"/>
      <c r="D979" s="200"/>
    </row>
    <row r="980" spans="2:4" ht="14.25" customHeight="1">
      <c r="B980" s="24"/>
      <c r="C980" s="200"/>
      <c r="D980" s="200"/>
    </row>
    <row r="981" spans="2:4" ht="14.25" customHeight="1">
      <c r="B981" s="24"/>
      <c r="C981" s="200"/>
      <c r="D981" s="200"/>
    </row>
    <row r="982" spans="2:4" ht="14.25" customHeight="1">
      <c r="B982" s="24"/>
      <c r="C982" s="200"/>
      <c r="D982" s="200"/>
    </row>
    <row r="983" spans="2:4" ht="14.25" customHeight="1">
      <c r="B983" s="24"/>
      <c r="C983" s="200"/>
      <c r="D983" s="200"/>
    </row>
    <row r="984" spans="2:4" ht="14.25" customHeight="1">
      <c r="B984" s="24"/>
      <c r="C984" s="200"/>
      <c r="D984" s="200"/>
    </row>
    <row r="985" spans="2:4" ht="14.25" customHeight="1">
      <c r="B985" s="24"/>
      <c r="C985" s="200"/>
      <c r="D985" s="200"/>
    </row>
    <row r="986" spans="2:4" ht="14.25" customHeight="1">
      <c r="B986" s="24"/>
      <c r="C986" s="200"/>
      <c r="D986" s="200"/>
    </row>
    <row r="987" spans="2:4" ht="14.25" customHeight="1">
      <c r="B987" s="24"/>
      <c r="C987" s="200"/>
      <c r="D987" s="200"/>
    </row>
    <row r="988" spans="2:4" ht="14.25" customHeight="1">
      <c r="B988" s="24"/>
      <c r="C988" s="200"/>
      <c r="D988" s="200"/>
    </row>
    <row r="989" spans="2:4" ht="14.25" customHeight="1">
      <c r="B989" s="24"/>
      <c r="C989" s="200"/>
      <c r="D989" s="200"/>
    </row>
    <row r="990" spans="2:4" ht="14.25" customHeight="1">
      <c r="B990" s="24"/>
      <c r="C990" s="200"/>
      <c r="D990" s="200"/>
    </row>
    <row r="991" spans="2:4" ht="14.25" customHeight="1">
      <c r="B991" s="24"/>
      <c r="C991" s="200"/>
      <c r="D991" s="200"/>
    </row>
    <row r="992" spans="2:4" ht="14.25" customHeight="1">
      <c r="B992" s="24"/>
      <c r="C992" s="200"/>
      <c r="D992" s="200"/>
    </row>
    <row r="993" spans="2:4" ht="14.25" customHeight="1">
      <c r="B993" s="24"/>
      <c r="C993" s="200"/>
      <c r="D993" s="200"/>
    </row>
    <row r="994" spans="2:4" ht="14.25" customHeight="1">
      <c r="B994" s="24"/>
      <c r="C994" s="200"/>
      <c r="D994" s="200"/>
    </row>
    <row r="995" spans="2:4" ht="14.25" customHeight="1">
      <c r="B995" s="24"/>
      <c r="C995" s="200"/>
      <c r="D995" s="200"/>
    </row>
    <row r="996" spans="2:4" ht="14.25" customHeight="1">
      <c r="B996" s="24"/>
      <c r="C996" s="200"/>
      <c r="D996" s="200"/>
    </row>
    <row r="997" spans="2:4" ht="14.25" customHeight="1">
      <c r="B997" s="24"/>
      <c r="C997" s="200"/>
      <c r="D997" s="200"/>
    </row>
    <row r="998" spans="2:4" ht="14.25" customHeight="1">
      <c r="B998" s="24"/>
      <c r="C998" s="200"/>
      <c r="D998" s="200"/>
    </row>
    <row r="999" spans="2:4" ht="14.25" customHeight="1">
      <c r="B999" s="24"/>
      <c r="C999" s="200"/>
      <c r="D999" s="200"/>
    </row>
    <row r="1000" spans="2:4" ht="14.25" customHeight="1">
      <c r="B1000" s="24"/>
      <c r="C1000" s="200"/>
      <c r="D1000" s="200"/>
    </row>
    <row r="1001" spans="2:4" ht="14.25" customHeight="1">
      <c r="B1001" s="24"/>
      <c r="C1001" s="200"/>
      <c r="D1001" s="200"/>
    </row>
    <row r="1002" spans="2:4" ht="14.25" customHeight="1">
      <c r="B1002" s="24"/>
      <c r="C1002" s="200"/>
      <c r="D1002" s="200"/>
    </row>
    <row r="1003" spans="2:4" ht="14.25" customHeight="1">
      <c r="B1003" s="24"/>
      <c r="C1003" s="200"/>
      <c r="D1003" s="200"/>
    </row>
    <row r="1004" spans="2:4" ht="14.25" customHeight="1">
      <c r="B1004" s="24"/>
      <c r="C1004" s="200"/>
      <c r="D1004" s="200"/>
    </row>
    <row r="1005" spans="2:4" ht="14.25" customHeight="1">
      <c r="B1005" s="24"/>
      <c r="C1005" s="200"/>
      <c r="D1005" s="200"/>
    </row>
    <row r="1006" spans="2:4" ht="14.25" customHeight="1">
      <c r="B1006" s="24"/>
      <c r="C1006" s="200"/>
      <c r="D1006" s="200"/>
    </row>
    <row r="1007" spans="2:4" ht="14.25" customHeight="1">
      <c r="B1007" s="24"/>
      <c r="C1007" s="200"/>
      <c r="D1007" s="200"/>
    </row>
    <row r="1008" spans="2:4" ht="14.25" customHeight="1">
      <c r="B1008" s="24"/>
      <c r="C1008" s="200"/>
      <c r="D1008" s="200"/>
    </row>
    <row r="1009" spans="2:4" ht="14.25" customHeight="1">
      <c r="B1009" s="24"/>
      <c r="C1009" s="200"/>
      <c r="D1009" s="200"/>
    </row>
    <row r="1010" spans="2:4" ht="14.25" customHeight="1">
      <c r="B1010" s="24"/>
      <c r="C1010" s="200"/>
      <c r="D1010" s="200"/>
    </row>
    <row r="1011" spans="2:4" ht="14.25" customHeight="1">
      <c r="B1011" s="24"/>
      <c r="C1011" s="200"/>
      <c r="D1011" s="200"/>
    </row>
    <row r="1012" spans="2:4" ht="14.25" customHeight="1">
      <c r="B1012" s="24"/>
      <c r="C1012" s="200"/>
      <c r="D1012" s="200"/>
    </row>
    <row r="1013" spans="2:4" ht="14.25" customHeight="1">
      <c r="B1013" s="24"/>
      <c r="C1013" s="200"/>
      <c r="D1013" s="200"/>
    </row>
    <row r="1014" spans="2:4" ht="14.25" customHeight="1">
      <c r="B1014" s="24"/>
      <c r="C1014" s="200"/>
      <c r="D1014" s="200"/>
    </row>
    <row r="1015" spans="2:4" ht="14.25" customHeight="1">
      <c r="B1015" s="24"/>
      <c r="C1015" s="200"/>
      <c r="D1015" s="200"/>
    </row>
    <row r="1016" spans="2:4" ht="14.25" customHeight="1">
      <c r="B1016" s="24"/>
      <c r="C1016" s="200"/>
      <c r="D1016" s="200"/>
    </row>
    <row r="1017" spans="2:4" ht="14.25" customHeight="1">
      <c r="B1017" s="24"/>
      <c r="C1017" s="200"/>
      <c r="D1017" s="200"/>
    </row>
    <row r="1018" spans="2:4" ht="14.25" customHeight="1">
      <c r="B1018" s="24"/>
      <c r="C1018" s="200"/>
      <c r="D1018" s="200"/>
    </row>
    <row r="1019" spans="2:4" ht="14.25" customHeight="1">
      <c r="B1019" s="24"/>
      <c r="C1019" s="200"/>
      <c r="D1019" s="200"/>
    </row>
    <row r="1020" spans="2:4" ht="14.25" customHeight="1">
      <c r="B1020" s="24"/>
      <c r="C1020" s="200"/>
      <c r="D1020" s="200"/>
    </row>
    <row r="1021" spans="2:4" ht="14.25" customHeight="1">
      <c r="B1021" s="24"/>
      <c r="C1021" s="200"/>
      <c r="D1021" s="200"/>
    </row>
    <row r="1022" spans="2:4" ht="14.25" customHeight="1">
      <c r="B1022" s="24"/>
      <c r="C1022" s="200"/>
      <c r="D1022" s="200"/>
    </row>
    <row r="1023" spans="2:4" ht="14.25" customHeight="1">
      <c r="B1023" s="24"/>
      <c r="C1023" s="200"/>
      <c r="D1023" s="200"/>
    </row>
    <row r="1024" spans="2:4" ht="14.25" customHeight="1">
      <c r="B1024" s="24"/>
      <c r="C1024" s="200"/>
      <c r="D1024" s="200"/>
    </row>
    <row r="1025" spans="2:4" ht="14.25" customHeight="1">
      <c r="B1025" s="24"/>
      <c r="C1025" s="200"/>
      <c r="D1025" s="200"/>
    </row>
    <row r="1026" spans="2:4" ht="14.25" customHeight="1">
      <c r="B1026" s="24"/>
      <c r="C1026" s="200"/>
      <c r="D1026" s="200"/>
    </row>
    <row r="1027" spans="2:4" ht="14.25" customHeight="1">
      <c r="B1027" s="24"/>
      <c r="C1027" s="200"/>
      <c r="D1027" s="200"/>
    </row>
    <row r="1028" spans="2:4" ht="14.25" customHeight="1">
      <c r="B1028" s="24"/>
      <c r="C1028" s="200"/>
      <c r="D1028" s="200"/>
    </row>
    <row r="1029" spans="2:4" ht="14.25" customHeight="1">
      <c r="B1029" s="24"/>
      <c r="C1029" s="200"/>
      <c r="D1029" s="200"/>
    </row>
    <row r="1030" spans="2:4" ht="14.25" customHeight="1">
      <c r="B1030" s="24"/>
      <c r="C1030" s="200"/>
      <c r="D1030" s="200"/>
    </row>
    <row r="1031" spans="2:4" ht="14.25" customHeight="1">
      <c r="B1031" s="24"/>
      <c r="C1031" s="200"/>
      <c r="D1031" s="200"/>
    </row>
    <row r="1032" spans="2:4" ht="14.25" customHeight="1">
      <c r="B1032" s="24"/>
      <c r="C1032" s="200"/>
      <c r="D1032" s="200"/>
    </row>
    <row r="1033" spans="2:4" ht="14.25" customHeight="1">
      <c r="B1033" s="24"/>
      <c r="C1033" s="200"/>
      <c r="D1033" s="200"/>
    </row>
    <row r="1034" spans="2:4" ht="14.25" customHeight="1">
      <c r="B1034" s="24"/>
      <c r="C1034" s="200"/>
      <c r="D1034" s="200"/>
    </row>
    <row r="1035" spans="2:4" ht="14.25" customHeight="1">
      <c r="B1035" s="24"/>
      <c r="C1035" s="200"/>
      <c r="D1035" s="200"/>
    </row>
    <row r="1036" spans="2:4" ht="14.25" customHeight="1">
      <c r="B1036" s="24"/>
      <c r="C1036" s="200"/>
      <c r="D1036" s="200"/>
    </row>
    <row r="1037" spans="2:4" ht="14.25" customHeight="1">
      <c r="B1037" s="24"/>
      <c r="C1037" s="200"/>
      <c r="D1037" s="200"/>
    </row>
    <row r="1038" spans="2:4" ht="14.25" customHeight="1">
      <c r="B1038" s="24"/>
      <c r="C1038" s="200"/>
      <c r="D1038" s="200"/>
    </row>
    <row r="1039" spans="2:4" ht="14.25" customHeight="1">
      <c r="B1039" s="24"/>
      <c r="C1039" s="200"/>
      <c r="D1039" s="200"/>
    </row>
    <row r="1040" spans="2:4" ht="14.25" customHeight="1">
      <c r="B1040" s="24"/>
      <c r="C1040" s="200"/>
      <c r="D1040" s="200"/>
    </row>
    <row r="1041" spans="2:4" ht="14.25" customHeight="1">
      <c r="B1041" s="24"/>
      <c r="C1041" s="200"/>
      <c r="D1041" s="200"/>
    </row>
    <row r="1042" spans="2:4" ht="14.25" customHeight="1">
      <c r="B1042" s="24"/>
      <c r="C1042" s="200"/>
      <c r="D1042" s="200"/>
    </row>
    <row r="1043" spans="2:4" ht="14.25" customHeight="1">
      <c r="B1043" s="24"/>
      <c r="C1043" s="200"/>
      <c r="D1043" s="200"/>
    </row>
    <row r="1044" spans="2:4" ht="14.25" customHeight="1">
      <c r="B1044" s="24"/>
      <c r="C1044" s="200"/>
      <c r="D1044" s="200"/>
    </row>
    <row r="1045" spans="2:4" ht="14.25" customHeight="1">
      <c r="B1045" s="24"/>
      <c r="C1045" s="200"/>
      <c r="D1045" s="200"/>
    </row>
    <row r="1046" spans="2:4" ht="14.25" customHeight="1">
      <c r="B1046" s="24"/>
      <c r="C1046" s="200"/>
      <c r="D1046" s="200"/>
    </row>
    <row r="1047" spans="2:4" ht="14.25" customHeight="1">
      <c r="B1047" s="24"/>
      <c r="C1047" s="200"/>
      <c r="D1047" s="200"/>
    </row>
    <row r="1048" spans="2:4" ht="14.25" customHeight="1">
      <c r="B1048" s="24"/>
      <c r="C1048" s="200"/>
      <c r="D1048" s="200"/>
    </row>
    <row r="1049" spans="2:4" ht="14.25" customHeight="1">
      <c r="B1049" s="24"/>
      <c r="C1049" s="200"/>
      <c r="D1049" s="200"/>
    </row>
    <row r="1050" spans="2:4" ht="14.25" customHeight="1">
      <c r="B1050" s="24"/>
      <c r="C1050" s="200"/>
      <c r="D1050" s="200"/>
    </row>
    <row r="1051" spans="2:4" ht="14.25" customHeight="1">
      <c r="B1051" s="24"/>
      <c r="C1051" s="200"/>
      <c r="D1051" s="200"/>
    </row>
    <row r="1052" spans="2:4" ht="14.25" customHeight="1">
      <c r="B1052" s="24"/>
      <c r="C1052" s="200"/>
      <c r="D1052" s="200"/>
    </row>
    <row r="1053" spans="2:4" ht="14.25" customHeight="1">
      <c r="B1053" s="24"/>
      <c r="C1053" s="200"/>
      <c r="D1053" s="200"/>
    </row>
    <row r="1054" spans="2:4" ht="14.25" customHeight="1">
      <c r="B1054" s="24"/>
      <c r="C1054" s="200"/>
      <c r="D1054" s="200"/>
    </row>
    <row r="1055" spans="2:4" ht="14.25" customHeight="1">
      <c r="B1055" s="24"/>
      <c r="C1055" s="200"/>
      <c r="D1055" s="200"/>
    </row>
    <row r="1056" spans="2:4" ht="14.25" customHeight="1">
      <c r="B1056" s="24"/>
      <c r="C1056" s="200"/>
      <c r="D1056" s="200"/>
    </row>
    <row r="1057" spans="2:4" ht="14.25" customHeight="1">
      <c r="B1057" s="24"/>
      <c r="C1057" s="200"/>
      <c r="D1057" s="200"/>
    </row>
    <row r="1058" spans="2:4" ht="14.25" customHeight="1">
      <c r="B1058" s="24"/>
      <c r="C1058" s="200"/>
      <c r="D1058" s="200"/>
    </row>
    <row r="1059" spans="2:4" ht="14.25" customHeight="1">
      <c r="B1059" s="24"/>
      <c r="C1059" s="200"/>
      <c r="D1059" s="200"/>
    </row>
    <row r="1060" spans="2:4" ht="14.25" customHeight="1">
      <c r="B1060" s="24"/>
      <c r="C1060" s="200"/>
      <c r="D1060" s="200"/>
    </row>
    <row r="1061" spans="2:4" ht="14.25" customHeight="1">
      <c r="B1061" s="24"/>
      <c r="C1061" s="200"/>
      <c r="D1061" s="200"/>
    </row>
    <row r="1062" spans="2:4" ht="14.25" customHeight="1">
      <c r="B1062" s="24"/>
      <c r="C1062" s="200"/>
      <c r="D1062" s="200"/>
    </row>
    <row r="1063" spans="2:4" ht="14.25" customHeight="1">
      <c r="B1063" s="24"/>
      <c r="C1063" s="200"/>
      <c r="D1063" s="200"/>
    </row>
    <row r="1064" spans="2:4" ht="14.25" customHeight="1">
      <c r="B1064" s="24"/>
      <c r="C1064" s="200"/>
      <c r="D1064" s="200"/>
    </row>
    <row r="1065" spans="2:4" ht="14.25" customHeight="1">
      <c r="B1065" s="24"/>
      <c r="C1065" s="200"/>
      <c r="D1065" s="200"/>
    </row>
    <row r="1066" spans="2:4" ht="14.25" customHeight="1">
      <c r="B1066" s="24"/>
      <c r="C1066" s="200"/>
      <c r="D1066" s="200"/>
    </row>
    <row r="1067" spans="2:4" ht="14.25" customHeight="1">
      <c r="B1067" s="24"/>
      <c r="C1067" s="200"/>
      <c r="D1067" s="200"/>
    </row>
    <row r="1068" spans="2:4" ht="14.25" customHeight="1">
      <c r="B1068" s="24"/>
      <c r="C1068" s="200"/>
      <c r="D1068" s="200"/>
    </row>
    <row r="1069" spans="2:4" ht="14.25" customHeight="1">
      <c r="B1069" s="24"/>
      <c r="C1069" s="200"/>
      <c r="D1069" s="200"/>
    </row>
    <row r="1070" spans="2:4" ht="14.25" customHeight="1">
      <c r="B1070" s="24"/>
      <c r="C1070" s="200"/>
      <c r="D1070" s="200"/>
    </row>
    <row r="1071" spans="2:4" ht="14.25" customHeight="1">
      <c r="B1071" s="24"/>
      <c r="C1071" s="200"/>
      <c r="D1071" s="200"/>
    </row>
    <row r="1072" spans="2:4" ht="14.25" customHeight="1">
      <c r="B1072" s="24"/>
      <c r="C1072" s="200"/>
      <c r="D1072" s="200"/>
    </row>
    <row r="1073" spans="2:4" ht="14.25" customHeight="1">
      <c r="B1073" s="24"/>
      <c r="C1073" s="200"/>
      <c r="D1073" s="200"/>
    </row>
    <row r="1074" spans="2:4" ht="14.25" customHeight="1">
      <c r="B1074" s="24"/>
      <c r="C1074" s="200"/>
      <c r="D1074" s="200"/>
    </row>
    <row r="1075" spans="2:4" ht="14.25" customHeight="1">
      <c r="B1075" s="24"/>
      <c r="C1075" s="200"/>
      <c r="D1075" s="200"/>
    </row>
    <row r="1076" spans="2:4" ht="14.25" customHeight="1">
      <c r="B1076" s="24"/>
      <c r="C1076" s="200"/>
      <c r="D1076" s="200"/>
    </row>
    <row r="1077" spans="2:4" ht="14.25" customHeight="1">
      <c r="B1077" s="24"/>
      <c r="C1077" s="200"/>
      <c r="D1077" s="200"/>
    </row>
    <row r="1078" spans="2:4" ht="14.25" customHeight="1">
      <c r="B1078" s="24"/>
      <c r="C1078" s="200"/>
      <c r="D1078" s="200"/>
    </row>
    <row r="1079" spans="2:4" ht="14.25" customHeight="1">
      <c r="B1079" s="24"/>
      <c r="C1079" s="200"/>
      <c r="D1079" s="200"/>
    </row>
    <row r="1080" spans="2:4" ht="14.25" customHeight="1">
      <c r="B1080" s="24"/>
      <c r="C1080" s="200"/>
      <c r="D1080" s="200"/>
    </row>
    <row r="1081" spans="2:4" ht="14.25" customHeight="1">
      <c r="B1081" s="24"/>
      <c r="C1081" s="200"/>
      <c r="D1081" s="200"/>
    </row>
    <row r="1082" spans="2:4" ht="14.25" customHeight="1">
      <c r="B1082" s="24"/>
      <c r="C1082" s="200"/>
      <c r="D1082" s="200"/>
    </row>
    <row r="1083" spans="2:4" ht="14.25" customHeight="1">
      <c r="B1083" s="24"/>
      <c r="C1083" s="200"/>
      <c r="D1083" s="200"/>
    </row>
    <row r="1084" spans="2:4" ht="14.25" customHeight="1">
      <c r="B1084" s="24"/>
      <c r="C1084" s="200"/>
      <c r="D1084" s="200"/>
    </row>
    <row r="1085" spans="2:4" ht="14.25" customHeight="1">
      <c r="B1085" s="24"/>
      <c r="C1085" s="200"/>
      <c r="D1085" s="200"/>
    </row>
    <row r="1086" spans="2:4" ht="14.25" customHeight="1">
      <c r="B1086" s="24"/>
      <c r="C1086" s="200"/>
      <c r="D1086" s="200"/>
    </row>
    <row r="1087" spans="2:4" ht="14.25" customHeight="1">
      <c r="B1087" s="24"/>
      <c r="C1087" s="200"/>
      <c r="D1087" s="200"/>
    </row>
    <row r="1088" spans="2:4" ht="14.25" customHeight="1">
      <c r="B1088" s="24"/>
      <c r="C1088" s="200"/>
      <c r="D1088" s="200"/>
    </row>
    <row r="1089" spans="2:4" ht="14.25" customHeight="1">
      <c r="B1089" s="24"/>
      <c r="C1089" s="200"/>
      <c r="D1089" s="200"/>
    </row>
    <row r="1090" spans="2:4" ht="14.25" customHeight="1">
      <c r="B1090" s="24"/>
      <c r="C1090" s="200"/>
      <c r="D1090" s="200"/>
    </row>
    <row r="1091" spans="2:4" ht="14.25" customHeight="1">
      <c r="B1091" s="24"/>
      <c r="C1091" s="200"/>
      <c r="D1091" s="200"/>
    </row>
    <row r="1092" spans="2:4" ht="14.25" customHeight="1">
      <c r="B1092" s="24"/>
      <c r="C1092" s="200"/>
      <c r="D1092" s="200"/>
    </row>
    <row r="1093" spans="2:4" ht="14.25" customHeight="1">
      <c r="B1093" s="24"/>
      <c r="C1093" s="200"/>
      <c r="D1093" s="200"/>
    </row>
    <row r="1094" spans="2:4" ht="14.25" customHeight="1">
      <c r="B1094" s="24"/>
      <c r="C1094" s="200"/>
      <c r="D1094" s="200"/>
    </row>
    <row r="1095" spans="2:4" ht="14.25" customHeight="1">
      <c r="B1095" s="24"/>
      <c r="C1095" s="200"/>
      <c r="D1095" s="200"/>
    </row>
    <row r="1096" spans="2:4" ht="14.25" customHeight="1">
      <c r="B1096" s="24"/>
      <c r="C1096" s="200"/>
      <c r="D1096" s="200"/>
    </row>
    <row r="1097" spans="2:4" ht="14.25" customHeight="1">
      <c r="B1097" s="24"/>
      <c r="C1097" s="200"/>
      <c r="D1097" s="200"/>
    </row>
    <row r="1098" spans="2:4" ht="14.25" customHeight="1">
      <c r="B1098" s="24"/>
      <c r="C1098" s="200"/>
      <c r="D1098" s="200"/>
    </row>
    <row r="1099" spans="2:4" ht="14.25" customHeight="1">
      <c r="B1099" s="24"/>
      <c r="C1099" s="200"/>
      <c r="D1099" s="200"/>
    </row>
    <row r="1100" spans="2:4" ht="14.25" customHeight="1">
      <c r="B1100" s="24"/>
      <c r="C1100" s="200"/>
      <c r="D1100" s="200"/>
    </row>
    <row r="1101" spans="2:4" ht="14.25" customHeight="1">
      <c r="B1101" s="24"/>
      <c r="C1101" s="200"/>
      <c r="D1101" s="200"/>
    </row>
    <row r="1102" spans="2:4" ht="14.25" customHeight="1">
      <c r="B1102" s="24"/>
      <c r="C1102" s="200"/>
      <c r="D1102" s="200"/>
    </row>
    <row r="1103" spans="2:4" ht="14.25" customHeight="1">
      <c r="B1103" s="24"/>
      <c r="C1103" s="200"/>
      <c r="D1103" s="200"/>
    </row>
    <row r="1104" spans="2:4" ht="14.25" customHeight="1">
      <c r="B1104" s="24"/>
      <c r="C1104" s="200"/>
      <c r="D1104" s="200"/>
    </row>
    <row r="1105" spans="2:4" ht="14.25" customHeight="1">
      <c r="B1105" s="24"/>
      <c r="C1105" s="200"/>
      <c r="D1105" s="200"/>
    </row>
    <row r="1106" spans="2:4" ht="14.25" customHeight="1">
      <c r="B1106" s="24"/>
      <c r="C1106" s="200"/>
      <c r="D1106" s="200"/>
    </row>
    <row r="1107" spans="2:4" ht="14.25" customHeight="1">
      <c r="B1107" s="24"/>
      <c r="C1107" s="200"/>
      <c r="D1107" s="200"/>
    </row>
    <row r="1108" spans="2:4" ht="14.25" customHeight="1">
      <c r="B1108" s="24"/>
      <c r="C1108" s="200"/>
      <c r="D1108" s="200"/>
    </row>
    <row r="1109" spans="2:4" ht="14.25" customHeight="1">
      <c r="B1109" s="24"/>
      <c r="C1109" s="200"/>
      <c r="D1109" s="200"/>
    </row>
    <row r="1110" spans="2:4" ht="14.25" customHeight="1">
      <c r="B1110" s="24"/>
      <c r="C1110" s="200"/>
      <c r="D1110" s="200"/>
    </row>
    <row r="1111" spans="2:4" ht="14.25" customHeight="1">
      <c r="B1111" s="24"/>
      <c r="C1111" s="200"/>
      <c r="D1111" s="200"/>
    </row>
    <row r="1112" spans="2:4" ht="14.25" customHeight="1">
      <c r="B1112" s="24"/>
      <c r="C1112" s="200"/>
      <c r="D1112" s="200"/>
    </row>
    <row r="1113" spans="2:4" ht="14.25" customHeight="1">
      <c r="B1113" s="24"/>
      <c r="C1113" s="200"/>
      <c r="D1113" s="200"/>
    </row>
    <row r="1114" spans="2:4" ht="14.25" customHeight="1">
      <c r="B1114" s="24"/>
      <c r="C1114" s="200"/>
      <c r="D1114" s="200"/>
    </row>
    <row r="1115" spans="2:4" ht="14.25" customHeight="1">
      <c r="B1115" s="24"/>
      <c r="C1115" s="200"/>
      <c r="D1115" s="200"/>
    </row>
    <row r="1116" spans="2:4" ht="14.25" customHeight="1">
      <c r="B1116" s="24"/>
      <c r="C1116" s="200"/>
      <c r="D1116" s="200"/>
    </row>
    <row r="1117" spans="2:4" ht="14.25" customHeight="1">
      <c r="B1117" s="24"/>
      <c r="C1117" s="200"/>
      <c r="D1117" s="200"/>
    </row>
    <row r="1118" spans="2:4" ht="14.25" customHeight="1">
      <c r="B1118" s="24"/>
      <c r="C1118" s="200"/>
      <c r="D1118" s="200"/>
    </row>
    <row r="1119" spans="2:4" ht="14.25" customHeight="1">
      <c r="B1119" s="24"/>
      <c r="C1119" s="200"/>
      <c r="D1119" s="200"/>
    </row>
    <row r="1120" spans="2:4" ht="14.25" customHeight="1">
      <c r="B1120" s="24"/>
      <c r="C1120" s="200"/>
      <c r="D1120" s="200"/>
    </row>
    <row r="1121" spans="2:4" ht="14.25" customHeight="1">
      <c r="B1121" s="24"/>
      <c r="C1121" s="200"/>
      <c r="D1121" s="200"/>
    </row>
    <row r="1122" spans="2:4" ht="14.25" customHeight="1">
      <c r="B1122" s="24"/>
      <c r="C1122" s="200"/>
      <c r="D1122" s="200"/>
    </row>
    <row r="1123" spans="2:4" ht="14.25" customHeight="1">
      <c r="B1123" s="24"/>
      <c r="C1123" s="200"/>
      <c r="D1123" s="200"/>
    </row>
    <row r="1124" spans="2:4" ht="14.25" customHeight="1">
      <c r="B1124" s="24"/>
      <c r="C1124" s="200"/>
      <c r="D1124" s="200"/>
    </row>
    <row r="1125" spans="2:4" ht="14.25" customHeight="1">
      <c r="B1125" s="24"/>
      <c r="C1125" s="200"/>
      <c r="D1125" s="200"/>
    </row>
    <row r="1126" spans="2:4" ht="14.25" customHeight="1">
      <c r="B1126" s="24"/>
      <c r="C1126" s="200"/>
      <c r="D1126" s="200"/>
    </row>
    <row r="1127" spans="2:4" ht="14.25" customHeight="1">
      <c r="B1127" s="24"/>
      <c r="C1127" s="200"/>
      <c r="D1127" s="200"/>
    </row>
    <row r="1128" spans="2:4" ht="14.25" customHeight="1">
      <c r="B1128" s="24"/>
      <c r="C1128" s="200"/>
      <c r="D1128" s="200"/>
    </row>
    <row r="1129" spans="2:4" ht="14.25" customHeight="1">
      <c r="B1129" s="24"/>
      <c r="C1129" s="200"/>
      <c r="D1129" s="200"/>
    </row>
    <row r="1130" spans="2:4" ht="14.25" customHeight="1">
      <c r="B1130" s="24"/>
      <c r="C1130" s="200"/>
      <c r="D1130" s="200"/>
    </row>
    <row r="1131" spans="2:4" ht="14.25" customHeight="1">
      <c r="B1131" s="24"/>
      <c r="C1131" s="200"/>
      <c r="D1131" s="200"/>
    </row>
    <row r="1132" spans="2:4" ht="14.25" customHeight="1">
      <c r="B1132" s="24"/>
      <c r="C1132" s="200"/>
      <c r="D1132" s="200"/>
    </row>
    <row r="1133" spans="2:4" ht="14.25" customHeight="1">
      <c r="B1133" s="24"/>
      <c r="C1133" s="200"/>
      <c r="D1133" s="200"/>
    </row>
    <row r="1134" spans="2:4" ht="14.25" customHeight="1">
      <c r="B1134" s="24"/>
      <c r="C1134" s="200"/>
      <c r="D1134" s="200"/>
    </row>
    <row r="1135" spans="2:4" ht="14.25" customHeight="1">
      <c r="B1135" s="24"/>
      <c r="C1135" s="200"/>
      <c r="D1135" s="200"/>
    </row>
    <row r="1136" spans="2:4" ht="14.25" customHeight="1">
      <c r="B1136" s="24"/>
      <c r="C1136" s="200"/>
      <c r="D1136" s="200"/>
    </row>
    <row r="1137" spans="2:4" ht="14.25" customHeight="1">
      <c r="B1137" s="24"/>
      <c r="C1137" s="200"/>
      <c r="D1137" s="200"/>
    </row>
    <row r="1138" spans="2:4" ht="14.25" customHeight="1">
      <c r="B1138" s="24"/>
      <c r="C1138" s="200"/>
      <c r="D1138" s="200"/>
    </row>
    <row r="1139" spans="2:4" ht="14.25" customHeight="1">
      <c r="B1139" s="24"/>
      <c r="C1139" s="200"/>
      <c r="D1139" s="200"/>
    </row>
    <row r="1140" spans="2:4" ht="14.25" customHeight="1">
      <c r="B1140" s="24"/>
      <c r="C1140" s="200"/>
      <c r="D1140" s="200"/>
    </row>
    <row r="1141" spans="2:4" ht="14.25" customHeight="1">
      <c r="B1141" s="24"/>
      <c r="C1141" s="200"/>
      <c r="D1141" s="200"/>
    </row>
    <row r="1142" spans="2:4" ht="14.25" customHeight="1">
      <c r="B1142" s="24"/>
      <c r="C1142" s="200"/>
      <c r="D1142" s="200"/>
    </row>
    <row r="1143" spans="2:4" ht="14.25" customHeight="1">
      <c r="B1143" s="24"/>
      <c r="C1143" s="200"/>
      <c r="D1143" s="200"/>
    </row>
    <row r="1144" spans="2:4" ht="14.25" customHeight="1">
      <c r="B1144" s="24"/>
      <c r="C1144" s="200"/>
      <c r="D1144" s="200"/>
    </row>
    <row r="1145" spans="2:4" ht="14.25" customHeight="1">
      <c r="B1145" s="24"/>
      <c r="C1145" s="200"/>
      <c r="D1145" s="200"/>
    </row>
    <row r="1146" spans="2:4" ht="14.25" customHeight="1">
      <c r="B1146" s="24"/>
      <c r="C1146" s="200"/>
      <c r="D1146" s="200"/>
    </row>
    <row r="1147" spans="2:4" ht="14.25" customHeight="1">
      <c r="B1147" s="24"/>
      <c r="C1147" s="200"/>
      <c r="D1147" s="200"/>
    </row>
    <row r="1148" spans="2:4" ht="14.25" customHeight="1">
      <c r="B1148" s="24"/>
      <c r="C1148" s="200"/>
      <c r="D1148" s="200"/>
    </row>
    <row r="1149" spans="2:4" ht="14.25" customHeight="1">
      <c r="B1149" s="24"/>
      <c r="C1149" s="200"/>
      <c r="D1149" s="200"/>
    </row>
    <row r="1150" spans="2:4" ht="14.25" customHeight="1">
      <c r="B1150" s="24"/>
      <c r="C1150" s="200"/>
      <c r="D1150" s="200"/>
    </row>
    <row r="1151" spans="2:4" ht="14.25" customHeight="1">
      <c r="B1151" s="24"/>
      <c r="C1151" s="200"/>
      <c r="D1151" s="200"/>
    </row>
    <row r="1152" spans="2:4" ht="14.25" customHeight="1">
      <c r="B1152" s="24"/>
      <c r="C1152" s="200"/>
      <c r="D1152" s="200"/>
    </row>
    <row r="1153" spans="2:4" ht="14.25" customHeight="1">
      <c r="B1153" s="24"/>
      <c r="C1153" s="200"/>
      <c r="D1153" s="200"/>
    </row>
    <row r="1154" spans="2:4" ht="14.25" customHeight="1">
      <c r="B1154" s="24"/>
      <c r="C1154" s="200"/>
      <c r="D1154" s="200"/>
    </row>
    <row r="1155" spans="2:4" ht="14.25" customHeight="1">
      <c r="B1155" s="24"/>
      <c r="C1155" s="200"/>
      <c r="D1155" s="200"/>
    </row>
    <row r="1156" spans="2:4" ht="14.25" customHeight="1">
      <c r="B1156" s="24"/>
      <c r="C1156" s="200"/>
      <c r="D1156" s="200"/>
    </row>
    <row r="1157" spans="2:4" ht="14.25" customHeight="1">
      <c r="B1157" s="24"/>
      <c r="C1157" s="200"/>
      <c r="D1157" s="200"/>
    </row>
    <row r="1158" spans="2:4" ht="14.25" customHeight="1">
      <c r="B1158" s="24"/>
      <c r="C1158" s="200"/>
      <c r="D1158" s="200"/>
    </row>
    <row r="1159" spans="2:4" ht="14.25" customHeight="1">
      <c r="B1159" s="24"/>
      <c r="C1159" s="200"/>
      <c r="D1159" s="200"/>
    </row>
    <row r="1160" spans="2:4" ht="14.25" customHeight="1">
      <c r="B1160" s="24"/>
      <c r="C1160" s="200"/>
      <c r="D1160" s="200"/>
    </row>
    <row r="1161" spans="2:4" ht="14.25" customHeight="1">
      <c r="B1161" s="24"/>
      <c r="C1161" s="200"/>
      <c r="D1161" s="200"/>
    </row>
    <row r="1162" spans="2:4" ht="14.25" customHeight="1">
      <c r="B1162" s="24"/>
      <c r="C1162" s="200"/>
      <c r="D1162" s="200"/>
    </row>
    <row r="1163" spans="2:4" ht="14.25" customHeight="1">
      <c r="B1163" s="24"/>
      <c r="C1163" s="200"/>
      <c r="D1163" s="200"/>
    </row>
    <row r="1164" spans="2:4" ht="14.25" customHeight="1">
      <c r="B1164" s="24"/>
      <c r="C1164" s="200"/>
      <c r="D1164" s="200"/>
    </row>
    <row r="1165" spans="2:4" ht="14.25" customHeight="1">
      <c r="B1165" s="24"/>
      <c r="C1165" s="200"/>
      <c r="D1165" s="200"/>
    </row>
    <row r="1166" spans="2:4" ht="14.25" customHeight="1">
      <c r="B1166" s="24"/>
      <c r="C1166" s="200"/>
      <c r="D1166" s="200"/>
    </row>
    <row r="1167" spans="2:4" ht="14.25" customHeight="1">
      <c r="B1167" s="24"/>
      <c r="C1167" s="200"/>
      <c r="D1167" s="200"/>
    </row>
    <row r="1168" spans="2:4" ht="14.25" customHeight="1">
      <c r="B1168" s="24"/>
      <c r="C1168" s="200"/>
      <c r="D1168" s="200"/>
    </row>
    <row r="1169" spans="2:4" ht="14.25" customHeight="1">
      <c r="B1169" s="24"/>
      <c r="C1169" s="200"/>
      <c r="D1169" s="200"/>
    </row>
    <row r="1170" spans="2:4" ht="14.25" customHeight="1">
      <c r="B1170" s="24"/>
      <c r="C1170" s="200"/>
      <c r="D1170" s="200"/>
    </row>
    <row r="1171" spans="2:4" ht="14.25" customHeight="1">
      <c r="B1171" s="24"/>
      <c r="C1171" s="200"/>
      <c r="D1171" s="200"/>
    </row>
    <row r="1172" spans="2:4" ht="14.25" customHeight="1">
      <c r="B1172" s="24"/>
      <c r="C1172" s="200"/>
      <c r="D1172" s="200"/>
    </row>
    <row r="1173" spans="2:4" ht="14.25" customHeight="1">
      <c r="B1173" s="24"/>
      <c r="C1173" s="200"/>
      <c r="D1173" s="200"/>
    </row>
    <row r="1174" spans="2:4" ht="14.25" customHeight="1">
      <c r="B1174" s="24"/>
      <c r="C1174" s="200"/>
      <c r="D1174" s="200"/>
    </row>
    <row r="1175" spans="2:4" ht="14.25" customHeight="1">
      <c r="B1175" s="24"/>
      <c r="C1175" s="200"/>
      <c r="D1175" s="200"/>
    </row>
    <row r="1176" spans="2:4" ht="14.25" customHeight="1">
      <c r="B1176" s="24"/>
      <c r="C1176" s="200"/>
      <c r="D1176" s="200"/>
    </row>
    <row r="1177" spans="2:4" ht="14.25" customHeight="1">
      <c r="B1177" s="24"/>
      <c r="C1177" s="200"/>
      <c r="D1177" s="200"/>
    </row>
    <row r="1178" spans="2:4" ht="14.25" customHeight="1">
      <c r="B1178" s="24"/>
      <c r="C1178" s="200"/>
      <c r="D1178" s="200"/>
    </row>
    <row r="1179" spans="2:4" ht="14.25" customHeight="1">
      <c r="B1179" s="24"/>
      <c r="C1179" s="200"/>
      <c r="D1179" s="200"/>
    </row>
    <row r="1180" spans="2:4" ht="14.25" customHeight="1">
      <c r="B1180" s="24"/>
      <c r="C1180" s="200"/>
      <c r="D1180" s="200"/>
    </row>
    <row r="1181" spans="2:4" ht="14.25" customHeight="1">
      <c r="B1181" s="24"/>
      <c r="C1181" s="200"/>
      <c r="D1181" s="200"/>
    </row>
    <row r="1182" spans="2:4" ht="14.25" customHeight="1">
      <c r="B1182" s="24"/>
      <c r="C1182" s="200"/>
      <c r="D1182" s="200"/>
    </row>
    <row r="1183" spans="2:4" ht="14.25" customHeight="1">
      <c r="B1183" s="24"/>
      <c r="C1183" s="200"/>
      <c r="D1183" s="200"/>
    </row>
    <row r="1184" spans="2:4" ht="14.25" customHeight="1">
      <c r="B1184" s="24"/>
      <c r="C1184" s="200"/>
      <c r="D1184" s="200"/>
    </row>
    <row r="1185" spans="2:4" ht="14.25" customHeight="1">
      <c r="B1185" s="24"/>
      <c r="C1185" s="200"/>
      <c r="D1185" s="200"/>
    </row>
    <row r="1186" spans="2:4" ht="14.25" customHeight="1">
      <c r="B1186" s="24"/>
      <c r="C1186" s="200"/>
      <c r="D1186" s="200"/>
    </row>
    <row r="1187" spans="2:4" ht="14.25" customHeight="1">
      <c r="B1187" s="24"/>
      <c r="C1187" s="200"/>
      <c r="D1187" s="200"/>
    </row>
    <row r="1188" spans="2:4" ht="14.25" customHeight="1">
      <c r="B1188" s="24"/>
      <c r="C1188" s="200"/>
      <c r="D1188" s="200"/>
    </row>
    <row r="1189" spans="2:4" ht="14.25" customHeight="1">
      <c r="B1189" s="24"/>
      <c r="C1189" s="200"/>
      <c r="D1189" s="200"/>
    </row>
    <row r="1190" spans="2:4" ht="14.25" customHeight="1">
      <c r="B1190" s="24"/>
      <c r="C1190" s="200"/>
      <c r="D1190" s="200"/>
    </row>
    <row r="1191" spans="2:4" ht="14.25" customHeight="1">
      <c r="B1191" s="24"/>
      <c r="C1191" s="200"/>
      <c r="D1191" s="200"/>
    </row>
    <row r="1192" spans="2:4" ht="14.25" customHeight="1">
      <c r="B1192" s="24"/>
      <c r="C1192" s="200"/>
      <c r="D1192" s="200"/>
    </row>
    <row r="1193" spans="2:4" ht="14.25" customHeight="1">
      <c r="B1193" s="24"/>
      <c r="C1193" s="200"/>
      <c r="D1193" s="200"/>
    </row>
    <row r="1194" spans="2:4" ht="14.25" customHeight="1">
      <c r="B1194" s="24"/>
      <c r="C1194" s="200"/>
      <c r="D1194" s="200"/>
    </row>
    <row r="1195" spans="2:4" ht="14.25" customHeight="1">
      <c r="B1195" s="24"/>
      <c r="C1195" s="200"/>
      <c r="D1195" s="200"/>
    </row>
    <row r="1196" spans="2:4" ht="14.25" customHeight="1">
      <c r="B1196" s="24"/>
      <c r="C1196" s="200"/>
      <c r="D1196" s="200"/>
    </row>
    <row r="1197" spans="2:4" ht="14.25" customHeight="1">
      <c r="B1197" s="24"/>
      <c r="C1197" s="200"/>
      <c r="D1197" s="200"/>
    </row>
    <row r="1198" spans="2:4" ht="14.25" customHeight="1">
      <c r="B1198" s="24"/>
      <c r="C1198" s="200"/>
      <c r="D1198" s="200"/>
    </row>
    <row r="1199" spans="2:4" ht="14.25" customHeight="1">
      <c r="B1199" s="24"/>
      <c r="C1199" s="200"/>
      <c r="D1199" s="200"/>
    </row>
    <row r="1200" spans="2:4" ht="14.25" customHeight="1">
      <c r="B1200" s="24"/>
      <c r="C1200" s="200"/>
      <c r="D1200" s="200"/>
    </row>
    <row r="1201" spans="2:4" ht="14.25" customHeight="1">
      <c r="B1201" s="24"/>
      <c r="C1201" s="200"/>
      <c r="D1201" s="200"/>
    </row>
    <row r="1202" spans="2:4" ht="14.25" customHeight="1">
      <c r="B1202" s="24"/>
      <c r="C1202" s="200"/>
      <c r="D1202" s="200"/>
    </row>
    <row r="1203" spans="2:4" ht="14.25" customHeight="1">
      <c r="B1203" s="24"/>
      <c r="C1203" s="200"/>
      <c r="D1203" s="200"/>
    </row>
    <row r="1204" spans="2:4" ht="14.25" customHeight="1">
      <c r="B1204" s="24"/>
      <c r="C1204" s="200"/>
      <c r="D1204" s="200"/>
    </row>
    <row r="1205" spans="2:4" ht="14.25" customHeight="1">
      <c r="B1205" s="24"/>
      <c r="C1205" s="200"/>
      <c r="D1205" s="200"/>
    </row>
    <row r="1206" spans="2:4" ht="14.25" customHeight="1">
      <c r="B1206" s="24"/>
      <c r="C1206" s="200"/>
      <c r="D1206" s="200"/>
    </row>
    <row r="1207" spans="2:4" ht="14.25" customHeight="1">
      <c r="B1207" s="24"/>
      <c r="C1207" s="200"/>
      <c r="D1207" s="200"/>
    </row>
    <row r="1208" spans="2:4" ht="14.25" customHeight="1">
      <c r="B1208" s="24"/>
      <c r="C1208" s="200"/>
      <c r="D1208" s="200"/>
    </row>
    <row r="1209" spans="2:4" ht="14.25" customHeight="1">
      <c r="B1209" s="24"/>
      <c r="C1209" s="200"/>
      <c r="D1209" s="200"/>
    </row>
    <row r="1210" spans="2:4" ht="14.25" customHeight="1">
      <c r="B1210" s="24"/>
      <c r="C1210" s="200"/>
      <c r="D1210" s="200"/>
    </row>
    <row r="1211" spans="2:4" ht="14.25" customHeight="1">
      <c r="B1211" s="24"/>
      <c r="C1211" s="200"/>
      <c r="D1211" s="200"/>
    </row>
    <row r="1212" spans="2:4" ht="14.25" customHeight="1">
      <c r="B1212" s="24"/>
      <c r="C1212" s="200"/>
      <c r="D1212" s="200"/>
    </row>
    <row r="1213" spans="2:4" ht="14.25" customHeight="1">
      <c r="B1213" s="24"/>
      <c r="C1213" s="200"/>
      <c r="D1213" s="200"/>
    </row>
    <row r="1214" spans="2:4" ht="14.25" customHeight="1">
      <c r="B1214" s="24"/>
      <c r="C1214" s="200"/>
      <c r="D1214" s="200"/>
    </row>
    <row r="1215" spans="2:4" ht="14.25" customHeight="1">
      <c r="B1215" s="24"/>
      <c r="C1215" s="200"/>
      <c r="D1215" s="200"/>
    </row>
    <row r="1216" spans="2:4" ht="14.25" customHeight="1">
      <c r="B1216" s="24"/>
      <c r="C1216" s="200"/>
      <c r="D1216" s="200"/>
    </row>
    <row r="1217" spans="2:4" ht="14.25" customHeight="1">
      <c r="B1217" s="24"/>
      <c r="C1217" s="200"/>
      <c r="D1217" s="200"/>
    </row>
    <row r="1218" spans="2:4" ht="14.25" customHeight="1">
      <c r="B1218" s="24"/>
      <c r="C1218" s="200"/>
      <c r="D1218" s="200"/>
    </row>
    <row r="1219" spans="2:4" ht="14.25" customHeight="1">
      <c r="B1219" s="24"/>
      <c r="C1219" s="200"/>
      <c r="D1219" s="200"/>
    </row>
    <row r="1220" spans="2:4" ht="14.25" customHeight="1">
      <c r="B1220" s="24"/>
      <c r="C1220" s="200"/>
      <c r="D1220" s="200"/>
    </row>
    <row r="1221" spans="2:4" ht="14.25" customHeight="1">
      <c r="B1221" s="24"/>
      <c r="C1221" s="200"/>
      <c r="D1221" s="200"/>
    </row>
    <row r="1222" spans="2:4" ht="14.25" customHeight="1">
      <c r="B1222" s="24"/>
      <c r="C1222" s="200"/>
      <c r="D1222" s="200"/>
    </row>
    <row r="1223" spans="2:4" ht="14.25" customHeight="1">
      <c r="B1223" s="24"/>
      <c r="C1223" s="200"/>
      <c r="D1223" s="200"/>
    </row>
    <row r="1224" spans="2:4" ht="14.25" customHeight="1">
      <c r="B1224" s="24"/>
      <c r="C1224" s="200"/>
      <c r="D1224" s="200"/>
    </row>
    <row r="1225" spans="2:4" ht="14.25" customHeight="1">
      <c r="B1225" s="24"/>
      <c r="C1225" s="200"/>
      <c r="D1225" s="200"/>
    </row>
    <row r="1226" spans="2:4" ht="14.25" customHeight="1">
      <c r="B1226" s="24"/>
      <c r="C1226" s="200"/>
      <c r="D1226" s="200"/>
    </row>
    <row r="1227" spans="2:4" ht="14.25" customHeight="1">
      <c r="B1227" s="24"/>
      <c r="C1227" s="200"/>
      <c r="D1227" s="200"/>
    </row>
    <row r="1228" spans="2:4" ht="14.25" customHeight="1">
      <c r="B1228" s="24"/>
      <c r="C1228" s="200"/>
      <c r="D1228" s="200"/>
    </row>
    <row r="1229" spans="2:4" ht="14.25" customHeight="1">
      <c r="B1229" s="24"/>
      <c r="C1229" s="200"/>
      <c r="D1229" s="200"/>
    </row>
    <row r="1230" spans="2:4" ht="14.25" customHeight="1">
      <c r="B1230" s="24"/>
      <c r="C1230" s="200"/>
      <c r="D1230" s="200"/>
    </row>
    <row r="1231" spans="2:4" ht="14.25" customHeight="1">
      <c r="B1231" s="24"/>
      <c r="C1231" s="200"/>
      <c r="D1231" s="200"/>
    </row>
    <row r="1232" spans="2:4" ht="14.25" customHeight="1">
      <c r="B1232" s="24"/>
      <c r="C1232" s="200"/>
      <c r="D1232" s="200"/>
    </row>
    <row r="1233" spans="2:4" ht="14.25" customHeight="1">
      <c r="B1233" s="24"/>
      <c r="C1233" s="200"/>
      <c r="D1233" s="200"/>
    </row>
    <row r="1234" spans="2:4" ht="14.25" customHeight="1">
      <c r="B1234" s="24"/>
      <c r="C1234" s="200"/>
      <c r="D1234" s="200"/>
    </row>
    <row r="1235" spans="2:4" ht="14.25" customHeight="1">
      <c r="B1235" s="24"/>
      <c r="C1235" s="200"/>
      <c r="D1235" s="200"/>
    </row>
    <row r="1236" spans="2:4" ht="14.25" customHeight="1">
      <c r="B1236" s="24"/>
      <c r="C1236" s="200"/>
      <c r="D1236" s="200"/>
    </row>
    <row r="1237" spans="2:4" ht="14.25" customHeight="1">
      <c r="B1237" s="24"/>
      <c r="C1237" s="200"/>
      <c r="D1237" s="200"/>
    </row>
    <row r="1238" spans="2:4" ht="14.25" customHeight="1">
      <c r="B1238" s="24"/>
      <c r="C1238" s="200"/>
      <c r="D1238" s="200"/>
    </row>
    <row r="1239" spans="2:4" ht="14.25" customHeight="1">
      <c r="B1239" s="24"/>
      <c r="C1239" s="200"/>
      <c r="D1239" s="200"/>
    </row>
    <row r="1240" spans="2:4" ht="14.25" customHeight="1">
      <c r="B1240" s="24"/>
      <c r="C1240" s="200"/>
      <c r="D1240" s="200"/>
    </row>
    <row r="1241" spans="2:4" ht="14.25" customHeight="1">
      <c r="B1241" s="24"/>
      <c r="C1241" s="200"/>
      <c r="D1241" s="200"/>
    </row>
    <row r="1242" spans="2:4" ht="14.25" customHeight="1">
      <c r="B1242" s="24"/>
      <c r="C1242" s="200"/>
      <c r="D1242" s="200"/>
    </row>
    <row r="1243" spans="2:4" ht="14.25" customHeight="1">
      <c r="B1243" s="24"/>
      <c r="C1243" s="200"/>
      <c r="D1243" s="200"/>
    </row>
    <row r="1244" spans="2:4" ht="14.25" customHeight="1">
      <c r="B1244" s="24"/>
      <c r="C1244" s="200"/>
      <c r="D1244" s="200"/>
    </row>
    <row r="1245" spans="2:4" ht="14.25" customHeight="1">
      <c r="B1245" s="24"/>
      <c r="C1245" s="200"/>
      <c r="D1245" s="200"/>
    </row>
    <row r="1246" spans="2:4" ht="14.25" customHeight="1">
      <c r="B1246" s="24"/>
      <c r="C1246" s="200"/>
      <c r="D1246" s="200"/>
    </row>
    <row r="1247" spans="2:4" ht="14.25" customHeight="1">
      <c r="B1247" s="24"/>
      <c r="C1247" s="200"/>
      <c r="D1247" s="200"/>
    </row>
    <row r="1248" spans="2:4" ht="14.25" customHeight="1">
      <c r="B1248" s="24"/>
      <c r="C1248" s="200"/>
      <c r="D1248" s="200"/>
    </row>
    <row r="1249" spans="2:4" ht="14.25" customHeight="1">
      <c r="B1249" s="24"/>
      <c r="C1249" s="200"/>
      <c r="D1249" s="200"/>
    </row>
    <row r="1250" spans="2:4" ht="14.25" customHeight="1">
      <c r="B1250" s="24"/>
      <c r="C1250" s="200"/>
      <c r="D1250" s="200"/>
    </row>
    <row r="1251" spans="2:4" ht="14.25" customHeight="1">
      <c r="B1251" s="24"/>
      <c r="C1251" s="200"/>
      <c r="D1251" s="200"/>
    </row>
    <row r="1252" spans="2:4" ht="14.25" customHeight="1">
      <c r="B1252" s="24"/>
      <c r="C1252" s="200"/>
      <c r="D1252" s="200"/>
    </row>
    <row r="1253" spans="2:4" ht="14.25" customHeight="1">
      <c r="B1253" s="24"/>
      <c r="C1253" s="200"/>
      <c r="D1253" s="200"/>
    </row>
    <row r="1254" spans="2:4" ht="14.25" customHeight="1">
      <c r="B1254" s="24"/>
      <c r="C1254" s="200"/>
      <c r="D1254" s="200"/>
    </row>
    <row r="1255" spans="2:4" ht="14.25" customHeight="1">
      <c r="B1255" s="24"/>
      <c r="C1255" s="200"/>
      <c r="D1255" s="200"/>
    </row>
    <row r="1256" spans="2:4" ht="14.25" customHeight="1">
      <c r="B1256" s="24"/>
      <c r="C1256" s="200"/>
      <c r="D1256" s="200"/>
    </row>
    <row r="1257" spans="2:4" ht="14.25" customHeight="1">
      <c r="B1257" s="24"/>
      <c r="C1257" s="200"/>
      <c r="D1257" s="200"/>
    </row>
    <row r="1258" spans="2:4" ht="14.25" customHeight="1">
      <c r="B1258" s="24"/>
      <c r="C1258" s="200"/>
      <c r="D1258" s="200"/>
    </row>
    <row r="1259" spans="2:4" ht="14.25" customHeight="1">
      <c r="B1259" s="24"/>
      <c r="C1259" s="200"/>
      <c r="D1259" s="200"/>
    </row>
    <row r="1260" spans="2:4" ht="14.25" customHeight="1">
      <c r="B1260" s="24"/>
      <c r="C1260" s="200"/>
      <c r="D1260" s="200"/>
    </row>
    <row r="1261" spans="2:4" ht="14.25" customHeight="1">
      <c r="B1261" s="24"/>
      <c r="C1261" s="200"/>
      <c r="D1261" s="200"/>
    </row>
    <row r="1262" spans="2:4" ht="14.25" customHeight="1">
      <c r="B1262" s="24"/>
      <c r="C1262" s="200"/>
      <c r="D1262" s="200"/>
    </row>
    <row r="1263" spans="2:4" ht="14.25" customHeight="1">
      <c r="B1263" s="24"/>
      <c r="C1263" s="200"/>
      <c r="D1263" s="200"/>
    </row>
    <row r="1264" spans="2:4" ht="14.25" customHeight="1">
      <c r="B1264" s="24"/>
      <c r="C1264" s="200"/>
      <c r="D1264" s="200"/>
    </row>
    <row r="1265" spans="2:4" ht="14.25" customHeight="1">
      <c r="B1265" s="24"/>
      <c r="C1265" s="200"/>
      <c r="D1265" s="200"/>
    </row>
    <row r="1266" spans="2:4" ht="14.25" customHeight="1">
      <c r="B1266" s="24"/>
      <c r="C1266" s="200"/>
      <c r="D1266" s="200"/>
    </row>
    <row r="1267" spans="2:4" ht="14.25" customHeight="1">
      <c r="B1267" s="24"/>
      <c r="C1267" s="200"/>
      <c r="D1267" s="200"/>
    </row>
    <row r="1268" spans="2:4" ht="14.25" customHeight="1">
      <c r="B1268" s="24"/>
      <c r="C1268" s="200"/>
      <c r="D1268" s="200"/>
    </row>
    <row r="1269" spans="2:4" ht="14.25" customHeight="1">
      <c r="B1269" s="24"/>
      <c r="C1269" s="200"/>
      <c r="D1269" s="200"/>
    </row>
    <row r="1270" spans="2:4" ht="14.25" customHeight="1">
      <c r="B1270" s="24"/>
      <c r="C1270" s="200"/>
      <c r="D1270" s="200"/>
    </row>
    <row r="1271" spans="2:4" ht="14.25" customHeight="1">
      <c r="B1271" s="24"/>
      <c r="C1271" s="200"/>
      <c r="D1271" s="200"/>
    </row>
    <row r="1272" spans="2:4" ht="14.25" customHeight="1">
      <c r="B1272" s="24"/>
      <c r="C1272" s="200"/>
      <c r="D1272" s="200"/>
    </row>
    <row r="1273" spans="2:4" ht="14.25" customHeight="1">
      <c r="B1273" s="24"/>
      <c r="C1273" s="200"/>
      <c r="D1273" s="200"/>
    </row>
    <row r="1274" spans="2:4" ht="14.25" customHeight="1">
      <c r="B1274" s="24"/>
      <c r="C1274" s="200"/>
      <c r="D1274" s="200"/>
    </row>
    <row r="1275" spans="2:4" ht="14.25" customHeight="1">
      <c r="B1275" s="24"/>
      <c r="C1275" s="200"/>
      <c r="D1275" s="200"/>
    </row>
    <row r="1276" spans="2:4" ht="14.25" customHeight="1">
      <c r="B1276" s="24"/>
      <c r="C1276" s="200"/>
      <c r="D1276" s="200"/>
    </row>
    <row r="1277" spans="2:4" ht="14.25" customHeight="1">
      <c r="B1277" s="24"/>
      <c r="C1277" s="200"/>
      <c r="D1277" s="200"/>
    </row>
    <row r="1278" spans="2:4" ht="14.25" customHeight="1">
      <c r="B1278" s="24"/>
      <c r="C1278" s="200"/>
      <c r="D1278" s="200"/>
    </row>
    <row r="1279" spans="2:4" ht="14.25" customHeight="1">
      <c r="B1279" s="24"/>
      <c r="C1279" s="200"/>
      <c r="D1279" s="200"/>
    </row>
    <row r="1280" spans="2:4" ht="14.25" customHeight="1">
      <c r="B1280" s="24"/>
      <c r="C1280" s="200"/>
      <c r="D1280" s="200"/>
    </row>
    <row r="1281" spans="2:4" ht="14.25" customHeight="1">
      <c r="B1281" s="24"/>
      <c r="C1281" s="200"/>
      <c r="D1281" s="200"/>
    </row>
    <row r="1282" spans="2:4" ht="14.25" customHeight="1">
      <c r="B1282" s="24"/>
      <c r="C1282" s="200"/>
      <c r="D1282" s="200"/>
    </row>
    <row r="1283" spans="2:4" ht="14.25" customHeight="1">
      <c r="B1283" s="24"/>
      <c r="C1283" s="200"/>
      <c r="D1283" s="200"/>
    </row>
    <row r="1284" spans="2:4" ht="14.25" customHeight="1">
      <c r="B1284" s="24"/>
      <c r="C1284" s="200"/>
      <c r="D1284" s="200"/>
    </row>
    <row r="1285" spans="2:4" ht="14.25" customHeight="1">
      <c r="B1285" s="24"/>
      <c r="C1285" s="200"/>
      <c r="D1285" s="200"/>
    </row>
    <row r="1286" spans="2:4" ht="14.25" customHeight="1">
      <c r="B1286" s="24"/>
      <c r="C1286" s="200"/>
      <c r="D1286" s="200"/>
    </row>
    <row r="1287" spans="2:4" ht="14.25" customHeight="1">
      <c r="B1287" s="24"/>
      <c r="C1287" s="200"/>
      <c r="D1287" s="200"/>
    </row>
    <row r="1288" spans="2:4" ht="14.25" customHeight="1">
      <c r="B1288" s="24"/>
      <c r="C1288" s="200"/>
      <c r="D1288" s="200"/>
    </row>
    <row r="1289" spans="2:4" ht="14.25" customHeight="1">
      <c r="B1289" s="24"/>
      <c r="C1289" s="200"/>
      <c r="D1289" s="200"/>
    </row>
    <row r="1290" spans="2:4" ht="14.25" customHeight="1">
      <c r="B1290" s="24"/>
      <c r="C1290" s="200"/>
      <c r="D1290" s="200"/>
    </row>
    <row r="1291" spans="2:4" ht="14.25" customHeight="1">
      <c r="B1291" s="24"/>
      <c r="C1291" s="200"/>
      <c r="D1291" s="200"/>
    </row>
    <row r="1292" spans="2:4" ht="14.25" customHeight="1">
      <c r="B1292" s="24"/>
      <c r="C1292" s="200"/>
      <c r="D1292" s="200"/>
    </row>
    <row r="1293" spans="2:4" ht="14.25" customHeight="1">
      <c r="B1293" s="24"/>
      <c r="C1293" s="200"/>
      <c r="D1293" s="200"/>
    </row>
    <row r="1294" spans="2:4" ht="14.25" customHeight="1">
      <c r="B1294" s="24"/>
      <c r="C1294" s="200"/>
      <c r="D1294" s="200"/>
    </row>
    <row r="1295" spans="2:4" ht="14.25" customHeight="1">
      <c r="B1295" s="24"/>
      <c r="C1295" s="200"/>
      <c r="D1295" s="200"/>
    </row>
    <row r="1296" spans="2:4" ht="14.25" customHeight="1">
      <c r="B1296" s="24"/>
      <c r="C1296" s="200"/>
      <c r="D1296" s="200"/>
    </row>
    <row r="1297" spans="2:4" ht="14.25" customHeight="1">
      <c r="B1297" s="24"/>
      <c r="C1297" s="200"/>
      <c r="D1297" s="200"/>
    </row>
    <row r="1298" spans="2:4" ht="14.25" customHeight="1">
      <c r="B1298" s="24"/>
      <c r="C1298" s="200"/>
      <c r="D1298" s="200"/>
    </row>
    <row r="1299" spans="2:4" ht="14.25" customHeight="1">
      <c r="B1299" s="24"/>
      <c r="C1299" s="200"/>
      <c r="D1299" s="200"/>
    </row>
    <row r="1300" spans="2:4" ht="14.25" customHeight="1">
      <c r="B1300" s="24"/>
      <c r="C1300" s="200"/>
      <c r="D1300" s="200"/>
    </row>
    <row r="1301" spans="2:4" ht="14.25" customHeight="1">
      <c r="B1301" s="24"/>
      <c r="C1301" s="200"/>
      <c r="D1301" s="200"/>
    </row>
    <row r="1302" spans="2:4" ht="14.25" customHeight="1">
      <c r="B1302" s="24"/>
      <c r="C1302" s="200"/>
      <c r="D1302" s="200"/>
    </row>
    <row r="1303" spans="2:4" ht="14.25" customHeight="1">
      <c r="B1303" s="24"/>
      <c r="C1303" s="200"/>
      <c r="D1303" s="200"/>
    </row>
    <row r="1304" spans="2:4" ht="14.25" customHeight="1">
      <c r="B1304" s="24"/>
      <c r="C1304" s="200"/>
      <c r="D1304" s="200"/>
    </row>
    <row r="1305" spans="2:4" ht="14.25" customHeight="1">
      <c r="B1305" s="24"/>
      <c r="C1305" s="200"/>
      <c r="D1305" s="200"/>
    </row>
    <row r="1306" spans="2:4" ht="14.25" customHeight="1">
      <c r="B1306" s="24"/>
      <c r="C1306" s="200"/>
      <c r="D1306" s="200"/>
    </row>
    <row r="1307" spans="2:4" ht="14.25" customHeight="1">
      <c r="B1307" s="24"/>
      <c r="C1307" s="200"/>
      <c r="D1307" s="200"/>
    </row>
    <row r="1308" spans="2:4" ht="14.25" customHeight="1">
      <c r="B1308" s="24"/>
      <c r="C1308" s="200"/>
      <c r="D1308" s="200"/>
    </row>
    <row r="1309" spans="2:4" ht="14.25" customHeight="1">
      <c r="B1309" s="24"/>
      <c r="C1309" s="200"/>
      <c r="D1309" s="200"/>
    </row>
    <row r="1310" spans="2:4" ht="14.25" customHeight="1">
      <c r="B1310" s="24"/>
      <c r="C1310" s="200"/>
      <c r="D1310" s="200"/>
    </row>
    <row r="1311" spans="2:4" ht="14.25" customHeight="1">
      <c r="B1311" s="24"/>
      <c r="C1311" s="200"/>
      <c r="D1311" s="200"/>
    </row>
    <row r="1312" spans="2:4" ht="14.25" customHeight="1">
      <c r="B1312" s="24"/>
      <c r="C1312" s="200"/>
      <c r="D1312" s="200"/>
    </row>
    <row r="1313" spans="2:4" ht="14.25" customHeight="1">
      <c r="B1313" s="24"/>
      <c r="C1313" s="200"/>
      <c r="D1313" s="200"/>
    </row>
    <row r="1314" spans="2:4" ht="14.25" customHeight="1">
      <c r="B1314" s="24"/>
      <c r="C1314" s="200"/>
      <c r="D1314" s="200"/>
    </row>
    <row r="1315" spans="2:4" ht="14.25" customHeight="1">
      <c r="B1315" s="24"/>
      <c r="C1315" s="200"/>
      <c r="D1315" s="200"/>
    </row>
    <row r="1316" spans="2:4" ht="14.25" customHeight="1">
      <c r="B1316" s="24"/>
      <c r="C1316" s="200"/>
      <c r="D1316" s="200"/>
    </row>
    <row r="1317" spans="2:4" ht="14.25" customHeight="1">
      <c r="B1317" s="24"/>
      <c r="C1317" s="200"/>
      <c r="D1317" s="200"/>
    </row>
    <row r="1318" spans="2:4" ht="14.25" customHeight="1">
      <c r="B1318" s="24"/>
      <c r="C1318" s="200"/>
      <c r="D1318" s="200"/>
    </row>
    <row r="1319" spans="2:4" ht="14.25" customHeight="1">
      <c r="B1319" s="24"/>
      <c r="C1319" s="200"/>
      <c r="D1319" s="200"/>
    </row>
    <row r="1320" spans="2:4" ht="14.25" customHeight="1">
      <c r="B1320" s="24"/>
      <c r="C1320" s="200"/>
      <c r="D1320" s="200"/>
    </row>
    <row r="1321" spans="2:4" ht="14.25" customHeight="1">
      <c r="B1321" s="24"/>
      <c r="C1321" s="200"/>
      <c r="D1321" s="200"/>
    </row>
    <row r="1322" spans="2:4" ht="14.25" customHeight="1">
      <c r="B1322" s="24"/>
      <c r="C1322" s="200"/>
      <c r="D1322" s="200"/>
    </row>
    <row r="1323" spans="2:4" ht="14.25" customHeight="1">
      <c r="B1323" s="24"/>
      <c r="C1323" s="200"/>
      <c r="D1323" s="200"/>
    </row>
    <row r="1324" spans="2:4" ht="14.25" customHeight="1">
      <c r="B1324" s="24"/>
      <c r="C1324" s="200"/>
      <c r="D1324" s="200"/>
    </row>
    <row r="1325" spans="2:4" ht="14.25" customHeight="1">
      <c r="B1325" s="24"/>
      <c r="C1325" s="200"/>
      <c r="D1325" s="200"/>
    </row>
    <row r="1326" spans="2:4" ht="14.25" customHeight="1">
      <c r="B1326" s="24"/>
      <c r="C1326" s="200"/>
      <c r="D1326" s="200"/>
    </row>
    <row r="1327" spans="2:4" ht="14.25" customHeight="1">
      <c r="B1327" s="24"/>
      <c r="C1327" s="200"/>
      <c r="D1327" s="200"/>
    </row>
    <row r="1328" spans="2:4" ht="14.25" customHeight="1">
      <c r="B1328" s="24"/>
      <c r="C1328" s="200"/>
      <c r="D1328" s="200"/>
    </row>
    <row r="1329" spans="2:4" ht="14.25" customHeight="1">
      <c r="B1329" s="24"/>
      <c r="C1329" s="200"/>
      <c r="D1329" s="200"/>
    </row>
    <row r="1330" spans="2:4" ht="14.25" customHeight="1">
      <c r="B1330" s="24"/>
      <c r="C1330" s="200"/>
      <c r="D1330" s="200"/>
    </row>
    <row r="1331" spans="2:4" ht="14.25" customHeight="1">
      <c r="B1331" s="24"/>
      <c r="C1331" s="200"/>
      <c r="D1331" s="200"/>
    </row>
    <row r="1332" spans="2:4" ht="14.25" customHeight="1">
      <c r="B1332" s="24"/>
      <c r="C1332" s="200"/>
      <c r="D1332" s="200"/>
    </row>
    <row r="1333" spans="2:4" ht="14.25" customHeight="1">
      <c r="B1333" s="24"/>
      <c r="C1333" s="200"/>
      <c r="D1333" s="200"/>
    </row>
    <row r="1334" spans="2:4" ht="14.25" customHeight="1">
      <c r="B1334" s="24"/>
      <c r="C1334" s="200"/>
      <c r="D1334" s="200"/>
    </row>
    <row r="1335" spans="2:4" ht="14.25" customHeight="1">
      <c r="B1335" s="24"/>
      <c r="C1335" s="200"/>
      <c r="D1335" s="200"/>
    </row>
    <row r="1336" spans="2:4" ht="14.25" customHeight="1">
      <c r="B1336" s="24"/>
      <c r="C1336" s="200"/>
      <c r="D1336" s="200"/>
    </row>
    <row r="1337" spans="2:4" ht="14.25" customHeight="1">
      <c r="B1337" s="24"/>
      <c r="C1337" s="200"/>
      <c r="D1337" s="200"/>
    </row>
    <row r="1338" spans="2:4" ht="14.25" customHeight="1">
      <c r="B1338" s="24"/>
      <c r="C1338" s="200"/>
      <c r="D1338" s="200"/>
    </row>
    <row r="1339" spans="2:4" ht="14.25" customHeight="1">
      <c r="B1339" s="24"/>
      <c r="C1339" s="200"/>
      <c r="D1339" s="200"/>
    </row>
    <row r="1340" spans="2:4" ht="14.25" customHeight="1">
      <c r="B1340" s="24"/>
      <c r="C1340" s="200"/>
      <c r="D1340" s="200"/>
    </row>
    <row r="1341" spans="2:4" ht="14.25" customHeight="1">
      <c r="B1341" s="24"/>
      <c r="C1341" s="200"/>
      <c r="D1341" s="200"/>
    </row>
    <row r="1342" spans="2:4" ht="14.25" customHeight="1">
      <c r="B1342" s="24"/>
      <c r="C1342" s="200"/>
      <c r="D1342" s="200"/>
    </row>
    <row r="1343" spans="2:4" ht="14.25" customHeight="1">
      <c r="B1343" s="24"/>
      <c r="C1343" s="200"/>
      <c r="D1343" s="200"/>
    </row>
    <row r="1344" spans="2:4" ht="14.25" customHeight="1">
      <c r="B1344" s="24"/>
      <c r="C1344" s="200"/>
      <c r="D1344" s="200"/>
    </row>
    <row r="1345" spans="2:4" ht="14.25" customHeight="1">
      <c r="B1345" s="24"/>
      <c r="C1345" s="200"/>
      <c r="D1345" s="200"/>
    </row>
    <row r="1346" spans="2:4" ht="14.25" customHeight="1">
      <c r="B1346" s="24"/>
      <c r="C1346" s="200"/>
      <c r="D1346" s="200"/>
    </row>
    <row r="1347" spans="2:4" ht="14.25" customHeight="1">
      <c r="B1347" s="24"/>
      <c r="C1347" s="200"/>
      <c r="D1347" s="200"/>
    </row>
    <row r="1348" spans="2:4" ht="14.25" customHeight="1">
      <c r="B1348" s="24"/>
      <c r="C1348" s="200"/>
      <c r="D1348" s="200"/>
    </row>
    <row r="1349" spans="2:4" ht="14.25" customHeight="1">
      <c r="B1349" s="24"/>
      <c r="C1349" s="200"/>
      <c r="D1349" s="200"/>
    </row>
    <row r="1350" spans="2:4" ht="14.25" customHeight="1">
      <c r="B1350" s="24"/>
      <c r="C1350" s="200"/>
      <c r="D1350" s="200"/>
    </row>
    <row r="1351" spans="2:4" ht="14.25" customHeight="1">
      <c r="B1351" s="24"/>
      <c r="C1351" s="200"/>
      <c r="D1351" s="200"/>
    </row>
    <row r="1352" spans="2:4" ht="14.25" customHeight="1">
      <c r="B1352" s="24"/>
      <c r="C1352" s="200"/>
      <c r="D1352" s="200"/>
    </row>
    <row r="1353" spans="2:4" ht="14.25" customHeight="1">
      <c r="B1353" s="24"/>
      <c r="C1353" s="200"/>
      <c r="D1353" s="200"/>
    </row>
    <row r="1354" spans="2:4" ht="14.25" customHeight="1">
      <c r="B1354" s="24"/>
      <c r="C1354" s="200"/>
      <c r="D1354" s="200"/>
    </row>
    <row r="1355" spans="2:4" ht="14.25" customHeight="1">
      <c r="B1355" s="24"/>
      <c r="C1355" s="200"/>
      <c r="D1355" s="200"/>
    </row>
    <row r="1356" spans="2:4" ht="14.25" customHeight="1">
      <c r="B1356" s="24"/>
      <c r="C1356" s="200"/>
      <c r="D1356" s="200"/>
    </row>
    <row r="1357" spans="2:4" ht="14.25" customHeight="1">
      <c r="B1357" s="24"/>
      <c r="C1357" s="200"/>
      <c r="D1357" s="200"/>
    </row>
    <row r="1358" spans="2:4" ht="14.25" customHeight="1">
      <c r="B1358" s="24"/>
      <c r="C1358" s="200"/>
      <c r="D1358" s="200"/>
    </row>
    <row r="1359" spans="2:4" ht="14.25" customHeight="1">
      <c r="B1359" s="24"/>
      <c r="C1359" s="200"/>
      <c r="D1359" s="200"/>
    </row>
    <row r="1360" spans="2:4" ht="14.25" customHeight="1">
      <c r="B1360" s="24"/>
      <c r="C1360" s="200"/>
      <c r="D1360" s="200"/>
    </row>
    <row r="1361" spans="2:4" ht="14.25" customHeight="1">
      <c r="B1361" s="24"/>
      <c r="C1361" s="200"/>
      <c r="D1361" s="200"/>
    </row>
    <row r="1362" spans="2:4" ht="14.25" customHeight="1">
      <c r="B1362" s="24"/>
      <c r="C1362" s="200"/>
      <c r="D1362" s="200"/>
    </row>
    <row r="1363" spans="2:4" ht="14.25" customHeight="1">
      <c r="B1363" s="24"/>
      <c r="C1363" s="200"/>
      <c r="D1363" s="200"/>
    </row>
    <row r="1364" spans="2:4" ht="14.25" customHeight="1">
      <c r="B1364" s="24"/>
      <c r="C1364" s="200"/>
      <c r="D1364" s="200"/>
    </row>
    <row r="1365" spans="2:4" ht="14.25" customHeight="1">
      <c r="B1365" s="24"/>
      <c r="C1365" s="200"/>
      <c r="D1365" s="200"/>
    </row>
    <row r="1366" spans="2:4" ht="14.25" customHeight="1">
      <c r="B1366" s="24"/>
      <c r="C1366" s="200"/>
      <c r="D1366" s="200"/>
    </row>
    <row r="1367" spans="2:4" ht="14.25" customHeight="1">
      <c r="B1367" s="24"/>
      <c r="C1367" s="200"/>
      <c r="D1367" s="200"/>
    </row>
    <row r="1368" spans="2:4" ht="14.25" customHeight="1">
      <c r="B1368" s="24"/>
      <c r="C1368" s="200"/>
      <c r="D1368" s="200"/>
    </row>
    <row r="1369" spans="2:4" ht="14.25" customHeight="1">
      <c r="B1369" s="24"/>
      <c r="C1369" s="200"/>
      <c r="D1369" s="200"/>
    </row>
    <row r="1370" spans="2:4" ht="14.25" customHeight="1">
      <c r="B1370" s="24"/>
      <c r="C1370" s="200"/>
      <c r="D1370" s="200"/>
    </row>
    <row r="1371" spans="2:4" ht="14.25" customHeight="1">
      <c r="B1371" s="24"/>
      <c r="C1371" s="200"/>
      <c r="D1371" s="200"/>
    </row>
    <row r="1372" spans="2:4" ht="14.25" customHeight="1">
      <c r="B1372" s="24"/>
      <c r="C1372" s="200"/>
      <c r="D1372" s="200"/>
    </row>
    <row r="1373" spans="2:4" ht="14.25" customHeight="1">
      <c r="B1373" s="24"/>
      <c r="C1373" s="200"/>
      <c r="D1373" s="200"/>
    </row>
    <row r="1374" spans="2:4" ht="14.25" customHeight="1">
      <c r="B1374" s="24"/>
      <c r="C1374" s="200"/>
      <c r="D1374" s="200"/>
    </row>
    <row r="1375" spans="2:4" ht="14.25" customHeight="1">
      <c r="B1375" s="24"/>
      <c r="C1375" s="200"/>
      <c r="D1375" s="200"/>
    </row>
    <row r="1376" spans="2:4" ht="14.25" customHeight="1">
      <c r="B1376" s="24"/>
      <c r="C1376" s="200"/>
      <c r="D1376" s="200"/>
    </row>
    <row r="1377" spans="2:4" ht="14.25" customHeight="1">
      <c r="B1377" s="24"/>
      <c r="C1377" s="200"/>
      <c r="D1377" s="200"/>
    </row>
    <row r="1378" spans="2:4" ht="14.25" customHeight="1">
      <c r="B1378" s="24"/>
      <c r="C1378" s="200"/>
      <c r="D1378" s="200"/>
    </row>
    <row r="1379" spans="2:4" ht="14.25" customHeight="1">
      <c r="B1379" s="24"/>
      <c r="C1379" s="200"/>
      <c r="D1379" s="200"/>
    </row>
    <row r="1380" spans="2:4" ht="14.25" customHeight="1">
      <c r="B1380" s="24"/>
      <c r="C1380" s="200"/>
      <c r="D1380" s="200"/>
    </row>
    <row r="1381" spans="2:4" ht="14.25" customHeight="1">
      <c r="B1381" s="24"/>
      <c r="C1381" s="200"/>
      <c r="D1381" s="200"/>
    </row>
    <row r="1382" spans="2:4" ht="14.25" customHeight="1">
      <c r="B1382" s="24"/>
      <c r="C1382" s="200"/>
      <c r="D1382" s="200"/>
    </row>
    <row r="1383" spans="2:4" ht="14.25" customHeight="1">
      <c r="B1383" s="24"/>
      <c r="C1383" s="200"/>
      <c r="D1383" s="200"/>
    </row>
    <row r="1384" spans="2:4" ht="14.25" customHeight="1">
      <c r="B1384" s="24"/>
      <c r="C1384" s="200"/>
      <c r="D1384" s="200"/>
    </row>
    <row r="1385" spans="2:4" ht="14.25" customHeight="1">
      <c r="B1385" s="24"/>
      <c r="C1385" s="200"/>
      <c r="D1385" s="200"/>
    </row>
    <row r="1386" spans="2:4" ht="14.25" customHeight="1">
      <c r="B1386" s="24"/>
      <c r="C1386" s="200"/>
      <c r="D1386" s="200"/>
    </row>
    <row r="1387" spans="2:4" ht="14.25" customHeight="1">
      <c r="B1387" s="24"/>
      <c r="C1387" s="200"/>
      <c r="D1387" s="200"/>
    </row>
    <row r="1388" spans="2:4" ht="14.25" customHeight="1">
      <c r="B1388" s="24"/>
      <c r="C1388" s="200"/>
      <c r="D1388" s="200"/>
    </row>
    <row r="1389" spans="2:4" ht="14.25" customHeight="1">
      <c r="B1389" s="24"/>
      <c r="C1389" s="200"/>
      <c r="D1389" s="200"/>
    </row>
    <row r="1390" spans="2:4" ht="14.25" customHeight="1">
      <c r="B1390" s="24"/>
      <c r="C1390" s="200"/>
      <c r="D1390" s="200"/>
    </row>
    <row r="1391" spans="2:4" ht="14.25" customHeight="1">
      <c r="B1391" s="24"/>
      <c r="C1391" s="200"/>
      <c r="D1391" s="200"/>
    </row>
    <row r="1392" spans="2:4" ht="14.25" customHeight="1">
      <c r="B1392" s="24"/>
      <c r="C1392" s="200"/>
      <c r="D1392" s="200"/>
    </row>
    <row r="1393" spans="2:4" ht="14.25" customHeight="1">
      <c r="B1393" s="24"/>
      <c r="C1393" s="200"/>
      <c r="D1393" s="200"/>
    </row>
    <row r="1394" spans="2:4" ht="14.25" customHeight="1">
      <c r="B1394" s="24"/>
      <c r="C1394" s="200"/>
      <c r="D1394" s="200"/>
    </row>
    <row r="1395" spans="2:4" ht="14.25" customHeight="1">
      <c r="B1395" s="24"/>
      <c r="C1395" s="200"/>
      <c r="D1395" s="200"/>
    </row>
    <row r="1396" spans="2:4" ht="14.25" customHeight="1">
      <c r="B1396" s="24"/>
      <c r="C1396" s="200"/>
      <c r="D1396" s="200"/>
    </row>
    <row r="1397" spans="2:4" ht="14.25" customHeight="1">
      <c r="B1397" s="24"/>
      <c r="C1397" s="200"/>
      <c r="D1397" s="200"/>
    </row>
    <row r="1398" spans="2:4" ht="14.25" customHeight="1">
      <c r="B1398" s="24"/>
      <c r="C1398" s="200"/>
      <c r="D1398" s="200"/>
    </row>
    <row r="1399" spans="2:4" ht="14.25" customHeight="1">
      <c r="B1399" s="24"/>
      <c r="C1399" s="200"/>
      <c r="D1399" s="200"/>
    </row>
    <row r="1400" spans="2:4" ht="14.25" customHeight="1">
      <c r="B1400" s="24"/>
      <c r="C1400" s="200"/>
      <c r="D1400" s="200"/>
    </row>
    <row r="1401" spans="2:4" ht="14.25" customHeight="1">
      <c r="B1401" s="24"/>
      <c r="C1401" s="200"/>
      <c r="D1401" s="200"/>
    </row>
    <row r="1402" spans="2:4" ht="14.25" customHeight="1">
      <c r="B1402" s="24"/>
      <c r="C1402" s="200"/>
      <c r="D1402" s="200"/>
    </row>
    <row r="1403" spans="2:4" ht="14.25" customHeight="1">
      <c r="B1403" s="24"/>
      <c r="C1403" s="200"/>
      <c r="D1403" s="200"/>
    </row>
    <row r="1404" spans="2:4" ht="14.25" customHeight="1">
      <c r="B1404" s="24"/>
      <c r="C1404" s="200"/>
      <c r="D1404" s="200"/>
    </row>
    <row r="1405" spans="2:4" ht="14.25" customHeight="1">
      <c r="B1405" s="24"/>
      <c r="C1405" s="200"/>
      <c r="D1405" s="200"/>
    </row>
    <row r="1406" spans="2:4" ht="14.25" customHeight="1">
      <c r="B1406" s="24"/>
      <c r="C1406" s="200"/>
      <c r="D1406" s="200"/>
    </row>
    <row r="1407" spans="2:4" ht="14.25" customHeight="1">
      <c r="B1407" s="24"/>
      <c r="C1407" s="200"/>
      <c r="D1407" s="200"/>
    </row>
    <row r="1408" spans="2:4" ht="14.25" customHeight="1">
      <c r="B1408" s="24"/>
      <c r="C1408" s="200"/>
      <c r="D1408" s="200"/>
    </row>
    <row r="1409" spans="2:4" ht="14.25" customHeight="1">
      <c r="B1409" s="24"/>
      <c r="C1409" s="200"/>
      <c r="D1409" s="200"/>
    </row>
    <row r="1410" spans="2:4" ht="14.25" customHeight="1">
      <c r="B1410" s="24"/>
      <c r="C1410" s="200"/>
      <c r="D1410" s="200"/>
    </row>
    <row r="1411" spans="2:4" ht="14.25" customHeight="1">
      <c r="B1411" s="24"/>
      <c r="C1411" s="200"/>
      <c r="D1411" s="200"/>
    </row>
    <row r="1412" spans="2:4" ht="14.25" customHeight="1">
      <c r="B1412" s="24"/>
      <c r="C1412" s="200"/>
      <c r="D1412" s="200"/>
    </row>
    <row r="1413" spans="2:4" ht="14.25" customHeight="1">
      <c r="B1413" s="24"/>
      <c r="C1413" s="200"/>
      <c r="D1413" s="200"/>
    </row>
    <row r="1414" spans="2:4" ht="14.25" customHeight="1">
      <c r="B1414" s="24"/>
      <c r="C1414" s="200"/>
      <c r="D1414" s="200"/>
    </row>
    <row r="1415" spans="2:4" ht="14.25" customHeight="1">
      <c r="B1415" s="24"/>
      <c r="C1415" s="200"/>
      <c r="D1415" s="200"/>
    </row>
    <row r="1416" spans="2:4" ht="14.25" customHeight="1">
      <c r="B1416" s="24"/>
      <c r="C1416" s="200"/>
      <c r="D1416" s="200"/>
    </row>
    <row r="1417" spans="2:4" ht="14.25" customHeight="1">
      <c r="B1417" s="24"/>
      <c r="C1417" s="200"/>
      <c r="D1417" s="200"/>
    </row>
    <row r="1418" spans="2:4" ht="14.25" customHeight="1">
      <c r="B1418" s="24"/>
      <c r="C1418" s="200"/>
      <c r="D1418" s="200"/>
    </row>
    <row r="1419" spans="2:4" ht="14.25" customHeight="1">
      <c r="B1419" s="24"/>
      <c r="C1419" s="200"/>
      <c r="D1419" s="200"/>
    </row>
    <row r="1420" spans="2:4" ht="14.25" customHeight="1">
      <c r="B1420" s="24"/>
      <c r="C1420" s="200"/>
      <c r="D1420" s="200"/>
    </row>
    <row r="1421" spans="2:4" ht="14.25" customHeight="1">
      <c r="B1421" s="24"/>
      <c r="C1421" s="200"/>
      <c r="D1421" s="200"/>
    </row>
    <row r="1422" spans="2:4" ht="14.25" customHeight="1">
      <c r="B1422" s="24"/>
      <c r="C1422" s="200"/>
      <c r="D1422" s="200"/>
    </row>
    <row r="1423" spans="2:4" ht="14.25" customHeight="1">
      <c r="B1423" s="24"/>
      <c r="C1423" s="200"/>
      <c r="D1423" s="200"/>
    </row>
    <row r="1424" spans="2:4" ht="14.25" customHeight="1">
      <c r="B1424" s="24"/>
      <c r="C1424" s="200"/>
      <c r="D1424" s="200"/>
    </row>
    <row r="1425" spans="2:4" ht="14.25" customHeight="1">
      <c r="B1425" s="24"/>
      <c r="C1425" s="200"/>
      <c r="D1425" s="200"/>
    </row>
    <row r="1426" spans="2:4" ht="14.25" customHeight="1">
      <c r="B1426" s="24"/>
      <c r="C1426" s="200"/>
      <c r="D1426" s="200"/>
    </row>
    <row r="1427" spans="2:4" ht="14.25" customHeight="1">
      <c r="B1427" s="24"/>
      <c r="C1427" s="200"/>
      <c r="D1427" s="200"/>
    </row>
    <row r="1428" spans="2:4" ht="14.25" customHeight="1">
      <c r="B1428" s="24"/>
      <c r="C1428" s="200"/>
      <c r="D1428" s="200"/>
    </row>
    <row r="1429" spans="2:4" ht="14.25" customHeight="1">
      <c r="B1429" s="24"/>
      <c r="C1429" s="200"/>
      <c r="D1429" s="200"/>
    </row>
    <row r="1430" spans="2:4" ht="14.25" customHeight="1">
      <c r="B1430" s="24"/>
      <c r="C1430" s="200"/>
      <c r="D1430" s="200"/>
    </row>
    <row r="1431" spans="2:4" ht="14.25" customHeight="1">
      <c r="B1431" s="24"/>
      <c r="C1431" s="200"/>
      <c r="D1431" s="200"/>
    </row>
    <row r="1432" spans="2:4" ht="14.25" customHeight="1">
      <c r="B1432" s="24"/>
      <c r="C1432" s="200"/>
      <c r="D1432" s="200"/>
    </row>
    <row r="1433" spans="2:4" ht="14.25" customHeight="1">
      <c r="B1433" s="24"/>
      <c r="C1433" s="200"/>
      <c r="D1433" s="200"/>
    </row>
    <row r="1434" spans="2:4" ht="14.25" customHeight="1">
      <c r="B1434" s="24"/>
      <c r="C1434" s="200"/>
      <c r="D1434" s="200"/>
    </row>
    <row r="1435" spans="2:4" ht="14.25" customHeight="1">
      <c r="B1435" s="24"/>
      <c r="C1435" s="200"/>
      <c r="D1435" s="200"/>
    </row>
    <row r="1436" spans="2:4" ht="14.25" customHeight="1">
      <c r="B1436" s="24"/>
      <c r="C1436" s="200"/>
      <c r="D1436" s="200"/>
    </row>
    <row r="1437" spans="2:4" ht="14.25" customHeight="1">
      <c r="B1437" s="24"/>
      <c r="C1437" s="200"/>
      <c r="D1437" s="200"/>
    </row>
    <row r="1438" spans="2:4" ht="14.25" customHeight="1">
      <c r="B1438" s="24"/>
      <c r="C1438" s="200"/>
      <c r="D1438" s="200"/>
    </row>
    <row r="1439" spans="2:4" ht="14.25" customHeight="1">
      <c r="B1439" s="24"/>
      <c r="C1439" s="200"/>
      <c r="D1439" s="200"/>
    </row>
    <row r="1440" spans="2:4" ht="14.25" customHeight="1">
      <c r="B1440" s="24"/>
      <c r="C1440" s="200"/>
      <c r="D1440" s="200"/>
    </row>
    <row r="1441" spans="2:4" ht="14.25" customHeight="1">
      <c r="B1441" s="24"/>
      <c r="C1441" s="200"/>
      <c r="D1441" s="200"/>
    </row>
    <row r="1442" spans="2:4" ht="14.25" customHeight="1">
      <c r="B1442" s="24"/>
      <c r="C1442" s="200"/>
      <c r="D1442" s="200"/>
    </row>
    <row r="1443" spans="2:4" ht="14.25" customHeight="1">
      <c r="B1443" s="24"/>
      <c r="C1443" s="200"/>
      <c r="D1443" s="200"/>
    </row>
    <row r="1444" spans="2:4" ht="14.25" customHeight="1">
      <c r="B1444" s="24"/>
      <c r="C1444" s="200"/>
      <c r="D1444" s="200"/>
    </row>
    <row r="1445" spans="2:4" ht="14.25" customHeight="1">
      <c r="B1445" s="24"/>
      <c r="C1445" s="200"/>
      <c r="D1445" s="200"/>
    </row>
    <row r="1446" spans="2:4" ht="14.25" customHeight="1">
      <c r="B1446" s="24"/>
      <c r="C1446" s="200"/>
      <c r="D1446" s="200"/>
    </row>
    <row r="1447" spans="2:4" ht="14.25" customHeight="1">
      <c r="B1447" s="24"/>
      <c r="C1447" s="200"/>
      <c r="D1447" s="200"/>
    </row>
    <row r="1448" spans="2:4" ht="14.25" customHeight="1">
      <c r="B1448" s="24"/>
      <c r="C1448" s="200"/>
      <c r="D1448" s="200"/>
    </row>
    <row r="1449" spans="2:4" ht="14.25" customHeight="1">
      <c r="B1449" s="24"/>
      <c r="C1449" s="200"/>
      <c r="D1449" s="200"/>
    </row>
    <row r="1450" spans="2:4" ht="14.25" customHeight="1">
      <c r="B1450" s="24"/>
      <c r="C1450" s="200"/>
      <c r="D1450" s="200"/>
    </row>
    <row r="1451" spans="2:4" ht="14.25" customHeight="1">
      <c r="B1451" s="24"/>
      <c r="C1451" s="200"/>
      <c r="D1451" s="200"/>
    </row>
    <row r="1452" spans="2:4" ht="14.25" customHeight="1">
      <c r="B1452" s="24"/>
      <c r="C1452" s="200"/>
      <c r="D1452" s="200"/>
    </row>
    <row r="1453" spans="2:4" ht="14.25" customHeight="1">
      <c r="B1453" s="24"/>
      <c r="C1453" s="200"/>
      <c r="D1453" s="200"/>
    </row>
    <row r="1454" spans="2:4" ht="14.25" customHeight="1">
      <c r="B1454" s="24"/>
      <c r="C1454" s="200"/>
      <c r="D1454" s="200"/>
    </row>
    <row r="1455" spans="2:4" ht="14.25" customHeight="1">
      <c r="B1455" s="24"/>
      <c r="C1455" s="200"/>
      <c r="D1455" s="200"/>
    </row>
    <row r="1456" spans="2:4" ht="14.25" customHeight="1">
      <c r="B1456" s="24"/>
      <c r="C1456" s="200"/>
      <c r="D1456" s="200"/>
    </row>
    <row r="1457" spans="2:4" ht="14.25" customHeight="1">
      <c r="B1457" s="24"/>
      <c r="C1457" s="200"/>
      <c r="D1457" s="200"/>
    </row>
    <row r="1458" spans="2:4" ht="14.25" customHeight="1">
      <c r="B1458" s="24"/>
      <c r="C1458" s="200"/>
      <c r="D1458" s="200"/>
    </row>
    <row r="1459" spans="2:4" ht="14.25" customHeight="1">
      <c r="B1459" s="24"/>
      <c r="C1459" s="200"/>
      <c r="D1459" s="200"/>
    </row>
    <row r="1460" spans="2:4" ht="14.25" customHeight="1">
      <c r="B1460" s="24"/>
      <c r="C1460" s="200"/>
      <c r="D1460" s="200"/>
    </row>
    <row r="1461" spans="2:4" ht="14.25" customHeight="1">
      <c r="B1461" s="24"/>
      <c r="C1461" s="200"/>
      <c r="D1461" s="200"/>
    </row>
    <row r="1462" spans="2:4" ht="14.25" customHeight="1">
      <c r="B1462" s="24"/>
      <c r="C1462" s="200"/>
      <c r="D1462" s="200"/>
    </row>
    <row r="1463" spans="2:4" ht="14.25" customHeight="1">
      <c r="B1463" s="24"/>
      <c r="C1463" s="200"/>
      <c r="D1463" s="200"/>
    </row>
    <row r="1464" spans="2:4" ht="14.25" customHeight="1">
      <c r="B1464" s="24"/>
      <c r="C1464" s="200"/>
      <c r="D1464" s="200"/>
    </row>
    <row r="1465" spans="2:4" ht="14.25" customHeight="1">
      <c r="B1465" s="24"/>
      <c r="C1465" s="200"/>
      <c r="D1465" s="200"/>
    </row>
    <row r="1466" spans="2:4" ht="14.25" customHeight="1">
      <c r="B1466" s="24"/>
      <c r="C1466" s="200"/>
      <c r="D1466" s="200"/>
    </row>
    <row r="1467" spans="2:4" ht="14.25" customHeight="1">
      <c r="B1467" s="24"/>
      <c r="C1467" s="200"/>
      <c r="D1467" s="200"/>
    </row>
    <row r="1468" spans="2:4" ht="14.25" customHeight="1">
      <c r="B1468" s="24"/>
      <c r="C1468" s="200"/>
      <c r="D1468" s="200"/>
    </row>
    <row r="1469" spans="2:4" ht="14.25" customHeight="1">
      <c r="B1469" s="24"/>
      <c r="C1469" s="200"/>
      <c r="D1469" s="200"/>
    </row>
    <row r="1470" spans="2:4" ht="14.25" customHeight="1">
      <c r="B1470" s="24"/>
      <c r="C1470" s="200"/>
      <c r="D1470" s="200"/>
    </row>
    <row r="1471" spans="2:4" ht="14.25" customHeight="1">
      <c r="B1471" s="24"/>
      <c r="C1471" s="200"/>
      <c r="D1471" s="200"/>
    </row>
    <row r="1472" spans="2:4" ht="14.25" customHeight="1">
      <c r="B1472" s="24"/>
      <c r="C1472" s="200"/>
      <c r="D1472" s="200"/>
    </row>
    <row r="1473" spans="2:4" ht="14.25" customHeight="1">
      <c r="B1473" s="24"/>
      <c r="C1473" s="200"/>
      <c r="D1473" s="200"/>
    </row>
    <row r="1474" spans="2:4" ht="14.25" customHeight="1">
      <c r="B1474" s="24"/>
      <c r="C1474" s="200"/>
      <c r="D1474" s="200"/>
    </row>
    <row r="1475" spans="2:4" ht="14.25" customHeight="1">
      <c r="B1475" s="24"/>
      <c r="C1475" s="200"/>
      <c r="D1475" s="200"/>
    </row>
    <row r="1476" spans="2:4" ht="14.25" customHeight="1">
      <c r="B1476" s="24"/>
      <c r="C1476" s="200"/>
      <c r="D1476" s="200"/>
    </row>
    <row r="1477" spans="2:4" ht="14.25" customHeight="1">
      <c r="B1477" s="24"/>
      <c r="C1477" s="200"/>
      <c r="D1477" s="200"/>
    </row>
    <row r="1478" spans="2:4" ht="14.25" customHeight="1">
      <c r="B1478" s="24"/>
      <c r="C1478" s="200"/>
      <c r="D1478" s="200"/>
    </row>
    <row r="1479" spans="2:4" ht="14.25" customHeight="1">
      <c r="B1479" s="24"/>
      <c r="C1479" s="200"/>
      <c r="D1479" s="200"/>
    </row>
    <row r="1480" spans="2:4" ht="14.25" customHeight="1">
      <c r="B1480" s="24"/>
      <c r="C1480" s="200"/>
      <c r="D1480" s="200"/>
    </row>
    <row r="1481" spans="2:4" ht="14.25" customHeight="1">
      <c r="B1481" s="24"/>
      <c r="C1481" s="200"/>
      <c r="D1481" s="200"/>
    </row>
    <row r="1482" spans="2:4" ht="14.25" customHeight="1">
      <c r="B1482" s="24"/>
      <c r="C1482" s="200"/>
      <c r="D1482" s="200"/>
    </row>
    <row r="1483" spans="2:4" ht="14.25" customHeight="1">
      <c r="B1483" s="24"/>
      <c r="C1483" s="200"/>
      <c r="D1483" s="200"/>
    </row>
    <row r="1484" spans="2:4" ht="14.25" customHeight="1">
      <c r="B1484" s="24"/>
      <c r="C1484" s="200"/>
      <c r="D1484" s="200"/>
    </row>
    <row r="1485" spans="2:4" ht="14.25" customHeight="1">
      <c r="B1485" s="24"/>
      <c r="C1485" s="200"/>
      <c r="D1485" s="200"/>
    </row>
    <row r="1486" spans="2:4" ht="14.25" customHeight="1">
      <c r="B1486" s="24"/>
      <c r="C1486" s="200"/>
      <c r="D1486" s="200"/>
    </row>
    <row r="1487" spans="2:4" ht="14.25" customHeight="1">
      <c r="B1487" s="24"/>
      <c r="C1487" s="200"/>
      <c r="D1487" s="200"/>
    </row>
    <row r="1488" spans="2:4" ht="14.25" customHeight="1">
      <c r="B1488" s="24"/>
      <c r="C1488" s="200"/>
      <c r="D1488" s="200"/>
    </row>
    <row r="1489" spans="2:4" ht="14.25" customHeight="1">
      <c r="B1489" s="24"/>
      <c r="C1489" s="200"/>
      <c r="D1489" s="200"/>
    </row>
    <row r="1490" spans="2:4" ht="14.25" customHeight="1">
      <c r="B1490" s="24"/>
      <c r="C1490" s="200"/>
      <c r="D1490" s="200"/>
    </row>
    <row r="1491" spans="2:4" ht="14.25" customHeight="1">
      <c r="B1491" s="24"/>
      <c r="C1491" s="200"/>
      <c r="D1491" s="200"/>
    </row>
    <row r="1492" spans="2:4" ht="14.25" customHeight="1">
      <c r="B1492" s="24"/>
      <c r="C1492" s="200"/>
      <c r="D1492" s="200"/>
    </row>
    <row r="1493" spans="2:4" ht="14.25" customHeight="1">
      <c r="B1493" s="24"/>
      <c r="C1493" s="200"/>
      <c r="D1493" s="200"/>
    </row>
    <row r="1494" spans="2:4" ht="14.25" customHeight="1">
      <c r="B1494" s="24"/>
      <c r="C1494" s="200"/>
      <c r="D1494" s="200"/>
    </row>
    <row r="1495" spans="2:4" ht="14.25" customHeight="1">
      <c r="B1495" s="24"/>
      <c r="C1495" s="200"/>
      <c r="D1495" s="200"/>
    </row>
    <row r="1496" spans="2:4" ht="14.25" customHeight="1">
      <c r="B1496" s="24"/>
      <c r="C1496" s="200"/>
      <c r="D1496" s="200"/>
    </row>
    <row r="1497" spans="2:4" ht="14.25" customHeight="1">
      <c r="B1497" s="24"/>
      <c r="C1497" s="200"/>
      <c r="D1497" s="200"/>
    </row>
    <row r="1498" spans="2:4" ht="14.25" customHeight="1">
      <c r="B1498" s="24"/>
      <c r="C1498" s="200"/>
      <c r="D1498" s="200"/>
    </row>
    <row r="1499" spans="2:4" ht="14.25" customHeight="1">
      <c r="B1499" s="24"/>
      <c r="C1499" s="200"/>
      <c r="D1499" s="200"/>
    </row>
    <row r="1500" spans="2:4" ht="14.25" customHeight="1">
      <c r="B1500" s="24"/>
      <c r="C1500" s="200"/>
      <c r="D1500" s="200"/>
    </row>
    <row r="1501" spans="2:4" ht="14.25" customHeight="1">
      <c r="B1501" s="24"/>
      <c r="C1501" s="200"/>
      <c r="D1501" s="200"/>
    </row>
    <row r="1502" spans="2:4" ht="14.25" customHeight="1">
      <c r="B1502" s="24"/>
      <c r="C1502" s="200"/>
      <c r="D1502" s="200"/>
    </row>
    <row r="1503" spans="2:4" ht="14.25" customHeight="1">
      <c r="B1503" s="24"/>
      <c r="C1503" s="200"/>
      <c r="D1503" s="200"/>
    </row>
    <row r="1504" spans="2:4" ht="14.25" customHeight="1">
      <c r="B1504" s="24"/>
      <c r="C1504" s="200"/>
      <c r="D1504" s="200"/>
    </row>
    <row r="1505" spans="2:4" ht="14.25" customHeight="1">
      <c r="B1505" s="24"/>
      <c r="C1505" s="200"/>
      <c r="D1505" s="200"/>
    </row>
    <row r="1506" spans="2:4" ht="14.25" customHeight="1">
      <c r="B1506" s="24"/>
      <c r="C1506" s="200"/>
      <c r="D1506" s="200"/>
    </row>
    <row r="1507" spans="2:4" ht="14.25" customHeight="1">
      <c r="B1507" s="24"/>
      <c r="C1507" s="200"/>
      <c r="D1507" s="200"/>
    </row>
    <row r="1508" spans="2:4" ht="14.25" customHeight="1">
      <c r="B1508" s="24"/>
      <c r="C1508" s="200"/>
      <c r="D1508" s="200"/>
    </row>
    <row r="1509" spans="2:4" ht="14.25" customHeight="1">
      <c r="B1509" s="24"/>
      <c r="C1509" s="200"/>
      <c r="D1509" s="200"/>
    </row>
    <row r="1510" spans="2:4" ht="14.25" customHeight="1">
      <c r="B1510" s="24"/>
      <c r="C1510" s="200"/>
      <c r="D1510" s="200"/>
    </row>
    <row r="1511" spans="2:4" ht="14.25" customHeight="1">
      <c r="B1511" s="24"/>
      <c r="C1511" s="200"/>
      <c r="D1511" s="200"/>
    </row>
    <row r="1512" spans="2:4" ht="14.25" customHeight="1">
      <c r="B1512" s="24"/>
      <c r="C1512" s="200"/>
      <c r="D1512" s="200"/>
    </row>
    <row r="1513" spans="2:4" ht="14.25" customHeight="1">
      <c r="B1513" s="24"/>
      <c r="C1513" s="200"/>
      <c r="D1513" s="200"/>
    </row>
    <row r="1514" spans="2:4" ht="14.25" customHeight="1">
      <c r="B1514" s="24"/>
      <c r="C1514" s="200"/>
      <c r="D1514" s="200"/>
    </row>
    <row r="1515" spans="2:4" ht="14.25" customHeight="1">
      <c r="B1515" s="24"/>
      <c r="C1515" s="200"/>
      <c r="D1515" s="200"/>
    </row>
    <row r="1516" spans="2:4" ht="14.25" customHeight="1">
      <c r="B1516" s="24"/>
      <c r="C1516" s="200"/>
      <c r="D1516" s="200"/>
    </row>
    <row r="1517" spans="2:4" ht="14.25" customHeight="1">
      <c r="B1517" s="24"/>
      <c r="C1517" s="200"/>
      <c r="D1517" s="200"/>
    </row>
    <row r="1518" spans="2:4" ht="14.25" customHeight="1">
      <c r="B1518" s="24"/>
      <c r="C1518" s="200"/>
      <c r="D1518" s="200"/>
    </row>
    <row r="1519" spans="2:4" ht="14.25" customHeight="1">
      <c r="B1519" s="24"/>
      <c r="C1519" s="200"/>
      <c r="D1519" s="200"/>
    </row>
    <row r="1520" spans="2:4" ht="14.25" customHeight="1">
      <c r="B1520" s="24"/>
      <c r="C1520" s="200"/>
      <c r="D1520" s="200"/>
    </row>
    <row r="1521" spans="2:4" ht="14.25" customHeight="1">
      <c r="B1521" s="24"/>
      <c r="C1521" s="200"/>
      <c r="D1521" s="200"/>
    </row>
    <row r="1522" spans="2:4" ht="14.25" customHeight="1">
      <c r="B1522" s="24"/>
      <c r="C1522" s="200"/>
      <c r="D1522" s="200"/>
    </row>
    <row r="1523" spans="2:4" ht="14.25" customHeight="1">
      <c r="B1523" s="24"/>
      <c r="C1523" s="200"/>
      <c r="D1523" s="200"/>
    </row>
    <row r="1524" spans="2:4" ht="14.25" customHeight="1">
      <c r="B1524" s="24"/>
      <c r="C1524" s="200"/>
      <c r="D1524" s="200"/>
    </row>
    <row r="1525" spans="2:4" ht="14.25" customHeight="1">
      <c r="B1525" s="24"/>
      <c r="C1525" s="200"/>
      <c r="D1525" s="200"/>
    </row>
    <row r="1526" spans="2:4" ht="14.25" customHeight="1">
      <c r="B1526" s="24"/>
      <c r="C1526" s="200"/>
      <c r="D1526" s="200"/>
    </row>
    <row r="1527" spans="2:4" ht="14.25" customHeight="1">
      <c r="B1527" s="24"/>
      <c r="C1527" s="200"/>
      <c r="D1527" s="200"/>
    </row>
    <row r="1528" spans="2:4" ht="14.25" customHeight="1">
      <c r="B1528" s="24"/>
      <c r="C1528" s="200"/>
      <c r="D1528" s="200"/>
    </row>
    <row r="1529" spans="2:4" ht="14.25" customHeight="1">
      <c r="B1529" s="24"/>
      <c r="C1529" s="200"/>
      <c r="D1529" s="200"/>
    </row>
    <row r="1530" spans="2:4" ht="14.25" customHeight="1">
      <c r="B1530" s="24"/>
      <c r="C1530" s="200"/>
      <c r="D1530" s="200"/>
    </row>
    <row r="1531" spans="2:4" ht="14.25" customHeight="1">
      <c r="B1531" s="24"/>
      <c r="C1531" s="200"/>
      <c r="D1531" s="200"/>
    </row>
    <row r="1532" spans="2:4" ht="14.25" customHeight="1">
      <c r="B1532" s="24"/>
      <c r="C1532" s="200"/>
      <c r="D1532" s="200"/>
    </row>
    <row r="1533" spans="2:4" ht="14.25" customHeight="1">
      <c r="B1533" s="24"/>
      <c r="C1533" s="200"/>
      <c r="D1533" s="200"/>
    </row>
    <row r="1534" spans="2:4" ht="14.25" customHeight="1">
      <c r="B1534" s="24"/>
      <c r="C1534" s="200"/>
      <c r="D1534" s="200"/>
    </row>
    <row r="1535" spans="2:4" ht="14.25" customHeight="1">
      <c r="B1535" s="24"/>
      <c r="C1535" s="200"/>
      <c r="D1535" s="200"/>
    </row>
    <row r="1536" spans="2:4" ht="14.25" customHeight="1">
      <c r="B1536" s="24"/>
      <c r="C1536" s="200"/>
      <c r="D1536" s="200"/>
    </row>
    <row r="1537" spans="2:4" ht="14.25" customHeight="1">
      <c r="B1537" s="24"/>
      <c r="C1537" s="200"/>
      <c r="D1537" s="200"/>
    </row>
    <row r="1538" spans="2:4" ht="14.25" customHeight="1">
      <c r="B1538" s="24"/>
      <c r="C1538" s="200"/>
      <c r="D1538" s="200"/>
    </row>
    <row r="1539" spans="2:4" ht="14.25" customHeight="1">
      <c r="B1539" s="24"/>
      <c r="C1539" s="200"/>
      <c r="D1539" s="200"/>
    </row>
    <row r="1540" spans="2:4" ht="14.25" customHeight="1">
      <c r="B1540" s="24"/>
      <c r="C1540" s="200"/>
      <c r="D1540" s="200"/>
    </row>
    <row r="1541" spans="2:4" ht="14.25" customHeight="1">
      <c r="B1541" s="24"/>
      <c r="C1541" s="200"/>
      <c r="D1541" s="200"/>
    </row>
    <row r="1542" spans="2:4" ht="14.25" customHeight="1">
      <c r="B1542" s="24"/>
      <c r="C1542" s="200"/>
      <c r="D1542" s="200"/>
    </row>
    <row r="1543" spans="2:4" ht="14.25" customHeight="1">
      <c r="B1543" s="24"/>
      <c r="C1543" s="200"/>
      <c r="D1543" s="200"/>
    </row>
    <row r="1544" spans="2:4" ht="14.25" customHeight="1">
      <c r="B1544" s="24"/>
      <c r="C1544" s="200"/>
      <c r="D1544" s="200"/>
    </row>
    <row r="1545" spans="2:4" ht="14.25" customHeight="1">
      <c r="B1545" s="24"/>
      <c r="C1545" s="200"/>
      <c r="D1545" s="200"/>
    </row>
    <row r="1546" spans="2:4" ht="14.25" customHeight="1">
      <c r="B1546" s="24"/>
      <c r="C1546" s="200"/>
      <c r="D1546" s="200"/>
    </row>
  </sheetData>
  <sortState ref="I5:J94">
    <sortCondition descending="1" ref="J5"/>
  </sortState>
  <phoneticPr fontId="29"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4"/>
  <dimension ref="A1:I106"/>
  <sheetViews>
    <sheetView zoomScaleNormal="100" workbookViewId="0">
      <pane ySplit="3" topLeftCell="A15" activePane="bottomLeft" state="frozen"/>
      <selection activeCell="E6" sqref="E6"/>
      <selection pane="bottomLeft" activeCell="H7" sqref="H7"/>
    </sheetView>
  </sheetViews>
  <sheetFormatPr defaultColWidth="9.140625" defaultRowHeight="14.25" customHeight="1"/>
  <cols>
    <col min="1" max="1" width="4.42578125" style="24" customWidth="1"/>
    <col min="2" max="2" width="21.140625" style="20" customWidth="1"/>
    <col min="3" max="3" width="7.7109375" style="30" customWidth="1"/>
    <col min="4" max="4" width="9.42578125" style="20" customWidth="1"/>
    <col min="5" max="5" width="9.28515625" style="20" customWidth="1"/>
    <col min="6" max="6" width="21.5703125" style="20" bestFit="1" customWidth="1"/>
    <col min="7" max="7" width="8.42578125" style="30" customWidth="1"/>
    <col min="8" max="8" width="25.28515625" style="24" bestFit="1" customWidth="1"/>
    <col min="9" max="9" width="22" style="24" bestFit="1" customWidth="1"/>
    <col min="10" max="16384" width="9.140625" style="20"/>
  </cols>
  <sheetData>
    <row r="1" spans="1:9" ht="16.5" customHeight="1">
      <c r="B1" s="37" t="s">
        <v>503</v>
      </c>
      <c r="F1" s="37"/>
    </row>
    <row r="2" spans="1:9" ht="14.25" customHeight="1">
      <c r="B2" s="74" t="s">
        <v>504</v>
      </c>
      <c r="F2" s="37"/>
    </row>
    <row r="3" spans="1:9" ht="14.25" customHeight="1">
      <c r="B3" s="37"/>
      <c r="F3" s="37"/>
      <c r="H3" s="4"/>
      <c r="I3" s="4"/>
    </row>
    <row r="4" spans="1:9" ht="14.25" customHeight="1">
      <c r="A4" s="24">
        <v>1</v>
      </c>
      <c r="B4" s="4" t="s">
        <v>436</v>
      </c>
      <c r="C4" s="155">
        <v>56373</v>
      </c>
      <c r="D4" s="123"/>
      <c r="E4" s="24">
        <v>48</v>
      </c>
      <c r="F4" s="4" t="s">
        <v>289</v>
      </c>
      <c r="G4" s="155">
        <v>9229</v>
      </c>
    </row>
    <row r="5" spans="1:9" ht="14.25" customHeight="1">
      <c r="A5" s="24">
        <v>2</v>
      </c>
      <c r="B5" s="4" t="s">
        <v>543</v>
      </c>
      <c r="C5" s="155">
        <v>54586</v>
      </c>
      <c r="D5" s="123"/>
      <c r="E5" s="146">
        <v>49</v>
      </c>
      <c r="F5" s="4" t="s">
        <v>336</v>
      </c>
      <c r="G5" s="155">
        <v>9035</v>
      </c>
    </row>
    <row r="6" spans="1:9" ht="14.25" customHeight="1">
      <c r="A6" s="24">
        <v>3</v>
      </c>
      <c r="B6" s="4" t="s">
        <v>283</v>
      </c>
      <c r="C6" s="155">
        <v>52799</v>
      </c>
      <c r="D6" s="123"/>
      <c r="E6" s="146">
        <v>50</v>
      </c>
      <c r="F6" s="4" t="s">
        <v>267</v>
      </c>
      <c r="G6" s="155">
        <v>8791</v>
      </c>
    </row>
    <row r="7" spans="1:9" ht="14.25" customHeight="1">
      <c r="A7" s="24">
        <v>4</v>
      </c>
      <c r="B7" s="4" t="s">
        <v>215</v>
      </c>
      <c r="C7" s="155">
        <v>46233</v>
      </c>
      <c r="D7" s="123"/>
      <c r="E7" s="24">
        <v>51</v>
      </c>
      <c r="F7" s="4" t="s">
        <v>263</v>
      </c>
      <c r="G7" s="155">
        <v>8785</v>
      </c>
    </row>
    <row r="8" spans="1:9" ht="14.25" customHeight="1">
      <c r="A8" s="24">
        <v>5</v>
      </c>
      <c r="B8" s="4" t="s">
        <v>280</v>
      </c>
      <c r="C8" s="155">
        <v>44602</v>
      </c>
      <c r="D8" s="123"/>
      <c r="E8" s="146">
        <v>52</v>
      </c>
      <c r="F8" s="4" t="s">
        <v>430</v>
      </c>
      <c r="G8" s="155">
        <v>8726</v>
      </c>
    </row>
    <row r="9" spans="1:9" ht="14.25" customHeight="1">
      <c r="A9" s="24">
        <v>6</v>
      </c>
      <c r="B9" s="4" t="s">
        <v>420</v>
      </c>
      <c r="C9" s="155">
        <v>44278</v>
      </c>
      <c r="D9" s="123"/>
      <c r="E9" s="146">
        <v>53</v>
      </c>
      <c r="F9" s="4" t="s">
        <v>323</v>
      </c>
      <c r="G9" s="155">
        <v>8079</v>
      </c>
    </row>
    <row r="10" spans="1:9" ht="14.25" customHeight="1">
      <c r="A10" s="24">
        <v>7</v>
      </c>
      <c r="B10" s="4" t="s">
        <v>290</v>
      </c>
      <c r="C10" s="155">
        <v>43871</v>
      </c>
      <c r="D10" s="123"/>
      <c r="E10" s="146">
        <v>54</v>
      </c>
      <c r="F10" s="4" t="s">
        <v>301</v>
      </c>
      <c r="G10" s="155">
        <v>7818</v>
      </c>
    </row>
    <row r="11" spans="1:9" ht="14.25" customHeight="1">
      <c r="A11" s="24">
        <v>8</v>
      </c>
      <c r="B11" s="4" t="s">
        <v>426</v>
      </c>
      <c r="C11" s="155">
        <v>42978</v>
      </c>
      <c r="D11" s="123"/>
      <c r="E11" s="146">
        <v>55</v>
      </c>
      <c r="F11" s="4" t="s">
        <v>302</v>
      </c>
      <c r="G11" s="155">
        <v>7805</v>
      </c>
    </row>
    <row r="12" spans="1:9" ht="14.25" customHeight="1">
      <c r="A12" s="24">
        <v>9</v>
      </c>
      <c r="B12" s="4" t="s">
        <v>295</v>
      </c>
      <c r="C12" s="155">
        <v>42377</v>
      </c>
      <c r="D12" s="123"/>
      <c r="E12" s="146">
        <v>56</v>
      </c>
      <c r="F12" s="4" t="s">
        <v>428</v>
      </c>
      <c r="G12" s="155">
        <v>7768</v>
      </c>
    </row>
    <row r="13" spans="1:9" ht="14.25" customHeight="1">
      <c r="A13" s="24">
        <v>10</v>
      </c>
      <c r="B13" s="4" t="s">
        <v>419</v>
      </c>
      <c r="C13" s="155">
        <v>40784</v>
      </c>
      <c r="D13" s="123"/>
      <c r="E13" s="146">
        <v>57</v>
      </c>
      <c r="F13" s="4" t="s">
        <v>331</v>
      </c>
      <c r="G13" s="155">
        <v>7505</v>
      </c>
    </row>
    <row r="14" spans="1:9" ht="14.25" customHeight="1">
      <c r="A14" s="24">
        <v>11</v>
      </c>
      <c r="B14" s="4" t="s">
        <v>278</v>
      </c>
      <c r="C14" s="155">
        <v>37795</v>
      </c>
      <c r="D14" s="123"/>
      <c r="E14" s="146">
        <v>58</v>
      </c>
      <c r="F14" s="4" t="s">
        <v>207</v>
      </c>
      <c r="G14" s="155">
        <v>7478</v>
      </c>
    </row>
    <row r="15" spans="1:9" ht="14.25" customHeight="1">
      <c r="A15" s="24">
        <v>12</v>
      </c>
      <c r="B15" s="4" t="s">
        <v>272</v>
      </c>
      <c r="C15" s="155">
        <v>33818</v>
      </c>
      <c r="D15" s="123"/>
      <c r="E15" s="146">
        <v>59</v>
      </c>
      <c r="F15" s="4" t="s">
        <v>329</v>
      </c>
      <c r="G15" s="155">
        <v>7465</v>
      </c>
    </row>
    <row r="16" spans="1:9" ht="14.25" customHeight="1">
      <c r="A16" s="24">
        <v>13</v>
      </c>
      <c r="B16" s="4" t="s">
        <v>259</v>
      </c>
      <c r="C16" s="155">
        <v>32485</v>
      </c>
      <c r="D16" s="123"/>
      <c r="E16" s="146">
        <v>60</v>
      </c>
      <c r="F16" s="4" t="s">
        <v>264</v>
      </c>
      <c r="G16" s="155">
        <v>6853</v>
      </c>
    </row>
    <row r="17" spans="1:7" ht="14.25" customHeight="1">
      <c r="A17" s="24">
        <v>14</v>
      </c>
      <c r="B17" s="4" t="s">
        <v>135</v>
      </c>
      <c r="C17" s="155">
        <v>31329</v>
      </c>
      <c r="D17" s="123"/>
      <c r="E17" s="146">
        <v>61</v>
      </c>
      <c r="F17" s="4" t="s">
        <v>214</v>
      </c>
      <c r="G17" s="155">
        <v>6688</v>
      </c>
    </row>
    <row r="18" spans="1:7" ht="14.25" customHeight="1">
      <c r="A18" s="24">
        <v>15</v>
      </c>
      <c r="B18" s="4" t="s">
        <v>542</v>
      </c>
      <c r="C18" s="155">
        <v>29041</v>
      </c>
      <c r="D18" s="123"/>
      <c r="E18" s="146">
        <v>62</v>
      </c>
      <c r="F18" s="4" t="s">
        <v>131</v>
      </c>
      <c r="G18" s="155">
        <v>6556</v>
      </c>
    </row>
    <row r="19" spans="1:7" ht="14.25" customHeight="1">
      <c r="A19" s="24">
        <v>16</v>
      </c>
      <c r="B19" s="4" t="s">
        <v>287</v>
      </c>
      <c r="C19" s="155">
        <v>27914</v>
      </c>
      <c r="D19" s="123"/>
      <c r="E19" s="146">
        <v>63</v>
      </c>
      <c r="F19" s="4" t="s">
        <v>108</v>
      </c>
      <c r="G19" s="155">
        <v>6168</v>
      </c>
    </row>
    <row r="20" spans="1:7" ht="14.25" customHeight="1">
      <c r="A20" s="24">
        <v>17</v>
      </c>
      <c r="B20" s="4" t="s">
        <v>421</v>
      </c>
      <c r="C20" s="155">
        <v>25599</v>
      </c>
      <c r="D20" s="123"/>
      <c r="E20" s="146">
        <v>64</v>
      </c>
      <c r="F20" s="4" t="s">
        <v>106</v>
      </c>
      <c r="G20" s="155">
        <v>5911</v>
      </c>
    </row>
    <row r="21" spans="1:7" ht="14.25" customHeight="1">
      <c r="A21" s="24">
        <v>18</v>
      </c>
      <c r="B21" s="4" t="s">
        <v>293</v>
      </c>
      <c r="C21" s="155">
        <v>23566</v>
      </c>
      <c r="D21" s="123"/>
      <c r="E21" s="146">
        <v>65</v>
      </c>
      <c r="F21" s="4" t="s">
        <v>327</v>
      </c>
      <c r="G21" s="155">
        <v>5817</v>
      </c>
    </row>
    <row r="22" spans="1:7" ht="14.25" customHeight="1">
      <c r="A22" s="24">
        <v>19</v>
      </c>
      <c r="B22" s="4" t="s">
        <v>424</v>
      </c>
      <c r="C22" s="155">
        <v>22320</v>
      </c>
      <c r="D22" s="123"/>
      <c r="E22" s="146">
        <v>66</v>
      </c>
      <c r="F22" s="4" t="s">
        <v>216</v>
      </c>
      <c r="G22" s="155">
        <v>5355</v>
      </c>
    </row>
    <row r="23" spans="1:7" ht="14.25" customHeight="1">
      <c r="A23" s="24">
        <v>20</v>
      </c>
      <c r="B23" s="4" t="s">
        <v>540</v>
      </c>
      <c r="C23" s="155">
        <v>22203</v>
      </c>
      <c r="D23" s="123"/>
      <c r="E23" s="146">
        <v>67</v>
      </c>
      <c r="F23" s="4" t="s">
        <v>196</v>
      </c>
      <c r="G23" s="155">
        <v>5336</v>
      </c>
    </row>
    <row r="24" spans="1:7" ht="14.25" customHeight="1">
      <c r="A24" s="24">
        <v>21</v>
      </c>
      <c r="B24" s="4" t="s">
        <v>285</v>
      </c>
      <c r="C24" s="155">
        <v>21783</v>
      </c>
      <c r="D24" s="123"/>
      <c r="E24" s="146">
        <v>68</v>
      </c>
      <c r="F24" s="4" t="s">
        <v>431</v>
      </c>
      <c r="G24" s="155">
        <v>5156</v>
      </c>
    </row>
    <row r="25" spans="1:7" ht="14.25" customHeight="1">
      <c r="A25" s="24">
        <v>22</v>
      </c>
      <c r="B25" s="4" t="s">
        <v>296</v>
      </c>
      <c r="C25" s="155">
        <v>21256</v>
      </c>
      <c r="D25" s="123"/>
      <c r="E25" s="146">
        <v>69</v>
      </c>
      <c r="F25" s="4" t="s">
        <v>334</v>
      </c>
      <c r="G25" s="155">
        <v>5099</v>
      </c>
    </row>
    <row r="26" spans="1:7" ht="14.25" customHeight="1">
      <c r="A26" s="24">
        <v>23</v>
      </c>
      <c r="B26" s="4" t="s">
        <v>352</v>
      </c>
      <c r="C26" s="155">
        <v>21255</v>
      </c>
      <c r="D26" s="123"/>
      <c r="E26" s="146">
        <v>70</v>
      </c>
      <c r="F26" s="4" t="s">
        <v>347</v>
      </c>
      <c r="G26" s="155">
        <v>5079</v>
      </c>
    </row>
    <row r="27" spans="1:7" ht="14.25" customHeight="1">
      <c r="A27" s="24">
        <v>24</v>
      </c>
      <c r="B27" s="4" t="s">
        <v>265</v>
      </c>
      <c r="C27" s="155">
        <v>20883</v>
      </c>
      <c r="D27" s="123"/>
      <c r="E27" s="146">
        <v>71</v>
      </c>
      <c r="F27" s="4" t="s">
        <v>310</v>
      </c>
      <c r="G27" s="155">
        <v>3713</v>
      </c>
    </row>
    <row r="28" spans="1:7" ht="14.25" customHeight="1">
      <c r="A28" s="24">
        <v>25</v>
      </c>
      <c r="B28" s="4" t="s">
        <v>437</v>
      </c>
      <c r="C28" s="155">
        <v>20658</v>
      </c>
      <c r="D28" s="123"/>
      <c r="E28" s="146">
        <v>72</v>
      </c>
      <c r="F28" s="4" t="s">
        <v>305</v>
      </c>
      <c r="G28" s="155">
        <v>3712</v>
      </c>
    </row>
    <row r="29" spans="1:7" ht="14.25" customHeight="1">
      <c r="A29" s="24">
        <v>26</v>
      </c>
      <c r="B29" s="4" t="s">
        <v>286</v>
      </c>
      <c r="C29" s="155">
        <v>19339</v>
      </c>
      <c r="D29" s="123"/>
      <c r="E29" s="146">
        <v>73</v>
      </c>
      <c r="F29" s="4" t="s">
        <v>341</v>
      </c>
      <c r="G29" s="155">
        <v>3631</v>
      </c>
    </row>
    <row r="30" spans="1:7" ht="14.25" customHeight="1">
      <c r="A30" s="24">
        <v>27</v>
      </c>
      <c r="B30" s="4" t="s">
        <v>438</v>
      </c>
      <c r="C30" s="155">
        <v>18743</v>
      </c>
      <c r="D30" s="123"/>
      <c r="E30" s="146">
        <v>74</v>
      </c>
      <c r="F30" s="4" t="s">
        <v>104</v>
      </c>
      <c r="G30" s="155">
        <v>3538</v>
      </c>
    </row>
    <row r="31" spans="1:7" ht="14.25" customHeight="1">
      <c r="A31" s="24">
        <v>28</v>
      </c>
      <c r="B31" s="4" t="s">
        <v>268</v>
      </c>
      <c r="C31" s="155">
        <v>18120</v>
      </c>
      <c r="D31" s="123"/>
      <c r="E31" s="146">
        <v>75</v>
      </c>
      <c r="F31" s="4" t="s">
        <v>275</v>
      </c>
      <c r="G31" s="155">
        <v>3503</v>
      </c>
    </row>
    <row r="32" spans="1:7" ht="14.25" customHeight="1">
      <c r="A32" s="24">
        <v>29</v>
      </c>
      <c r="B32" s="4" t="s">
        <v>429</v>
      </c>
      <c r="C32" s="155">
        <v>17762</v>
      </c>
      <c r="D32" s="123"/>
      <c r="E32" s="146">
        <v>76</v>
      </c>
      <c r="F32" s="4" t="s">
        <v>425</v>
      </c>
      <c r="G32" s="155">
        <v>3416</v>
      </c>
    </row>
    <row r="33" spans="1:7" ht="14.25" customHeight="1">
      <c r="A33" s="24">
        <v>30</v>
      </c>
      <c r="B33" s="4" t="s">
        <v>130</v>
      </c>
      <c r="C33" s="155">
        <v>16934</v>
      </c>
      <c r="D33" s="123"/>
      <c r="E33" s="146">
        <v>77</v>
      </c>
      <c r="F33" s="4" t="s">
        <v>387</v>
      </c>
      <c r="G33" s="155">
        <v>2868</v>
      </c>
    </row>
    <row r="34" spans="1:7" ht="14.25" customHeight="1">
      <c r="A34" s="24">
        <v>31</v>
      </c>
      <c r="B34" s="4" t="s">
        <v>284</v>
      </c>
      <c r="C34" s="155">
        <v>16912</v>
      </c>
      <c r="D34" s="123"/>
      <c r="E34" s="146">
        <v>78</v>
      </c>
      <c r="F34" s="4" t="s">
        <v>212</v>
      </c>
      <c r="G34" s="155">
        <v>2852</v>
      </c>
    </row>
    <row r="35" spans="1:7" ht="14.25" customHeight="1">
      <c r="A35" s="24">
        <v>32</v>
      </c>
      <c r="B35" s="4" t="s">
        <v>195</v>
      </c>
      <c r="C35" s="155">
        <v>16649</v>
      </c>
      <c r="D35" s="123"/>
      <c r="E35" s="146">
        <v>79</v>
      </c>
      <c r="F35" s="4" t="s">
        <v>316</v>
      </c>
      <c r="G35" s="155">
        <v>2774</v>
      </c>
    </row>
    <row r="36" spans="1:7" ht="14.25" customHeight="1">
      <c r="A36" s="24">
        <v>33</v>
      </c>
      <c r="B36" s="4" t="s">
        <v>279</v>
      </c>
      <c r="C36" s="155">
        <v>15712</v>
      </c>
      <c r="D36" s="123"/>
      <c r="E36" s="146">
        <v>80</v>
      </c>
      <c r="F36" s="4" t="s">
        <v>308</v>
      </c>
      <c r="G36" s="155">
        <v>2642</v>
      </c>
    </row>
    <row r="37" spans="1:7" ht="14.25" customHeight="1">
      <c r="A37" s="24">
        <v>34</v>
      </c>
      <c r="B37" s="4" t="s">
        <v>6</v>
      </c>
      <c r="C37" s="155">
        <v>15129</v>
      </c>
      <c r="D37" s="123"/>
      <c r="E37" s="146">
        <v>81</v>
      </c>
      <c r="F37" s="4" t="s">
        <v>544</v>
      </c>
      <c r="G37" s="155">
        <v>2600</v>
      </c>
    </row>
    <row r="38" spans="1:7" ht="14.25" customHeight="1">
      <c r="A38" s="24">
        <v>35</v>
      </c>
      <c r="B38" s="4" t="s">
        <v>261</v>
      </c>
      <c r="C38" s="155">
        <v>14638</v>
      </c>
      <c r="D38" s="123"/>
      <c r="E38" s="146">
        <v>82</v>
      </c>
      <c r="F38" s="4" t="s">
        <v>103</v>
      </c>
      <c r="G38" s="155">
        <v>2537</v>
      </c>
    </row>
    <row r="39" spans="1:7" ht="14.25" customHeight="1">
      <c r="A39" s="24">
        <v>36</v>
      </c>
      <c r="B39" s="4" t="s">
        <v>400</v>
      </c>
      <c r="C39" s="155">
        <v>14384</v>
      </c>
      <c r="D39" s="123"/>
      <c r="E39" s="146">
        <v>83</v>
      </c>
      <c r="F39" s="4" t="s">
        <v>294</v>
      </c>
      <c r="G39" s="155">
        <v>2125</v>
      </c>
    </row>
    <row r="40" spans="1:7" ht="14.25" customHeight="1">
      <c r="A40" s="24">
        <v>37</v>
      </c>
      <c r="B40" s="4" t="s">
        <v>213</v>
      </c>
      <c r="C40" s="155">
        <v>14341</v>
      </c>
      <c r="D40" s="123"/>
      <c r="E40" s="146">
        <v>84</v>
      </c>
      <c r="F40" s="4" t="s">
        <v>101</v>
      </c>
      <c r="G40" s="155">
        <v>1897</v>
      </c>
    </row>
    <row r="41" spans="1:7" ht="14.25" customHeight="1">
      <c r="A41" s="24">
        <v>38</v>
      </c>
      <c r="B41" s="4" t="s">
        <v>541</v>
      </c>
      <c r="C41" s="155">
        <v>13352</v>
      </c>
      <c r="D41" s="123"/>
      <c r="E41" s="146">
        <v>85</v>
      </c>
      <c r="F41" s="4" t="s">
        <v>198</v>
      </c>
      <c r="G41" s="155">
        <v>1709</v>
      </c>
    </row>
    <row r="42" spans="1:7" ht="14.25" customHeight="1">
      <c r="A42" s="24">
        <v>39</v>
      </c>
      <c r="B42" s="4" t="s">
        <v>218</v>
      </c>
      <c r="C42" s="155">
        <v>13208</v>
      </c>
      <c r="D42" s="123"/>
      <c r="E42" s="146">
        <v>86</v>
      </c>
      <c r="F42" s="4" t="s">
        <v>333</v>
      </c>
      <c r="G42" s="155">
        <v>1620</v>
      </c>
    </row>
    <row r="43" spans="1:7" ht="14.25" customHeight="1">
      <c r="A43" s="24">
        <v>40</v>
      </c>
      <c r="B43" s="4" t="s">
        <v>270</v>
      </c>
      <c r="C43" s="155">
        <v>13019</v>
      </c>
      <c r="D43" s="123"/>
      <c r="E43" s="146">
        <v>87</v>
      </c>
      <c r="F43" s="4" t="s">
        <v>345</v>
      </c>
      <c r="G43" s="155">
        <v>1570</v>
      </c>
    </row>
    <row r="44" spans="1:7" ht="14.25" customHeight="1">
      <c r="A44" s="24">
        <v>41</v>
      </c>
      <c r="B44" s="4" t="s">
        <v>288</v>
      </c>
      <c r="C44" s="155">
        <v>12843</v>
      </c>
      <c r="D44" s="123"/>
      <c r="E44" s="146">
        <v>88</v>
      </c>
      <c r="F44" s="4" t="s">
        <v>206</v>
      </c>
      <c r="G44" s="155">
        <v>1314</v>
      </c>
    </row>
    <row r="45" spans="1:7" ht="14.25" customHeight="1">
      <c r="A45" s="24">
        <v>42</v>
      </c>
      <c r="B45" s="4" t="s">
        <v>281</v>
      </c>
      <c r="C45" s="155">
        <v>12071</v>
      </c>
      <c r="D45" s="123"/>
      <c r="E45" s="146">
        <v>89</v>
      </c>
      <c r="F45" s="4" t="s">
        <v>116</v>
      </c>
      <c r="G45" s="155">
        <v>1133</v>
      </c>
    </row>
    <row r="46" spans="1:7" ht="14.25" customHeight="1">
      <c r="A46" s="24">
        <v>43</v>
      </c>
      <c r="B46" s="4" t="s">
        <v>546</v>
      </c>
      <c r="C46" s="155">
        <v>11462</v>
      </c>
      <c r="D46" s="123"/>
      <c r="E46" s="24">
        <v>90</v>
      </c>
      <c r="F46" s="4" t="s">
        <v>300</v>
      </c>
      <c r="G46" s="636">
        <v>288</v>
      </c>
    </row>
    <row r="47" spans="1:7" ht="14.25" customHeight="1">
      <c r="A47" s="24">
        <v>44</v>
      </c>
      <c r="B47" s="4" t="s">
        <v>292</v>
      </c>
      <c r="C47" s="155">
        <v>11234</v>
      </c>
      <c r="D47" s="123"/>
      <c r="E47" s="146"/>
      <c r="G47" s="521"/>
    </row>
    <row r="48" spans="1:7" ht="14.25" customHeight="1">
      <c r="A48" s="24">
        <v>45</v>
      </c>
      <c r="B48" s="4" t="s">
        <v>282</v>
      </c>
      <c r="C48" s="155">
        <v>10038</v>
      </c>
      <c r="D48" s="123"/>
      <c r="E48" s="146"/>
      <c r="F48" s="26" t="s">
        <v>249</v>
      </c>
      <c r="G48" s="635">
        <f>MEDIAN(G4:G46,C4:C50)</f>
        <v>9869</v>
      </c>
    </row>
    <row r="49" spans="1:7" ht="14.25" customHeight="1">
      <c r="A49" s="24">
        <v>46</v>
      </c>
      <c r="B49" s="4" t="s">
        <v>418</v>
      </c>
      <c r="C49" s="155">
        <v>9700</v>
      </c>
      <c r="D49" s="123"/>
      <c r="E49" s="146"/>
      <c r="F49" s="26" t="s">
        <v>248</v>
      </c>
      <c r="G49" s="635">
        <f>AVERAGE(G4:G46,C4:C50)</f>
        <v>15418.255555555555</v>
      </c>
    </row>
    <row r="50" spans="1:7" ht="14.25" customHeight="1">
      <c r="A50" s="24">
        <v>47</v>
      </c>
      <c r="B50" s="4" t="s">
        <v>317</v>
      </c>
      <c r="C50" s="155">
        <v>9323</v>
      </c>
      <c r="D50" s="123"/>
      <c r="E50" s="146"/>
      <c r="F50" s="26" t="s">
        <v>222</v>
      </c>
      <c r="G50" s="27">
        <f>SUM(G4:G46,C4:C50)</f>
        <v>1387643</v>
      </c>
    </row>
    <row r="51" spans="1:7" ht="14.25" customHeight="1">
      <c r="B51" s="18"/>
      <c r="C51" s="521"/>
      <c r="E51" s="146"/>
      <c r="F51" s="26"/>
      <c r="G51" s="521"/>
    </row>
    <row r="52" spans="1:7" ht="14.25" customHeight="1">
      <c r="B52" s="188"/>
      <c r="C52" s="521"/>
      <c r="E52" s="146"/>
      <c r="F52" s="4"/>
      <c r="G52" s="24"/>
    </row>
    <row r="53" spans="1:7" ht="14.25" customHeight="1">
      <c r="B53" s="188"/>
      <c r="C53" s="521"/>
      <c r="F53" s="67"/>
      <c r="G53" s="241"/>
    </row>
    <row r="54" spans="1:7" ht="14.25" customHeight="1">
      <c r="A54" s="241"/>
      <c r="B54" s="188"/>
      <c r="C54" s="521"/>
      <c r="G54" s="173"/>
    </row>
    <row r="55" spans="1:7" ht="14.25" customHeight="1">
      <c r="B55" s="297"/>
      <c r="C55" s="521"/>
      <c r="G55" s="173"/>
    </row>
    <row r="56" spans="1:7" ht="14.25" customHeight="1">
      <c r="A56" s="146"/>
      <c r="B56" s="188"/>
      <c r="C56" s="521"/>
      <c r="G56" s="173"/>
    </row>
    <row r="57" spans="1:7" ht="14.25" customHeight="1">
      <c r="A57" s="20"/>
    </row>
    <row r="58" spans="1:7" ht="14.25" customHeight="1">
      <c r="A58" s="107"/>
      <c r="G58" s="146"/>
    </row>
    <row r="59" spans="1:7" ht="14.25" customHeight="1">
      <c r="A59" s="20"/>
      <c r="F59" s="39"/>
      <c r="G59" s="135"/>
    </row>
    <row r="60" spans="1:7" ht="14.25" customHeight="1">
      <c r="A60" s="20"/>
      <c r="F60" s="39"/>
      <c r="G60" s="135"/>
    </row>
    <row r="61" spans="1:7" ht="14.25" customHeight="1">
      <c r="A61" s="20"/>
      <c r="F61" s="39"/>
      <c r="G61" s="135"/>
    </row>
    <row r="62" spans="1:7" ht="14.25" customHeight="1">
      <c r="A62" s="20"/>
    </row>
    <row r="63" spans="1:7" ht="14.25" customHeight="1">
      <c r="A63" s="20"/>
      <c r="G63" s="135"/>
    </row>
    <row r="64" spans="1:7" ht="14.25" customHeight="1">
      <c r="A64" s="20"/>
      <c r="G64" s="135"/>
    </row>
    <row r="65" spans="1:1" ht="14.25" customHeight="1">
      <c r="A65" s="20"/>
    </row>
    <row r="66" spans="1:1" ht="14.25" customHeight="1">
      <c r="A66" s="20"/>
    </row>
    <row r="67" spans="1:1" ht="14.25" customHeight="1">
      <c r="A67" s="20"/>
    </row>
    <row r="68" spans="1:1" ht="14.25" customHeight="1">
      <c r="A68" s="20"/>
    </row>
    <row r="69" spans="1:1" ht="14.25" customHeight="1">
      <c r="A69" s="20"/>
    </row>
    <row r="70" spans="1:1" ht="14.25" customHeight="1">
      <c r="A70" s="20"/>
    </row>
    <row r="71" spans="1:1" ht="14.25" customHeight="1">
      <c r="A71" s="20"/>
    </row>
    <row r="72" spans="1:1" ht="14.25" customHeight="1">
      <c r="A72" s="20"/>
    </row>
    <row r="73" spans="1:1" ht="14.25" customHeight="1">
      <c r="A73" s="20"/>
    </row>
    <row r="74" spans="1:1" ht="14.25" customHeight="1">
      <c r="A74" s="20"/>
    </row>
    <row r="75" spans="1:1" ht="14.25" customHeight="1">
      <c r="A75" s="20"/>
    </row>
    <row r="76" spans="1:1" ht="14.25" customHeight="1">
      <c r="A76" s="20"/>
    </row>
    <row r="77" spans="1:1" ht="14.25" customHeight="1">
      <c r="A77" s="20"/>
    </row>
    <row r="78" spans="1:1" ht="14.25" customHeight="1">
      <c r="A78" s="20"/>
    </row>
    <row r="79" spans="1:1" ht="14.25" customHeight="1">
      <c r="A79" s="20"/>
    </row>
    <row r="80" spans="1:1" ht="14.25" customHeight="1">
      <c r="A80" s="20"/>
    </row>
    <row r="81" spans="1:1" ht="14.25" customHeight="1">
      <c r="A81" s="20"/>
    </row>
    <row r="82" spans="1:1" ht="14.25" customHeight="1">
      <c r="A82" s="20"/>
    </row>
    <row r="83" spans="1:1" ht="14.25" customHeight="1">
      <c r="A83" s="20"/>
    </row>
    <row r="84" spans="1:1" ht="14.25" customHeight="1">
      <c r="A84" s="20"/>
    </row>
    <row r="85" spans="1:1" ht="14.25" customHeight="1">
      <c r="A85" s="20"/>
    </row>
    <row r="86" spans="1:1" ht="14.25" customHeight="1">
      <c r="A86" s="20"/>
    </row>
    <row r="87" spans="1:1" ht="14.25" customHeight="1">
      <c r="A87" s="20"/>
    </row>
    <row r="88" spans="1:1" ht="14.25" customHeight="1">
      <c r="A88" s="20"/>
    </row>
    <row r="89" spans="1:1" ht="14.25" customHeight="1">
      <c r="A89" s="20"/>
    </row>
    <row r="90" spans="1:1" ht="14.25" customHeight="1">
      <c r="A90" s="20"/>
    </row>
    <row r="91" spans="1:1" ht="14.25" customHeight="1">
      <c r="A91" s="20"/>
    </row>
    <row r="92" spans="1:1" ht="14.25" customHeight="1">
      <c r="A92" s="20"/>
    </row>
    <row r="93" spans="1:1" ht="14.25" customHeight="1">
      <c r="A93" s="20"/>
    </row>
    <row r="94" spans="1:1" ht="14.25" customHeight="1">
      <c r="A94" s="20"/>
    </row>
    <row r="95" spans="1:1" ht="14.25" customHeight="1">
      <c r="A95" s="20"/>
    </row>
    <row r="96" spans="1:1" ht="14.25" customHeight="1">
      <c r="A96" s="20"/>
    </row>
    <row r="97" spans="1:4" ht="14.25" customHeight="1">
      <c r="A97" s="20"/>
    </row>
    <row r="98" spans="1:4" ht="14.25" customHeight="1">
      <c r="A98" s="20"/>
    </row>
    <row r="99" spans="1:4" ht="14.25" customHeight="1">
      <c r="A99" s="20"/>
    </row>
    <row r="100" spans="1:4" ht="14.25" customHeight="1">
      <c r="A100" s="20"/>
    </row>
    <row r="101" spans="1:4" ht="14.25" customHeight="1">
      <c r="A101" s="20"/>
    </row>
    <row r="103" spans="1:4" ht="14.25" customHeight="1">
      <c r="D103" s="39"/>
    </row>
    <row r="104" spans="1:4" ht="14.25" customHeight="1">
      <c r="C104" s="161"/>
      <c r="D104" s="39"/>
    </row>
    <row r="105" spans="1:4" ht="14.25" customHeight="1">
      <c r="C105" s="161"/>
      <c r="D105" s="39"/>
    </row>
    <row r="106" spans="1:4" ht="14.25" customHeight="1">
      <c r="D106" s="27"/>
    </row>
  </sheetData>
  <sortState ref="H4:I93">
    <sortCondition descending="1" ref="I4"/>
  </sortState>
  <phoneticPr fontId="29"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5"/>
  <dimension ref="A1:J107"/>
  <sheetViews>
    <sheetView zoomScaleNormal="100" workbookViewId="0">
      <pane ySplit="3" topLeftCell="A4" activePane="bottomLeft" state="frozen"/>
      <selection activeCell="E6" sqref="E6"/>
      <selection pane="bottomLeft" activeCell="F46" sqref="F46"/>
    </sheetView>
  </sheetViews>
  <sheetFormatPr defaultColWidth="9.140625" defaultRowHeight="14.25" customHeight="1"/>
  <cols>
    <col min="1" max="1" width="6.140625" style="20" customWidth="1"/>
    <col min="2" max="2" width="21" style="20" customWidth="1"/>
    <col min="3" max="3" width="5.42578125" style="171" customWidth="1"/>
    <col min="4" max="4" width="9.42578125" style="171" customWidth="1"/>
    <col min="5" max="5" width="11.28515625" style="25" customWidth="1"/>
    <col min="6" max="6" width="21.42578125" style="20" customWidth="1"/>
    <col min="7" max="7" width="9.28515625" style="20" customWidth="1"/>
    <col min="8" max="8" width="8.85546875" customWidth="1"/>
    <col min="9" max="9" width="25.28515625" bestFit="1" customWidth="1"/>
    <col min="10" max="10" width="20.42578125" style="4" bestFit="1" customWidth="1"/>
    <col min="11" max="16384" width="9.140625" style="20"/>
  </cols>
  <sheetData>
    <row r="1" spans="1:7" ht="16.5" customHeight="1">
      <c r="B1" s="37" t="s">
        <v>505</v>
      </c>
    </row>
    <row r="2" spans="1:7" ht="14.25" customHeight="1">
      <c r="B2" s="74" t="s">
        <v>122</v>
      </c>
    </row>
    <row r="3" spans="1:7" ht="14.25" customHeight="1">
      <c r="B3" s="74"/>
    </row>
    <row r="4" spans="1:7" ht="14.25" customHeight="1">
      <c r="A4" s="24">
        <v>1</v>
      </c>
      <c r="B4" s="4" t="s">
        <v>308</v>
      </c>
      <c r="C4" s="16">
        <v>0.94</v>
      </c>
      <c r="D4" s="123"/>
      <c r="E4" s="24">
        <v>48</v>
      </c>
      <c r="F4" s="4" t="s">
        <v>287</v>
      </c>
      <c r="G4" s="16">
        <v>0.21</v>
      </c>
    </row>
    <row r="5" spans="1:7" ht="14.25" customHeight="1">
      <c r="A5" s="24">
        <v>2</v>
      </c>
      <c r="B5" s="4" t="s">
        <v>428</v>
      </c>
      <c r="C5" s="16">
        <v>0.73</v>
      </c>
      <c r="D5" s="123"/>
      <c r="E5" s="146">
        <v>49</v>
      </c>
      <c r="F5" s="4" t="s">
        <v>310</v>
      </c>
      <c r="G5" s="16">
        <v>0.2</v>
      </c>
    </row>
    <row r="6" spans="1:7" ht="14.25" customHeight="1">
      <c r="A6" s="24">
        <v>3</v>
      </c>
      <c r="B6" s="4" t="s">
        <v>400</v>
      </c>
      <c r="C6" s="16">
        <v>0.64</v>
      </c>
      <c r="D6" s="123"/>
      <c r="E6" s="146">
        <v>50</v>
      </c>
      <c r="F6" s="4" t="s">
        <v>438</v>
      </c>
      <c r="G6" s="16">
        <v>0.2</v>
      </c>
    </row>
    <row r="7" spans="1:7" ht="14.25" customHeight="1">
      <c r="A7" s="24">
        <v>4</v>
      </c>
      <c r="B7" s="4" t="s">
        <v>316</v>
      </c>
      <c r="C7" s="16">
        <v>0.56000000000000005</v>
      </c>
      <c r="D7" s="123"/>
      <c r="E7" s="24">
        <v>51</v>
      </c>
      <c r="F7" s="4" t="s">
        <v>387</v>
      </c>
      <c r="G7" s="16">
        <v>0.2</v>
      </c>
    </row>
    <row r="8" spans="1:7" ht="14.25" customHeight="1">
      <c r="A8" s="24">
        <v>5</v>
      </c>
      <c r="B8" s="4" t="s">
        <v>214</v>
      </c>
      <c r="C8" s="16">
        <v>0.46</v>
      </c>
      <c r="D8" s="123"/>
      <c r="E8" s="146">
        <v>52</v>
      </c>
      <c r="F8" s="4" t="s">
        <v>295</v>
      </c>
      <c r="G8" s="16">
        <v>0.2</v>
      </c>
    </row>
    <row r="9" spans="1:7" ht="14.25" customHeight="1">
      <c r="A9" s="24">
        <v>6</v>
      </c>
      <c r="B9" s="4" t="s">
        <v>327</v>
      </c>
      <c r="C9" s="16">
        <v>0.45</v>
      </c>
      <c r="D9" s="123"/>
      <c r="E9" s="146">
        <v>53</v>
      </c>
      <c r="F9" s="4" t="s">
        <v>130</v>
      </c>
      <c r="G9" s="16">
        <v>0.19</v>
      </c>
    </row>
    <row r="10" spans="1:7" ht="14.25" customHeight="1">
      <c r="A10" s="24">
        <v>7</v>
      </c>
      <c r="B10" s="4" t="s">
        <v>305</v>
      </c>
      <c r="C10" s="16">
        <v>0.44</v>
      </c>
      <c r="D10" s="123"/>
      <c r="E10" s="146">
        <v>54</v>
      </c>
      <c r="F10" s="4" t="s">
        <v>270</v>
      </c>
      <c r="G10" s="16">
        <v>0.19</v>
      </c>
    </row>
    <row r="11" spans="1:7" ht="14.25" customHeight="1">
      <c r="A11" s="24">
        <v>8</v>
      </c>
      <c r="B11" s="4" t="s">
        <v>329</v>
      </c>
      <c r="C11" s="16">
        <v>0.44</v>
      </c>
      <c r="D11" s="123"/>
      <c r="E11" s="146">
        <v>55</v>
      </c>
      <c r="F11" s="4" t="s">
        <v>6</v>
      </c>
      <c r="G11" s="16">
        <v>0.19</v>
      </c>
    </row>
    <row r="12" spans="1:7" ht="14.25" customHeight="1">
      <c r="A12" s="24">
        <v>9</v>
      </c>
      <c r="B12" s="4" t="s">
        <v>334</v>
      </c>
      <c r="C12" s="16">
        <v>0.44</v>
      </c>
      <c r="D12" s="123"/>
      <c r="E12" s="146">
        <v>56</v>
      </c>
      <c r="F12" s="4" t="s">
        <v>290</v>
      </c>
      <c r="G12" s="16">
        <v>0.19</v>
      </c>
    </row>
    <row r="13" spans="1:7" ht="14.25" customHeight="1">
      <c r="A13" s="24">
        <v>10</v>
      </c>
      <c r="B13" s="4" t="s">
        <v>279</v>
      </c>
      <c r="C13" s="16">
        <v>0.42</v>
      </c>
      <c r="D13" s="123"/>
      <c r="E13" s="146">
        <v>57</v>
      </c>
      <c r="F13" s="4" t="s">
        <v>206</v>
      </c>
      <c r="G13" s="16">
        <v>0.19</v>
      </c>
    </row>
    <row r="14" spans="1:7" ht="14.25" customHeight="1">
      <c r="A14" s="24">
        <v>11</v>
      </c>
      <c r="B14" s="4" t="s">
        <v>336</v>
      </c>
      <c r="C14" s="16">
        <v>0.42</v>
      </c>
      <c r="D14" s="123"/>
      <c r="E14" s="146">
        <v>58</v>
      </c>
      <c r="F14" s="4" t="s">
        <v>301</v>
      </c>
      <c r="G14" s="16">
        <v>0.18</v>
      </c>
    </row>
    <row r="15" spans="1:7" ht="14.25" customHeight="1">
      <c r="A15" s="24">
        <v>12</v>
      </c>
      <c r="B15" s="4" t="s">
        <v>104</v>
      </c>
      <c r="C15" s="16">
        <v>0.39</v>
      </c>
      <c r="D15" s="123"/>
      <c r="E15" s="146">
        <v>59</v>
      </c>
      <c r="F15" s="4" t="s">
        <v>261</v>
      </c>
      <c r="G15" s="16">
        <v>0.18</v>
      </c>
    </row>
    <row r="16" spans="1:7" ht="14.25" customHeight="1">
      <c r="A16" s="24">
        <v>13</v>
      </c>
      <c r="B16" s="4" t="s">
        <v>296</v>
      </c>
      <c r="C16" s="16">
        <v>0.36</v>
      </c>
      <c r="D16" s="123"/>
      <c r="E16" s="146">
        <v>60</v>
      </c>
      <c r="F16" s="4" t="s">
        <v>425</v>
      </c>
      <c r="G16" s="16">
        <v>0.18</v>
      </c>
    </row>
    <row r="17" spans="1:7" ht="14.25" customHeight="1">
      <c r="A17" s="24">
        <v>14</v>
      </c>
      <c r="B17" s="4" t="s">
        <v>282</v>
      </c>
      <c r="C17" s="16">
        <v>0.33</v>
      </c>
      <c r="D17" s="123"/>
      <c r="E17" s="146">
        <v>61</v>
      </c>
      <c r="F17" s="4" t="s">
        <v>278</v>
      </c>
      <c r="G17" s="16">
        <v>0.18</v>
      </c>
    </row>
    <row r="18" spans="1:7" ht="14.25" customHeight="1">
      <c r="A18" s="24">
        <v>15</v>
      </c>
      <c r="B18" s="4" t="s">
        <v>347</v>
      </c>
      <c r="C18" s="16">
        <v>0.33</v>
      </c>
      <c r="D18" s="123"/>
      <c r="E18" s="146">
        <v>62</v>
      </c>
      <c r="F18" s="4" t="s">
        <v>341</v>
      </c>
      <c r="G18" s="16">
        <v>0.18</v>
      </c>
    </row>
    <row r="19" spans="1:7" ht="14.25" customHeight="1">
      <c r="A19" s="24">
        <v>16</v>
      </c>
      <c r="B19" s="4" t="s">
        <v>418</v>
      </c>
      <c r="C19" s="16">
        <v>0.32</v>
      </c>
      <c r="D19" s="123"/>
      <c r="E19" s="146">
        <v>63</v>
      </c>
      <c r="F19" s="4" t="s">
        <v>288</v>
      </c>
      <c r="G19" s="16">
        <v>0.18</v>
      </c>
    </row>
    <row r="20" spans="1:7" ht="14.25" customHeight="1">
      <c r="A20" s="24">
        <v>17</v>
      </c>
      <c r="B20" s="4" t="s">
        <v>218</v>
      </c>
      <c r="C20" s="16">
        <v>0.32</v>
      </c>
      <c r="D20" s="123"/>
      <c r="E20" s="146">
        <v>64</v>
      </c>
      <c r="F20" s="4" t="s">
        <v>267</v>
      </c>
      <c r="G20" s="16">
        <v>0.16</v>
      </c>
    </row>
    <row r="21" spans="1:7" ht="14.25" customHeight="1">
      <c r="A21" s="24">
        <v>18</v>
      </c>
      <c r="B21" s="4" t="s">
        <v>116</v>
      </c>
      <c r="C21" s="16">
        <v>0.31</v>
      </c>
      <c r="D21" s="123"/>
      <c r="E21" s="146">
        <v>65</v>
      </c>
      <c r="F21" s="4" t="s">
        <v>275</v>
      </c>
      <c r="G21" s="16">
        <v>0.16</v>
      </c>
    </row>
    <row r="22" spans="1:7" ht="14.25" customHeight="1">
      <c r="A22" s="24">
        <v>19</v>
      </c>
      <c r="B22" s="4" t="s">
        <v>293</v>
      </c>
      <c r="C22" s="16">
        <v>0.3</v>
      </c>
      <c r="D22" s="123"/>
      <c r="E22" s="146">
        <v>66</v>
      </c>
      <c r="F22" s="4" t="s">
        <v>216</v>
      </c>
      <c r="G22" s="16">
        <v>0.16</v>
      </c>
    </row>
    <row r="23" spans="1:7" ht="14.25" customHeight="1">
      <c r="A23" s="24">
        <v>20</v>
      </c>
      <c r="B23" s="4" t="s">
        <v>212</v>
      </c>
      <c r="C23" s="16">
        <v>0.28999999999999998</v>
      </c>
      <c r="D23" s="123"/>
      <c r="E23" s="146">
        <v>67</v>
      </c>
      <c r="F23" s="4" t="s">
        <v>195</v>
      </c>
      <c r="G23" s="16">
        <v>0.16</v>
      </c>
    </row>
    <row r="24" spans="1:7" ht="14.25" customHeight="1">
      <c r="A24" s="24">
        <v>21</v>
      </c>
      <c r="B24" s="4" t="s">
        <v>345</v>
      </c>
      <c r="C24" s="16">
        <v>0.28999999999999998</v>
      </c>
      <c r="D24" s="123"/>
      <c r="E24" s="146">
        <v>68</v>
      </c>
      <c r="F24" s="4" t="s">
        <v>424</v>
      </c>
      <c r="G24" s="16">
        <v>0.15</v>
      </c>
    </row>
    <row r="25" spans="1:7" ht="14.25" customHeight="1">
      <c r="A25" s="24">
        <v>22</v>
      </c>
      <c r="B25" s="4" t="s">
        <v>543</v>
      </c>
      <c r="C25" s="16">
        <v>0.26</v>
      </c>
      <c r="D25" s="123"/>
      <c r="E25" s="146">
        <v>69</v>
      </c>
      <c r="F25" s="4" t="s">
        <v>281</v>
      </c>
      <c r="G25" s="16">
        <v>0.15</v>
      </c>
    </row>
    <row r="26" spans="1:7" ht="14.25" customHeight="1">
      <c r="A26" s="24">
        <v>23</v>
      </c>
      <c r="B26" s="4" t="s">
        <v>331</v>
      </c>
      <c r="C26" s="16">
        <v>0.25</v>
      </c>
      <c r="D26" s="123"/>
      <c r="E26" s="146">
        <v>70</v>
      </c>
      <c r="F26" s="4" t="s">
        <v>430</v>
      </c>
      <c r="G26" s="16">
        <v>0.15</v>
      </c>
    </row>
    <row r="27" spans="1:7" ht="14.25" customHeight="1">
      <c r="A27" s="24">
        <v>24</v>
      </c>
      <c r="B27" s="4" t="s">
        <v>135</v>
      </c>
      <c r="C27" s="16">
        <v>0.25</v>
      </c>
      <c r="D27" s="123"/>
      <c r="E27" s="146">
        <v>71</v>
      </c>
      <c r="F27" s="4" t="s">
        <v>544</v>
      </c>
      <c r="G27" s="16">
        <v>0.15</v>
      </c>
    </row>
    <row r="28" spans="1:7" ht="14.25" customHeight="1">
      <c r="A28" s="24">
        <v>25</v>
      </c>
      <c r="B28" s="4" t="s">
        <v>431</v>
      </c>
      <c r="C28" s="16">
        <v>0.25</v>
      </c>
      <c r="D28" s="123"/>
      <c r="E28" s="146">
        <v>72</v>
      </c>
      <c r="F28" s="4" t="s">
        <v>292</v>
      </c>
      <c r="G28" s="16">
        <v>0.15</v>
      </c>
    </row>
    <row r="29" spans="1:7" ht="14.25" customHeight="1">
      <c r="A29" s="24">
        <v>26</v>
      </c>
      <c r="B29" s="4" t="s">
        <v>263</v>
      </c>
      <c r="C29" s="16">
        <v>0.24</v>
      </c>
      <c r="D29" s="123"/>
      <c r="E29" s="146">
        <v>73</v>
      </c>
      <c r="F29" s="4" t="s">
        <v>207</v>
      </c>
      <c r="G29" s="16">
        <v>0.15</v>
      </c>
    </row>
    <row r="30" spans="1:7" ht="14.25" customHeight="1">
      <c r="A30" s="24">
        <v>27</v>
      </c>
      <c r="B30" s="4" t="s">
        <v>333</v>
      </c>
      <c r="C30" s="16">
        <v>0.24</v>
      </c>
      <c r="D30" s="123"/>
      <c r="E30" s="146">
        <v>74</v>
      </c>
      <c r="F30" s="4" t="s">
        <v>103</v>
      </c>
      <c r="G30" s="16">
        <v>0.15</v>
      </c>
    </row>
    <row r="31" spans="1:7" ht="14.25" customHeight="1">
      <c r="A31" s="24">
        <v>28</v>
      </c>
      <c r="B31" s="4" t="s">
        <v>106</v>
      </c>
      <c r="C31" s="16">
        <v>0.24</v>
      </c>
      <c r="D31" s="123"/>
      <c r="E31" s="146">
        <v>75</v>
      </c>
      <c r="F31" s="4" t="s">
        <v>437</v>
      </c>
      <c r="G31" s="16">
        <v>0.13</v>
      </c>
    </row>
    <row r="32" spans="1:7" ht="14.25" customHeight="1">
      <c r="A32" s="24">
        <v>29</v>
      </c>
      <c r="B32" s="4" t="s">
        <v>436</v>
      </c>
      <c r="C32" s="16">
        <v>0.24</v>
      </c>
      <c r="D32" s="123"/>
      <c r="E32" s="146">
        <v>76</v>
      </c>
      <c r="F32" s="4" t="s">
        <v>265</v>
      </c>
      <c r="G32" s="16">
        <v>0.13</v>
      </c>
    </row>
    <row r="33" spans="1:7" ht="14.25" customHeight="1">
      <c r="A33" s="24">
        <v>30</v>
      </c>
      <c r="B33" s="4" t="s">
        <v>198</v>
      </c>
      <c r="C33" s="16">
        <v>0.24</v>
      </c>
      <c r="D33" s="123"/>
      <c r="E33" s="146">
        <v>77</v>
      </c>
      <c r="F33" s="4" t="s">
        <v>420</v>
      </c>
      <c r="G33" s="16">
        <v>0.13</v>
      </c>
    </row>
    <row r="34" spans="1:7" ht="14.25" customHeight="1">
      <c r="A34" s="24">
        <v>31</v>
      </c>
      <c r="B34" s="4" t="s">
        <v>101</v>
      </c>
      <c r="C34" s="16">
        <v>0.24</v>
      </c>
      <c r="D34" s="123"/>
      <c r="E34" s="146">
        <v>78</v>
      </c>
      <c r="F34" s="4" t="s">
        <v>317</v>
      </c>
      <c r="G34" s="16">
        <v>0.13</v>
      </c>
    </row>
    <row r="35" spans="1:7" ht="14.25" customHeight="1">
      <c r="A35" s="24">
        <v>32</v>
      </c>
      <c r="B35" s="4" t="s">
        <v>302</v>
      </c>
      <c r="C35" s="16">
        <v>0.23</v>
      </c>
      <c r="D35" s="123"/>
      <c r="E35" s="146">
        <v>79</v>
      </c>
      <c r="F35" s="4" t="s">
        <v>352</v>
      </c>
      <c r="G35" s="16">
        <v>0.13</v>
      </c>
    </row>
    <row r="36" spans="1:7" ht="14.25" customHeight="1">
      <c r="A36" s="24">
        <v>33</v>
      </c>
      <c r="B36" s="4" t="s">
        <v>540</v>
      </c>
      <c r="C36" s="16">
        <v>0.23</v>
      </c>
      <c r="D36" s="123"/>
      <c r="E36" s="146">
        <v>80</v>
      </c>
      <c r="F36" s="4" t="s">
        <v>286</v>
      </c>
      <c r="G36" s="16">
        <v>0.13</v>
      </c>
    </row>
    <row r="37" spans="1:7" ht="14.25" customHeight="1">
      <c r="A37" s="24">
        <v>34</v>
      </c>
      <c r="B37" s="4" t="s">
        <v>426</v>
      </c>
      <c r="C37" s="16">
        <v>0.23</v>
      </c>
      <c r="D37" s="123"/>
      <c r="E37" s="146">
        <v>81</v>
      </c>
      <c r="F37" s="4" t="s">
        <v>300</v>
      </c>
      <c r="G37" s="16">
        <v>0.12</v>
      </c>
    </row>
    <row r="38" spans="1:7" ht="14.25" customHeight="1">
      <c r="A38" s="24">
        <v>35</v>
      </c>
      <c r="B38" s="4" t="s">
        <v>284</v>
      </c>
      <c r="C38" s="16">
        <v>0.23</v>
      </c>
      <c r="D38" s="123"/>
      <c r="E38" s="146">
        <v>82</v>
      </c>
      <c r="F38" s="4" t="s">
        <v>419</v>
      </c>
      <c r="G38" s="16">
        <v>0.11</v>
      </c>
    </row>
    <row r="39" spans="1:7" ht="14.25" customHeight="1">
      <c r="A39" s="24">
        <v>36</v>
      </c>
      <c r="B39" s="4" t="s">
        <v>289</v>
      </c>
      <c r="C39" s="16">
        <v>0.23</v>
      </c>
      <c r="D39" s="123"/>
      <c r="E39" s="146">
        <v>83</v>
      </c>
      <c r="F39" s="4" t="s">
        <v>421</v>
      </c>
      <c r="G39" s="16">
        <v>0.11</v>
      </c>
    </row>
    <row r="40" spans="1:7" ht="14.25" customHeight="1">
      <c r="A40" s="24">
        <v>37</v>
      </c>
      <c r="B40" s="4" t="s">
        <v>546</v>
      </c>
      <c r="C40" s="16">
        <v>0.22</v>
      </c>
      <c r="D40" s="123"/>
      <c r="E40" s="146">
        <v>84</v>
      </c>
      <c r="F40" s="4" t="s">
        <v>285</v>
      </c>
      <c r="G40" s="16">
        <v>0.11</v>
      </c>
    </row>
    <row r="41" spans="1:7" ht="14.25" customHeight="1">
      <c r="A41" s="24">
        <v>38</v>
      </c>
      <c r="B41" s="4" t="s">
        <v>272</v>
      </c>
      <c r="C41" s="16">
        <v>0.22</v>
      </c>
      <c r="D41" s="123"/>
      <c r="E41" s="146">
        <v>85</v>
      </c>
      <c r="F41" s="4" t="s">
        <v>259</v>
      </c>
      <c r="G41" s="16">
        <v>0.09</v>
      </c>
    </row>
    <row r="42" spans="1:7" ht="14.25" customHeight="1">
      <c r="A42" s="24">
        <v>39</v>
      </c>
      <c r="B42" s="4" t="s">
        <v>283</v>
      </c>
      <c r="C42" s="16">
        <v>0.22</v>
      </c>
      <c r="D42" s="123"/>
      <c r="E42" s="146">
        <v>86</v>
      </c>
      <c r="F42" s="4" t="s">
        <v>264</v>
      </c>
      <c r="G42" s="16">
        <v>0.09</v>
      </c>
    </row>
    <row r="43" spans="1:7" ht="14.25" customHeight="1">
      <c r="A43" s="24">
        <v>40</v>
      </c>
      <c r="B43" s="4" t="s">
        <v>215</v>
      </c>
      <c r="C43" s="16">
        <v>0.22</v>
      </c>
      <c r="D43" s="123"/>
      <c r="E43" s="146">
        <v>87</v>
      </c>
      <c r="F43" s="4" t="s">
        <v>268</v>
      </c>
      <c r="G43" s="16">
        <v>0.09</v>
      </c>
    </row>
    <row r="44" spans="1:7" ht="14.25" customHeight="1">
      <c r="A44" s="24">
        <v>41</v>
      </c>
      <c r="B44" s="4" t="s">
        <v>196</v>
      </c>
      <c r="C44" s="16">
        <v>0.22</v>
      </c>
      <c r="D44" s="123"/>
      <c r="E44" s="146">
        <v>88</v>
      </c>
      <c r="F44" s="4" t="s">
        <v>131</v>
      </c>
      <c r="G44" s="16">
        <v>0.08</v>
      </c>
    </row>
    <row r="45" spans="1:7" ht="14.25" customHeight="1">
      <c r="A45" s="24">
        <v>42</v>
      </c>
      <c r="B45" s="4" t="s">
        <v>541</v>
      </c>
      <c r="C45" s="16">
        <v>0.21</v>
      </c>
      <c r="D45" s="123"/>
      <c r="E45" s="146">
        <v>89</v>
      </c>
      <c r="F45" s="4" t="s">
        <v>429</v>
      </c>
      <c r="G45" s="16">
        <v>7.0000000000000007E-2</v>
      </c>
    </row>
    <row r="46" spans="1:7" ht="14.25" customHeight="1">
      <c r="A46" s="24">
        <v>43</v>
      </c>
      <c r="B46" s="4" t="s">
        <v>323</v>
      </c>
      <c r="C46" s="16">
        <v>0.21</v>
      </c>
      <c r="D46" s="123"/>
      <c r="E46" s="24">
        <v>90</v>
      </c>
      <c r="F46" s="4" t="s">
        <v>294</v>
      </c>
      <c r="G46" s="16">
        <v>0.04</v>
      </c>
    </row>
    <row r="47" spans="1:7" ht="14.25" customHeight="1">
      <c r="A47" s="24">
        <v>44</v>
      </c>
      <c r="B47" s="4" t="s">
        <v>108</v>
      </c>
      <c r="C47" s="16">
        <v>0.21</v>
      </c>
      <c r="D47" s="123"/>
      <c r="E47" s="146"/>
      <c r="G47" s="521"/>
    </row>
    <row r="48" spans="1:7" ht="14.25" customHeight="1">
      <c r="A48" s="24">
        <v>45</v>
      </c>
      <c r="B48" s="4" t="s">
        <v>280</v>
      </c>
      <c r="C48" s="16">
        <v>0.21</v>
      </c>
      <c r="D48" s="123"/>
      <c r="E48" s="146"/>
      <c r="G48" s="521"/>
    </row>
    <row r="49" spans="1:7" ht="14.25" customHeight="1">
      <c r="A49" s="24">
        <v>46</v>
      </c>
      <c r="B49" s="4" t="s">
        <v>213</v>
      </c>
      <c r="C49" s="16">
        <v>0.21</v>
      </c>
      <c r="D49" s="123"/>
      <c r="E49" s="146"/>
      <c r="F49" s="26" t="s">
        <v>249</v>
      </c>
      <c r="G49" s="650">
        <f>MEDIAN(G4:G46,C4:C50)</f>
        <v>0.21</v>
      </c>
    </row>
    <row r="50" spans="1:7" ht="14.25" customHeight="1">
      <c r="A50" s="24">
        <v>47</v>
      </c>
      <c r="B50" s="4" t="s">
        <v>542</v>
      </c>
      <c r="C50" s="16">
        <v>0.21</v>
      </c>
      <c r="D50" s="123"/>
      <c r="E50" s="146"/>
      <c r="F50" s="26" t="s">
        <v>248</v>
      </c>
      <c r="G50" s="81">
        <f>AVERAGE(G4:G46,C4:C50)</f>
        <v>0.23955555555555549</v>
      </c>
    </row>
    <row r="51" spans="1:7" ht="14.25" customHeight="1">
      <c r="A51" s="24"/>
      <c r="B51" s="145"/>
      <c r="C51" s="585"/>
      <c r="E51" s="146"/>
      <c r="F51" s="188"/>
      <c r="G51" s="585"/>
    </row>
    <row r="52" spans="1:7" ht="14.25" customHeight="1">
      <c r="A52" s="24"/>
      <c r="B52" s="188"/>
      <c r="C52" s="585"/>
      <c r="E52" s="146"/>
      <c r="F52" s="4"/>
    </row>
    <row r="53" spans="1:7" ht="14.25" customHeight="1">
      <c r="A53" s="24"/>
      <c r="B53" s="188"/>
      <c r="C53" s="585"/>
      <c r="F53" s="4"/>
    </row>
    <row r="54" spans="1:7" ht="14.25" customHeight="1">
      <c r="A54" s="241"/>
      <c r="B54" s="146"/>
      <c r="C54" s="585"/>
      <c r="F54" s="4"/>
    </row>
    <row r="55" spans="1:7" ht="14.25" customHeight="1">
      <c r="A55" s="24"/>
      <c r="B55" s="146"/>
      <c r="C55" s="585"/>
      <c r="G55" s="81"/>
    </row>
    <row r="56" spans="1:7" ht="14.25" customHeight="1">
      <c r="A56" s="146"/>
      <c r="B56" s="297"/>
      <c r="C56" s="585"/>
      <c r="G56" s="81"/>
    </row>
    <row r="58" spans="1:7" ht="14.25" customHeight="1">
      <c r="A58" s="107"/>
    </row>
    <row r="63" spans="1:7" ht="14.25" customHeight="1">
      <c r="F63" s="124"/>
    </row>
    <row r="64" spans="1:7" ht="14.25" customHeight="1">
      <c r="F64" s="124"/>
    </row>
    <row r="65" spans="6:6" ht="14.25" customHeight="1">
      <c r="F65" s="124"/>
    </row>
    <row r="92" spans="8:8" ht="14.25" customHeight="1">
      <c r="H92" s="584"/>
    </row>
    <row r="93" spans="8:8" ht="14.25" customHeight="1">
      <c r="H93" s="584"/>
    </row>
    <row r="106" spans="2:2" ht="14.25" customHeight="1">
      <c r="B106" s="24"/>
    </row>
    <row r="107" spans="2:2" ht="14.25" customHeight="1">
      <c r="B107" s="24"/>
    </row>
  </sheetData>
  <sortState ref="I4:J93">
    <sortCondition descending="1" ref="J4"/>
  </sortState>
  <phoneticPr fontId="29"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6">
    <pageSetUpPr fitToPage="1"/>
  </sheetPr>
  <dimension ref="A1:AE104"/>
  <sheetViews>
    <sheetView zoomScaleNormal="100" workbookViewId="0">
      <pane ySplit="3" topLeftCell="A15" activePane="bottomLeft" state="frozen"/>
      <selection activeCell="E6" sqref="E6"/>
      <selection pane="bottomLeft" activeCell="J9" sqref="J9"/>
    </sheetView>
  </sheetViews>
  <sheetFormatPr defaultColWidth="9.140625" defaultRowHeight="14.25" customHeight="1"/>
  <cols>
    <col min="1" max="1" width="6.140625" style="24" customWidth="1"/>
    <col min="2" max="2" width="19.140625" style="24" customWidth="1"/>
    <col min="3" max="3" width="7.7109375" style="422" bestFit="1" customWidth="1"/>
    <col min="4" max="4" width="9.42578125" style="179" customWidth="1"/>
    <col min="5" max="5" width="10.28515625" style="165" customWidth="1"/>
    <col min="6" max="6" width="21.5703125" style="20" bestFit="1" customWidth="1"/>
    <col min="7" max="7" width="9.42578125" style="333" customWidth="1"/>
    <col min="8" max="8" width="8.7109375" style="20" customWidth="1"/>
    <col min="9" max="9" width="9.140625" style="20"/>
    <col min="10" max="10" width="25.28515625" style="48" bestFit="1" customWidth="1"/>
    <col min="11" max="11" width="26.42578125" style="4" bestFit="1" customWidth="1"/>
    <col min="12" max="12" width="20.5703125" bestFit="1" customWidth="1"/>
    <col min="13" max="13" width="19" bestFit="1" customWidth="1"/>
    <col min="14" max="14" width="8.7109375"/>
    <col min="15" max="31" width="8.85546875" customWidth="1"/>
    <col min="32" max="16384" width="9.140625" style="20"/>
  </cols>
  <sheetData>
    <row r="1" spans="1:10" ht="15.75" customHeight="1">
      <c r="B1" s="277" t="s">
        <v>506</v>
      </c>
      <c r="F1" s="79"/>
      <c r="G1" s="423"/>
      <c r="H1" s="79"/>
      <c r="I1" s="79"/>
    </row>
    <row r="2" spans="1:10" ht="14.25" customHeight="1">
      <c r="B2" s="278" t="s">
        <v>123</v>
      </c>
      <c r="F2" s="79"/>
      <c r="G2" s="423"/>
      <c r="H2" s="79"/>
      <c r="I2" s="79"/>
    </row>
    <row r="3" spans="1:10" ht="14.25" customHeight="1">
      <c r="B3" s="278"/>
      <c r="F3" s="79"/>
      <c r="G3" s="423"/>
      <c r="H3" s="79"/>
      <c r="I3" s="79"/>
      <c r="J3"/>
    </row>
    <row r="4" spans="1:10" ht="14.25" customHeight="1">
      <c r="A4" s="24">
        <v>1</v>
      </c>
      <c r="B4" s="4" t="s">
        <v>285</v>
      </c>
      <c r="C4" s="16">
        <v>583.54999999999995</v>
      </c>
      <c r="D4" s="123"/>
      <c r="E4" s="24">
        <v>48</v>
      </c>
      <c r="F4" s="4" t="s">
        <v>261</v>
      </c>
      <c r="G4" s="16">
        <v>105.19</v>
      </c>
      <c r="H4" s="164"/>
      <c r="I4" s="124"/>
    </row>
    <row r="5" spans="1:10" ht="14.25" customHeight="1">
      <c r="A5" s="24">
        <v>2</v>
      </c>
      <c r="B5" s="4" t="s">
        <v>216</v>
      </c>
      <c r="C5" s="16">
        <v>332.31</v>
      </c>
      <c r="D5" s="123"/>
      <c r="E5" s="146">
        <v>49</v>
      </c>
      <c r="F5" s="4" t="s">
        <v>286</v>
      </c>
      <c r="G5" s="16">
        <v>104.89</v>
      </c>
      <c r="H5" s="162"/>
      <c r="I5" s="124"/>
    </row>
    <row r="6" spans="1:10" ht="14.25" customHeight="1">
      <c r="A6" s="24">
        <v>3</v>
      </c>
      <c r="B6" s="4" t="s">
        <v>206</v>
      </c>
      <c r="C6" s="16">
        <v>322.37</v>
      </c>
      <c r="D6" s="123"/>
      <c r="E6" s="146">
        <v>50</v>
      </c>
      <c r="F6" s="4" t="s">
        <v>287</v>
      </c>
      <c r="G6" s="16">
        <v>103.74</v>
      </c>
      <c r="H6" s="162"/>
      <c r="I6" s="124"/>
    </row>
    <row r="7" spans="1:10" ht="14.25" customHeight="1">
      <c r="A7" s="24">
        <v>4</v>
      </c>
      <c r="B7" s="4" t="s">
        <v>301</v>
      </c>
      <c r="C7" s="16">
        <v>300.87</v>
      </c>
      <c r="D7" s="123"/>
      <c r="E7" s="24">
        <v>51</v>
      </c>
      <c r="F7" s="4" t="s">
        <v>281</v>
      </c>
      <c r="G7" s="16">
        <v>103.4</v>
      </c>
      <c r="H7" s="162"/>
      <c r="I7" s="124"/>
    </row>
    <row r="8" spans="1:10" ht="14.25" customHeight="1">
      <c r="A8" s="24">
        <v>5</v>
      </c>
      <c r="B8" s="4" t="s">
        <v>294</v>
      </c>
      <c r="C8" s="16">
        <v>241.79</v>
      </c>
      <c r="D8" s="123"/>
      <c r="E8" s="146">
        <v>52</v>
      </c>
      <c r="F8" s="4" t="s">
        <v>295</v>
      </c>
      <c r="G8" s="16">
        <v>102.82</v>
      </c>
      <c r="H8" s="162"/>
      <c r="I8" s="24"/>
    </row>
    <row r="9" spans="1:10" ht="14.25" customHeight="1">
      <c r="A9" s="24">
        <v>6</v>
      </c>
      <c r="B9" s="4" t="s">
        <v>429</v>
      </c>
      <c r="C9" s="16">
        <v>235.4</v>
      </c>
      <c r="D9" s="123"/>
      <c r="E9" s="146">
        <v>53</v>
      </c>
      <c r="F9" s="4" t="s">
        <v>218</v>
      </c>
      <c r="G9" s="16">
        <v>102.1</v>
      </c>
      <c r="H9" s="162"/>
      <c r="I9" s="124"/>
    </row>
    <row r="10" spans="1:10" ht="14.25" customHeight="1">
      <c r="A10" s="24">
        <v>7</v>
      </c>
      <c r="B10" s="4" t="s">
        <v>305</v>
      </c>
      <c r="C10" s="16">
        <v>225.73</v>
      </c>
      <c r="D10" s="123"/>
      <c r="E10" s="146">
        <v>54</v>
      </c>
      <c r="F10" s="4" t="s">
        <v>323</v>
      </c>
      <c r="G10" s="16">
        <v>101.91</v>
      </c>
      <c r="H10" s="162"/>
      <c r="I10" s="124"/>
    </row>
    <row r="11" spans="1:10" ht="14.25" customHeight="1">
      <c r="A11" s="24">
        <v>8</v>
      </c>
      <c r="B11" s="4" t="s">
        <v>116</v>
      </c>
      <c r="C11" s="16">
        <v>208.3</v>
      </c>
      <c r="D11" s="123"/>
      <c r="E11" s="146">
        <v>55</v>
      </c>
      <c r="F11" s="4" t="s">
        <v>272</v>
      </c>
      <c r="G11" s="16">
        <v>101.1</v>
      </c>
      <c r="H11" s="164"/>
      <c r="I11" s="124"/>
    </row>
    <row r="12" spans="1:10" ht="14.25" customHeight="1">
      <c r="A12" s="24">
        <v>9</v>
      </c>
      <c r="B12" s="4" t="s">
        <v>341</v>
      </c>
      <c r="C12" s="16">
        <v>201.74</v>
      </c>
      <c r="D12" s="123"/>
      <c r="E12" s="146">
        <v>56</v>
      </c>
      <c r="F12" s="4" t="s">
        <v>331</v>
      </c>
      <c r="G12" s="16">
        <v>97.84</v>
      </c>
      <c r="H12" s="164"/>
      <c r="I12" s="124"/>
    </row>
    <row r="13" spans="1:10" ht="14.25" customHeight="1">
      <c r="A13" s="24">
        <v>10</v>
      </c>
      <c r="B13" s="4" t="s">
        <v>268</v>
      </c>
      <c r="C13" s="16">
        <v>199.41</v>
      </c>
      <c r="D13" s="123"/>
      <c r="E13" s="146">
        <v>57</v>
      </c>
      <c r="F13" s="4" t="s">
        <v>352</v>
      </c>
      <c r="G13" s="16">
        <v>96.48</v>
      </c>
      <c r="H13" s="164"/>
      <c r="I13" s="124"/>
    </row>
    <row r="14" spans="1:10" ht="14.25" customHeight="1">
      <c r="A14" s="24">
        <v>11</v>
      </c>
      <c r="B14" s="4" t="s">
        <v>293</v>
      </c>
      <c r="C14" s="16">
        <v>198.41</v>
      </c>
      <c r="D14" s="123"/>
      <c r="E14" s="146">
        <v>58</v>
      </c>
      <c r="F14" s="4" t="s">
        <v>196</v>
      </c>
      <c r="G14" s="16">
        <v>94.96</v>
      </c>
      <c r="H14" s="164"/>
      <c r="I14" s="24"/>
    </row>
    <row r="15" spans="1:10" ht="14.25" customHeight="1">
      <c r="A15" s="24">
        <v>12</v>
      </c>
      <c r="B15" s="4" t="s">
        <v>104</v>
      </c>
      <c r="C15" s="16">
        <v>183.78</v>
      </c>
      <c r="D15" s="123"/>
      <c r="E15" s="146">
        <v>59</v>
      </c>
      <c r="F15" s="4" t="s">
        <v>302</v>
      </c>
      <c r="G15" s="16">
        <v>91.52</v>
      </c>
      <c r="H15" s="162"/>
      <c r="I15" s="124"/>
    </row>
    <row r="16" spans="1:10" ht="14.25" customHeight="1">
      <c r="A16" s="24">
        <v>13</v>
      </c>
      <c r="B16" s="4" t="s">
        <v>263</v>
      </c>
      <c r="C16" s="16">
        <v>181.74</v>
      </c>
      <c r="D16" s="123"/>
      <c r="E16" s="146">
        <v>60</v>
      </c>
      <c r="F16" s="4" t="s">
        <v>329</v>
      </c>
      <c r="G16" s="16">
        <v>91.12</v>
      </c>
      <c r="H16" s="162"/>
      <c r="I16" s="124"/>
    </row>
    <row r="17" spans="1:9" ht="14.25" customHeight="1">
      <c r="A17" s="24">
        <v>14</v>
      </c>
      <c r="B17" s="4" t="s">
        <v>419</v>
      </c>
      <c r="C17" s="16">
        <v>173.94</v>
      </c>
      <c r="D17" s="123"/>
      <c r="E17" s="146">
        <v>61</v>
      </c>
      <c r="F17" s="4" t="s">
        <v>541</v>
      </c>
      <c r="G17" s="16">
        <v>90.59</v>
      </c>
      <c r="H17" s="164"/>
      <c r="I17" s="124"/>
    </row>
    <row r="18" spans="1:9" ht="14.25" customHeight="1">
      <c r="A18" s="24">
        <v>15</v>
      </c>
      <c r="B18" s="4" t="s">
        <v>131</v>
      </c>
      <c r="C18" s="16">
        <v>164.87</v>
      </c>
      <c r="D18" s="123"/>
      <c r="E18" s="146">
        <v>62</v>
      </c>
      <c r="F18" s="4" t="s">
        <v>214</v>
      </c>
      <c r="G18" s="16">
        <v>90.27</v>
      </c>
      <c r="H18" s="164"/>
      <c r="I18" s="124"/>
    </row>
    <row r="19" spans="1:9" ht="14.25" customHeight="1">
      <c r="A19" s="24">
        <v>16</v>
      </c>
      <c r="B19" s="4" t="s">
        <v>103</v>
      </c>
      <c r="C19" s="16">
        <v>160.9</v>
      </c>
      <c r="D19" s="123"/>
      <c r="E19" s="146">
        <v>63</v>
      </c>
      <c r="F19" s="4" t="s">
        <v>418</v>
      </c>
      <c r="G19" s="16">
        <v>89.43</v>
      </c>
      <c r="H19" s="164"/>
      <c r="I19" s="124"/>
    </row>
    <row r="20" spans="1:9" ht="14.25" customHeight="1">
      <c r="A20" s="24">
        <v>17</v>
      </c>
      <c r="B20" s="4" t="s">
        <v>279</v>
      </c>
      <c r="C20" s="16">
        <v>150.52000000000001</v>
      </c>
      <c r="D20" s="123"/>
      <c r="E20" s="146">
        <v>64</v>
      </c>
      <c r="F20" s="4" t="s">
        <v>106</v>
      </c>
      <c r="G20" s="16">
        <v>87.72</v>
      </c>
      <c r="H20" s="162"/>
      <c r="I20" s="124"/>
    </row>
    <row r="21" spans="1:9" ht="14.25" customHeight="1">
      <c r="A21" s="24">
        <v>18</v>
      </c>
      <c r="B21" s="4" t="s">
        <v>292</v>
      </c>
      <c r="C21" s="16">
        <v>148.56</v>
      </c>
      <c r="D21" s="123"/>
      <c r="E21" s="146">
        <v>65</v>
      </c>
      <c r="F21" s="4" t="s">
        <v>431</v>
      </c>
      <c r="G21" s="16">
        <v>86.89</v>
      </c>
      <c r="H21" s="162"/>
      <c r="I21" s="124"/>
    </row>
    <row r="22" spans="1:9" ht="14.25" customHeight="1">
      <c r="A22" s="24">
        <v>19</v>
      </c>
      <c r="B22" s="4" t="s">
        <v>282</v>
      </c>
      <c r="C22" s="16">
        <v>148.38999999999999</v>
      </c>
      <c r="D22" s="123"/>
      <c r="E22" s="146">
        <v>66</v>
      </c>
      <c r="F22" s="4" t="s">
        <v>207</v>
      </c>
      <c r="G22" s="16">
        <v>85.88</v>
      </c>
      <c r="H22" s="162"/>
      <c r="I22" s="124"/>
    </row>
    <row r="23" spans="1:9" ht="14.25" customHeight="1">
      <c r="A23" s="24">
        <v>20</v>
      </c>
      <c r="B23" s="4" t="s">
        <v>275</v>
      </c>
      <c r="C23" s="16">
        <v>146.79</v>
      </c>
      <c r="D23" s="123"/>
      <c r="E23" s="146">
        <v>67</v>
      </c>
      <c r="F23" s="4" t="s">
        <v>296</v>
      </c>
      <c r="G23" s="16">
        <v>82.32</v>
      </c>
      <c r="H23" s="164"/>
      <c r="I23" s="24"/>
    </row>
    <row r="24" spans="1:9" ht="14.25" customHeight="1">
      <c r="A24" s="24">
        <v>21</v>
      </c>
      <c r="B24" s="4" t="s">
        <v>264</v>
      </c>
      <c r="C24" s="16">
        <v>146.47999999999999</v>
      </c>
      <c r="D24" s="123"/>
      <c r="E24" s="146">
        <v>68</v>
      </c>
      <c r="F24" s="4" t="s">
        <v>546</v>
      </c>
      <c r="G24" s="16">
        <v>78.69</v>
      </c>
      <c r="H24" s="162"/>
      <c r="I24" s="124"/>
    </row>
    <row r="25" spans="1:9" ht="14.25" customHeight="1">
      <c r="A25" s="24">
        <v>22</v>
      </c>
      <c r="B25" s="4" t="s">
        <v>198</v>
      </c>
      <c r="C25" s="16">
        <v>146.11000000000001</v>
      </c>
      <c r="D25" s="123"/>
      <c r="E25" s="146">
        <v>69</v>
      </c>
      <c r="F25" s="4" t="s">
        <v>334</v>
      </c>
      <c r="G25" s="16">
        <v>74.900000000000006</v>
      </c>
      <c r="H25" s="164"/>
      <c r="I25" s="124"/>
    </row>
    <row r="26" spans="1:9" ht="14.25" customHeight="1">
      <c r="A26" s="24">
        <v>23</v>
      </c>
      <c r="B26" s="4" t="s">
        <v>283</v>
      </c>
      <c r="C26" s="16">
        <v>144.41999999999999</v>
      </c>
      <c r="D26" s="123"/>
      <c r="E26" s="146">
        <v>70</v>
      </c>
      <c r="F26" s="4" t="s">
        <v>215</v>
      </c>
      <c r="G26" s="16">
        <v>72.819999999999993</v>
      </c>
      <c r="H26" s="164"/>
      <c r="I26" s="124"/>
    </row>
    <row r="27" spans="1:9" ht="14.25" customHeight="1">
      <c r="A27" s="24">
        <v>24</v>
      </c>
      <c r="B27" s="4" t="s">
        <v>425</v>
      </c>
      <c r="C27" s="16">
        <v>136.91</v>
      </c>
      <c r="D27" s="123"/>
      <c r="E27" s="146">
        <v>71</v>
      </c>
      <c r="F27" s="4" t="s">
        <v>212</v>
      </c>
      <c r="G27" s="16">
        <v>72.72</v>
      </c>
      <c r="H27" s="164"/>
      <c r="I27" s="124"/>
    </row>
    <row r="28" spans="1:9" ht="14.25" customHeight="1">
      <c r="A28" s="24">
        <v>25</v>
      </c>
      <c r="B28" s="4" t="s">
        <v>347</v>
      </c>
      <c r="C28" s="16">
        <v>134.99</v>
      </c>
      <c r="D28" s="123"/>
      <c r="E28" s="146">
        <v>72</v>
      </c>
      <c r="F28" s="4" t="s">
        <v>437</v>
      </c>
      <c r="G28" s="16">
        <v>70.239999999999995</v>
      </c>
      <c r="H28" s="162"/>
      <c r="I28" s="124"/>
    </row>
    <row r="29" spans="1:9" ht="14.25" customHeight="1">
      <c r="A29" s="24">
        <v>26</v>
      </c>
      <c r="B29" s="4" t="s">
        <v>265</v>
      </c>
      <c r="C29" s="16">
        <v>133.03</v>
      </c>
      <c r="D29" s="123"/>
      <c r="E29" s="146">
        <v>73</v>
      </c>
      <c r="F29" s="4" t="s">
        <v>544</v>
      </c>
      <c r="G29" s="16">
        <v>69.58</v>
      </c>
      <c r="H29" s="162"/>
      <c r="I29" s="124"/>
    </row>
    <row r="30" spans="1:9" ht="14.25" customHeight="1">
      <c r="A30" s="24">
        <v>27</v>
      </c>
      <c r="B30" s="4" t="s">
        <v>278</v>
      </c>
      <c r="C30" s="16">
        <v>130.78</v>
      </c>
      <c r="D30" s="123"/>
      <c r="E30" s="146">
        <v>74</v>
      </c>
      <c r="F30" s="4" t="s">
        <v>289</v>
      </c>
      <c r="G30" s="16">
        <v>69.56</v>
      </c>
      <c r="H30" s="164"/>
      <c r="I30" s="24"/>
    </row>
    <row r="31" spans="1:9" ht="14.25" customHeight="1">
      <c r="A31" s="24">
        <v>28</v>
      </c>
      <c r="B31" s="4" t="s">
        <v>438</v>
      </c>
      <c r="C31" s="16">
        <v>127.86</v>
      </c>
      <c r="D31" s="123"/>
      <c r="E31" s="146">
        <v>75</v>
      </c>
      <c r="F31" s="4" t="s">
        <v>387</v>
      </c>
      <c r="G31" s="16">
        <v>69.39</v>
      </c>
      <c r="H31" s="164"/>
      <c r="I31" s="124"/>
    </row>
    <row r="32" spans="1:9" ht="14.25" customHeight="1">
      <c r="A32" s="24">
        <v>29</v>
      </c>
      <c r="B32" s="4" t="s">
        <v>267</v>
      </c>
      <c r="C32" s="16">
        <v>126.05</v>
      </c>
      <c r="D32" s="123"/>
      <c r="E32" s="146">
        <v>76</v>
      </c>
      <c r="F32" s="4" t="s">
        <v>424</v>
      </c>
      <c r="G32" s="16">
        <v>66.08</v>
      </c>
      <c r="H32" s="162"/>
      <c r="I32" s="124"/>
    </row>
    <row r="33" spans="1:9" ht="14.25" customHeight="1">
      <c r="A33" s="24">
        <v>30</v>
      </c>
      <c r="B33" s="4" t="s">
        <v>317</v>
      </c>
      <c r="C33" s="16">
        <v>125.4</v>
      </c>
      <c r="D33" s="123"/>
      <c r="E33" s="146">
        <v>77</v>
      </c>
      <c r="F33" s="4" t="s">
        <v>280</v>
      </c>
      <c r="G33" s="16">
        <v>65.989999999999995</v>
      </c>
      <c r="H33" s="164"/>
      <c r="I33" s="124"/>
    </row>
    <row r="34" spans="1:9" ht="14.25" customHeight="1">
      <c r="A34" s="24">
        <v>31</v>
      </c>
      <c r="B34" s="4" t="s">
        <v>101</v>
      </c>
      <c r="C34" s="16">
        <v>122.67</v>
      </c>
      <c r="D34" s="123"/>
      <c r="E34" s="146">
        <v>78</v>
      </c>
      <c r="F34" s="4" t="s">
        <v>130</v>
      </c>
      <c r="G34" s="16">
        <v>61.14</v>
      </c>
      <c r="H34" s="162"/>
      <c r="I34" s="124"/>
    </row>
    <row r="35" spans="1:9" ht="14.25" customHeight="1">
      <c r="A35" s="24">
        <v>32</v>
      </c>
      <c r="B35" s="4" t="s">
        <v>543</v>
      </c>
      <c r="C35" s="16">
        <v>122.48</v>
      </c>
      <c r="D35" s="123"/>
      <c r="E35" s="146">
        <v>79</v>
      </c>
      <c r="F35" s="4" t="s">
        <v>327</v>
      </c>
      <c r="G35" s="16">
        <v>59.07</v>
      </c>
      <c r="H35" s="164"/>
      <c r="I35" s="124"/>
    </row>
    <row r="36" spans="1:9" ht="14.25" customHeight="1">
      <c r="A36" s="24">
        <v>33</v>
      </c>
      <c r="B36" s="4" t="s">
        <v>426</v>
      </c>
      <c r="C36" s="16">
        <v>119.72</v>
      </c>
      <c r="D36" s="123"/>
      <c r="E36" s="146">
        <v>80</v>
      </c>
      <c r="F36" s="4" t="s">
        <v>288</v>
      </c>
      <c r="G36" s="16">
        <v>57.73</v>
      </c>
      <c r="H36" s="162"/>
      <c r="I36" s="124"/>
    </row>
    <row r="37" spans="1:9" ht="14.25" customHeight="1">
      <c r="A37" s="24">
        <v>34</v>
      </c>
      <c r="B37" s="4" t="s">
        <v>284</v>
      </c>
      <c r="C37" s="16">
        <v>117.4</v>
      </c>
      <c r="D37" s="123"/>
      <c r="E37" s="146">
        <v>81</v>
      </c>
      <c r="F37" s="4" t="s">
        <v>336</v>
      </c>
      <c r="G37" s="16">
        <v>54.96</v>
      </c>
      <c r="H37" s="162"/>
      <c r="I37" s="124"/>
    </row>
    <row r="38" spans="1:9" ht="14.25" customHeight="1">
      <c r="A38" s="24">
        <v>35</v>
      </c>
      <c r="B38" s="4" t="s">
        <v>135</v>
      </c>
      <c r="C38" s="16">
        <v>116.63</v>
      </c>
      <c r="D38" s="123"/>
      <c r="E38" s="146">
        <v>82</v>
      </c>
      <c r="F38" s="4" t="s">
        <v>540</v>
      </c>
      <c r="G38" s="16">
        <v>51.54</v>
      </c>
      <c r="H38" s="164"/>
      <c r="I38" s="24"/>
    </row>
    <row r="39" spans="1:9" ht="14.25" customHeight="1">
      <c r="A39" s="24">
        <v>36</v>
      </c>
      <c r="B39" s="4" t="s">
        <v>259</v>
      </c>
      <c r="C39" s="16">
        <v>116.04</v>
      </c>
      <c r="D39" s="123"/>
      <c r="E39" s="146">
        <v>83</v>
      </c>
      <c r="F39" s="4" t="s">
        <v>213</v>
      </c>
      <c r="G39" s="16">
        <v>47.21</v>
      </c>
      <c r="H39" s="164"/>
      <c r="I39" s="124"/>
    </row>
    <row r="40" spans="1:9" ht="14.25" customHeight="1">
      <c r="A40" s="24">
        <v>37</v>
      </c>
      <c r="B40" s="4" t="s">
        <v>421</v>
      </c>
      <c r="C40" s="16">
        <v>115.07</v>
      </c>
      <c r="D40" s="123"/>
      <c r="E40" s="146">
        <v>84</v>
      </c>
      <c r="F40" s="4" t="s">
        <v>436</v>
      </c>
      <c r="G40" s="16">
        <v>43.96</v>
      </c>
      <c r="H40" s="164"/>
      <c r="I40" s="124"/>
    </row>
    <row r="41" spans="1:9" ht="14.25" customHeight="1">
      <c r="A41" s="24">
        <v>38</v>
      </c>
      <c r="B41" s="4" t="s">
        <v>108</v>
      </c>
      <c r="C41" s="16">
        <v>114.75</v>
      </c>
      <c r="D41" s="123"/>
      <c r="E41" s="146">
        <v>85</v>
      </c>
      <c r="F41" s="4" t="s">
        <v>400</v>
      </c>
      <c r="G41" s="16">
        <v>41.66</v>
      </c>
      <c r="H41" s="164"/>
    </row>
    <row r="42" spans="1:9" ht="14.25" customHeight="1">
      <c r="A42" s="24">
        <v>39</v>
      </c>
      <c r="B42" s="4" t="s">
        <v>270</v>
      </c>
      <c r="C42" s="16">
        <v>114.57</v>
      </c>
      <c r="D42" s="123"/>
      <c r="E42" s="146">
        <v>86</v>
      </c>
      <c r="F42" s="4" t="s">
        <v>300</v>
      </c>
      <c r="G42" s="16">
        <v>37.5</v>
      </c>
      <c r="H42" s="164"/>
      <c r="I42" s="147"/>
    </row>
    <row r="43" spans="1:9" ht="14.25" customHeight="1">
      <c r="A43" s="24">
        <v>40</v>
      </c>
      <c r="B43" s="4" t="s">
        <v>6</v>
      </c>
      <c r="C43" s="16">
        <v>112.89</v>
      </c>
      <c r="D43" s="123"/>
      <c r="E43" s="146">
        <v>87</v>
      </c>
      <c r="F43" s="4" t="s">
        <v>308</v>
      </c>
      <c r="G43" s="16">
        <v>36.56</v>
      </c>
      <c r="H43" s="164"/>
      <c r="I43" s="147"/>
    </row>
    <row r="44" spans="1:9" ht="14.25" customHeight="1">
      <c r="A44" s="24">
        <v>41</v>
      </c>
      <c r="B44" s="4" t="s">
        <v>420</v>
      </c>
      <c r="C44" s="16">
        <v>112.34</v>
      </c>
      <c r="D44" s="123"/>
      <c r="E44" s="146">
        <v>88</v>
      </c>
      <c r="F44" s="4" t="s">
        <v>333</v>
      </c>
      <c r="G44" s="16">
        <v>34.57</v>
      </c>
      <c r="H44" s="164"/>
      <c r="I44"/>
    </row>
    <row r="45" spans="1:9" ht="14.25" customHeight="1">
      <c r="A45" s="24">
        <v>42</v>
      </c>
      <c r="B45" s="4" t="s">
        <v>290</v>
      </c>
      <c r="C45" s="16">
        <v>111.67</v>
      </c>
      <c r="D45" s="123"/>
      <c r="E45" s="146">
        <v>89</v>
      </c>
      <c r="F45" s="4" t="s">
        <v>428</v>
      </c>
      <c r="G45" s="16">
        <v>19.05</v>
      </c>
      <c r="H45"/>
      <c r="I45"/>
    </row>
    <row r="46" spans="1:9" ht="14.25" customHeight="1">
      <c r="A46" s="24">
        <v>43</v>
      </c>
      <c r="B46" s="4" t="s">
        <v>195</v>
      </c>
      <c r="C46" s="16">
        <v>109.96</v>
      </c>
      <c r="D46" s="123"/>
      <c r="E46" s="24">
        <v>90</v>
      </c>
      <c r="F46" s="4" t="s">
        <v>310</v>
      </c>
      <c r="G46" s="16"/>
      <c r="H46"/>
      <c r="I46"/>
    </row>
    <row r="47" spans="1:9" ht="14.25" customHeight="1">
      <c r="A47" s="24">
        <v>44</v>
      </c>
      <c r="B47" s="4" t="s">
        <v>345</v>
      </c>
      <c r="C47" s="16">
        <v>109.3</v>
      </c>
      <c r="D47" s="123"/>
      <c r="E47" s="146"/>
      <c r="G47" s="521"/>
      <c r="H47"/>
      <c r="I47"/>
    </row>
    <row r="48" spans="1:9" ht="14.25" customHeight="1">
      <c r="A48" s="24">
        <v>45</v>
      </c>
      <c r="B48" s="4" t="s">
        <v>542</v>
      </c>
      <c r="C48" s="16">
        <v>108.27</v>
      </c>
      <c r="D48" s="123"/>
      <c r="E48" s="146"/>
      <c r="G48" s="521"/>
      <c r="H48"/>
      <c r="I48"/>
    </row>
    <row r="49" spans="1:9" ht="14.25" customHeight="1">
      <c r="A49" s="24">
        <v>46</v>
      </c>
      <c r="B49" s="4" t="s">
        <v>430</v>
      </c>
      <c r="C49" s="16">
        <v>106.85</v>
      </c>
      <c r="D49" s="123"/>
      <c r="E49" s="146"/>
      <c r="F49" s="26" t="s">
        <v>249</v>
      </c>
      <c r="G49" s="650">
        <f>MEDIAN(G4:G46,C4:C50)</f>
        <v>108.27</v>
      </c>
      <c r="H49"/>
      <c r="I49"/>
    </row>
    <row r="50" spans="1:9" ht="14.25" customHeight="1">
      <c r="A50" s="24">
        <v>47</v>
      </c>
      <c r="B50" s="4" t="s">
        <v>316</v>
      </c>
      <c r="C50" s="16">
        <v>105.73</v>
      </c>
      <c r="D50" s="123"/>
      <c r="E50" s="146"/>
      <c r="F50" s="26" t="s">
        <v>248</v>
      </c>
      <c r="G50" s="81">
        <f>AVERAGE(G4:G46,C4:C50)</f>
        <v>123.17786516853927</v>
      </c>
      <c r="H50"/>
      <c r="I50"/>
    </row>
    <row r="51" spans="1:9" ht="14.25" customHeight="1">
      <c r="B51" s="4"/>
      <c r="C51" s="585"/>
      <c r="D51" s="176"/>
      <c r="E51" s="146"/>
      <c r="F51" s="188"/>
      <c r="G51" s="585"/>
      <c r="H51"/>
      <c r="I51"/>
    </row>
    <row r="52" spans="1:9" ht="14.25" customHeight="1">
      <c r="B52" s="4"/>
      <c r="C52" s="585"/>
      <c r="D52" s="184"/>
      <c r="E52" s="146"/>
      <c r="F52" s="4"/>
      <c r="G52" s="16"/>
      <c r="H52"/>
      <c r="I52"/>
    </row>
    <row r="53" spans="1:9" ht="14.25" customHeight="1">
      <c r="B53" s="21"/>
      <c r="C53" s="585"/>
      <c r="D53" s="184"/>
      <c r="H53"/>
      <c r="I53"/>
    </row>
    <row r="54" spans="1:9" ht="14.25" customHeight="1">
      <c r="A54" s="241"/>
      <c r="B54" s="188"/>
      <c r="C54" s="585"/>
      <c r="D54" s="176"/>
      <c r="E54" s="162"/>
      <c r="H54"/>
      <c r="I54"/>
    </row>
    <row r="55" spans="1:9" ht="14.25" customHeight="1">
      <c r="B55" s="188"/>
      <c r="C55" s="585"/>
      <c r="D55" s="20"/>
      <c r="E55" s="162"/>
      <c r="G55" s="425"/>
      <c r="H55"/>
      <c r="I55"/>
    </row>
    <row r="56" spans="1:9" ht="14.25" customHeight="1">
      <c r="A56" s="146"/>
      <c r="B56" s="188"/>
      <c r="C56" s="585"/>
      <c r="D56" s="20"/>
      <c r="E56" s="162"/>
      <c r="G56" s="425"/>
      <c r="H56"/>
      <c r="I56"/>
    </row>
    <row r="57" spans="1:9" ht="14.25" customHeight="1">
      <c r="D57" s="20"/>
      <c r="E57" s="166"/>
      <c r="F57" s="26"/>
      <c r="G57" s="424"/>
      <c r="H57"/>
      <c r="I57"/>
    </row>
    <row r="58" spans="1:9" ht="14.25" customHeight="1">
      <c r="A58" s="107"/>
      <c r="D58" s="20"/>
      <c r="E58" s="166"/>
      <c r="H58"/>
      <c r="I58"/>
    </row>
    <row r="59" spans="1:9" ht="14.25" customHeight="1">
      <c r="D59" s="20"/>
      <c r="E59" s="166"/>
      <c r="H59"/>
      <c r="I59"/>
    </row>
    <row r="60" spans="1:9" ht="14.25" customHeight="1">
      <c r="D60" s="20"/>
      <c r="E60" s="166"/>
      <c r="F60"/>
      <c r="G60" s="334"/>
      <c r="H60"/>
      <c r="I60"/>
    </row>
    <row r="61" spans="1:9" ht="14.25" customHeight="1">
      <c r="D61" s="20"/>
      <c r="E61" s="166"/>
      <c r="F61"/>
      <c r="G61" s="334"/>
      <c r="H61"/>
      <c r="I61"/>
    </row>
    <row r="62" spans="1:9" ht="14.25" customHeight="1">
      <c r="D62" s="20"/>
      <c r="E62" s="166"/>
      <c r="G62" s="108"/>
      <c r="H62"/>
      <c r="I62"/>
    </row>
    <row r="63" spans="1:9" ht="14.25" customHeight="1">
      <c r="D63" s="20"/>
      <c r="E63" s="166"/>
      <c r="G63" s="108"/>
      <c r="H63"/>
      <c r="I63"/>
    </row>
    <row r="64" spans="1:9" ht="14.25" customHeight="1">
      <c r="D64" s="20"/>
      <c r="E64" s="166"/>
      <c r="G64" s="108"/>
      <c r="H64"/>
      <c r="I64"/>
    </row>
    <row r="65" spans="4:9" ht="14.25" customHeight="1">
      <c r="D65" s="20"/>
      <c r="E65" s="166"/>
      <c r="G65" s="108"/>
      <c r="H65"/>
      <c r="I65"/>
    </row>
    <row r="66" spans="4:9" ht="14.25" customHeight="1">
      <c r="D66" s="20"/>
      <c r="E66" s="166"/>
      <c r="G66" s="108"/>
      <c r="H66"/>
      <c r="I66"/>
    </row>
    <row r="67" spans="4:9" ht="14.25" customHeight="1">
      <c r="D67" s="20"/>
      <c r="E67" s="166"/>
      <c r="G67" s="108"/>
      <c r="H67"/>
      <c r="I67"/>
    </row>
    <row r="68" spans="4:9" ht="14.25" customHeight="1">
      <c r="D68" s="20"/>
      <c r="E68" s="166"/>
      <c r="F68"/>
      <c r="G68" s="334"/>
      <c r="H68"/>
      <c r="I68"/>
    </row>
    <row r="69" spans="4:9" ht="14.25" customHeight="1">
      <c r="D69" s="20"/>
      <c r="E69" s="166"/>
      <c r="F69"/>
      <c r="G69" s="334"/>
      <c r="H69"/>
      <c r="I69"/>
    </row>
    <row r="70" spans="4:9" ht="14.25" customHeight="1">
      <c r="D70" s="20"/>
      <c r="E70" s="166"/>
      <c r="F70"/>
      <c r="G70" s="334"/>
      <c r="H70"/>
      <c r="I70"/>
    </row>
    <row r="71" spans="4:9" ht="14.25" customHeight="1">
      <c r="D71" s="20"/>
      <c r="E71" s="166"/>
      <c r="F71"/>
      <c r="G71" s="334"/>
      <c r="H71"/>
      <c r="I71"/>
    </row>
    <row r="72" spans="4:9" ht="14.25" customHeight="1">
      <c r="D72" s="20"/>
      <c r="E72" s="166"/>
      <c r="F72"/>
      <c r="G72" s="334"/>
      <c r="H72"/>
      <c r="I72"/>
    </row>
    <row r="73" spans="4:9" ht="14.25" customHeight="1">
      <c r="D73" s="20"/>
      <c r="E73" s="166"/>
      <c r="F73"/>
      <c r="G73" s="334"/>
      <c r="H73"/>
      <c r="I73"/>
    </row>
    <row r="74" spans="4:9" ht="14.25" customHeight="1">
      <c r="D74" s="20"/>
      <c r="E74" s="166"/>
      <c r="F74"/>
      <c r="G74" s="334"/>
      <c r="H74"/>
      <c r="I74"/>
    </row>
    <row r="75" spans="4:9" ht="14.25" customHeight="1">
      <c r="D75" s="20"/>
      <c r="E75" s="166"/>
      <c r="F75"/>
      <c r="G75" s="334"/>
      <c r="H75"/>
      <c r="I75"/>
    </row>
    <row r="76" spans="4:9" ht="14.25" customHeight="1">
      <c r="D76" s="20"/>
      <c r="E76" s="166"/>
      <c r="F76"/>
      <c r="G76" s="334"/>
      <c r="H76"/>
      <c r="I76"/>
    </row>
    <row r="77" spans="4:9" ht="14.25" customHeight="1">
      <c r="D77" s="20"/>
      <c r="E77" s="166"/>
      <c r="F77"/>
      <c r="G77" s="334"/>
      <c r="H77"/>
      <c r="I77"/>
    </row>
    <row r="78" spans="4:9" ht="14.25" customHeight="1">
      <c r="D78" s="20"/>
      <c r="E78" s="166"/>
      <c r="F78"/>
      <c r="G78" s="334"/>
      <c r="H78"/>
      <c r="I78"/>
    </row>
    <row r="79" spans="4:9" ht="14.25" customHeight="1">
      <c r="D79" s="20"/>
      <c r="E79" s="166"/>
      <c r="F79"/>
      <c r="G79" s="334"/>
      <c r="H79"/>
      <c r="I79"/>
    </row>
    <row r="80" spans="4:9" ht="14.25" customHeight="1">
      <c r="D80" s="20"/>
      <c r="E80" s="166"/>
      <c r="F80"/>
      <c r="G80" s="334"/>
      <c r="H80"/>
      <c r="I80"/>
    </row>
    <row r="81" spans="4:9" ht="14.25" customHeight="1">
      <c r="D81" s="20"/>
      <c r="E81" s="166"/>
      <c r="F81"/>
      <c r="G81" s="334"/>
      <c r="H81"/>
      <c r="I81"/>
    </row>
    <row r="82" spans="4:9" ht="14.25" customHeight="1">
      <c r="D82" s="20"/>
      <c r="E82" s="166"/>
      <c r="F82"/>
      <c r="G82" s="334"/>
      <c r="H82"/>
      <c r="I82"/>
    </row>
    <row r="83" spans="4:9" ht="14.25" customHeight="1">
      <c r="D83" s="20"/>
      <c r="E83" s="166"/>
      <c r="F83"/>
      <c r="G83" s="334"/>
    </row>
    <row r="84" spans="4:9" ht="14.25" customHeight="1">
      <c r="D84" s="20"/>
      <c r="F84"/>
      <c r="G84" s="334"/>
    </row>
    <row r="85" spans="4:9" ht="14.25" customHeight="1">
      <c r="D85" s="20"/>
    </row>
    <row r="86" spans="4:9" ht="14.25" customHeight="1">
      <c r="D86" s="20"/>
    </row>
    <row r="87" spans="4:9" ht="14.25" customHeight="1">
      <c r="D87" s="20"/>
    </row>
    <row r="88" spans="4:9" ht="14.25" customHeight="1">
      <c r="D88" s="20"/>
    </row>
    <row r="89" spans="4:9" ht="14.25" customHeight="1">
      <c r="D89" s="20"/>
    </row>
    <row r="90" spans="4:9" ht="14.25" customHeight="1">
      <c r="D90" s="20"/>
    </row>
    <row r="91" spans="4:9" ht="14.25" customHeight="1">
      <c r="D91" s="20"/>
    </row>
    <row r="92" spans="4:9" ht="14.25" customHeight="1">
      <c r="D92" s="20"/>
    </row>
    <row r="93" spans="4:9" ht="14.25" customHeight="1">
      <c r="D93" s="20"/>
    </row>
    <row r="94" spans="4:9" ht="14.25" customHeight="1">
      <c r="D94" s="20"/>
    </row>
    <row r="95" spans="4:9" ht="14.25" customHeight="1">
      <c r="D95" s="20"/>
    </row>
    <row r="96" spans="4:9" ht="14.25" customHeight="1">
      <c r="D96" s="20"/>
    </row>
    <row r="97" spans="2:4" ht="14.25" customHeight="1">
      <c r="D97" s="20"/>
    </row>
    <row r="98" spans="2:4" ht="14.25" customHeight="1">
      <c r="D98" s="20"/>
    </row>
    <row r="101" spans="2:4" ht="14.25" customHeight="1">
      <c r="B101" s="20"/>
      <c r="C101" s="108"/>
      <c r="D101" s="117"/>
    </row>
    <row r="102" spans="2:4" ht="14.25" customHeight="1">
      <c r="B102" s="20"/>
      <c r="C102" s="108"/>
      <c r="D102" s="117"/>
    </row>
    <row r="103" spans="2:4" ht="14.25" customHeight="1">
      <c r="B103" s="20"/>
      <c r="C103" s="108"/>
      <c r="D103" s="117"/>
    </row>
    <row r="104" spans="2:4" ht="14.25" customHeight="1">
      <c r="B104" s="20"/>
      <c r="C104" s="108"/>
      <c r="D104" s="117"/>
    </row>
  </sheetData>
  <sortState ref="J4:K93">
    <sortCondition descending="1" ref="K4"/>
  </sortState>
  <phoneticPr fontId="29" type="noConversion"/>
  <pageMargins left="0.39370078740157483" right="0.39370078740157483" top="0.51181102362204722" bottom="0.43307086614173229" header="0.35433070866141736" footer="0.27559055118110237"/>
  <pageSetup paperSize="9" fitToHeight="0" orientation="portrait" r:id="rId1"/>
  <headerFooter alignWithMargins="0">
    <oddHeader>&amp;C&amp;B&amp;B&amp;B&amp;B&amp;B&amp;B&amp;B&amp;B&amp;B&amp;B&amp;B&amp;B&amp;B&amp;B&amp;B</oddHeader>
    <oddFooter>&amp;C&amp;9&amp;P&amp;L&amp;9Public Library Statistics 2016/17</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7"/>
  <dimension ref="A1:GE254"/>
  <sheetViews>
    <sheetView zoomScaleNormal="100" workbookViewId="0">
      <pane ySplit="3" topLeftCell="A4" activePane="bottomLeft" state="frozen"/>
      <selection activeCell="E6" sqref="E6"/>
      <selection pane="bottomLeft" activeCell="G46" sqref="G46"/>
    </sheetView>
  </sheetViews>
  <sheetFormatPr defaultColWidth="9.140625" defaultRowHeight="14.25" customHeight="1"/>
  <cols>
    <col min="1" max="1" width="7.85546875" style="24" customWidth="1"/>
    <col min="2" max="2" width="20.85546875" style="20" customWidth="1"/>
    <col min="3" max="3" width="7.140625" style="179" customWidth="1"/>
    <col min="4" max="4" width="9.42578125" style="179" customWidth="1"/>
    <col min="5" max="5" width="11.5703125" style="20" customWidth="1"/>
    <col min="6" max="6" width="21.5703125" style="20" bestFit="1" customWidth="1"/>
    <col min="7" max="7" width="8.42578125" style="180" customWidth="1"/>
    <col min="8" max="8" width="8.7109375"/>
    <col min="9" max="9" width="8.85546875" customWidth="1"/>
    <col min="10" max="10" width="25.28515625" bestFit="1" customWidth="1"/>
    <col min="11" max="11" width="25.7109375" style="4" bestFit="1" customWidth="1"/>
    <col min="12" max="187" width="8.85546875" customWidth="1"/>
    <col min="188" max="16384" width="9.140625" style="20"/>
  </cols>
  <sheetData>
    <row r="1" spans="1:7" ht="16.5" customHeight="1">
      <c r="B1" s="277" t="s">
        <v>507</v>
      </c>
      <c r="C1" s="117"/>
      <c r="D1" s="117"/>
      <c r="E1" s="79"/>
      <c r="F1" s="79"/>
    </row>
    <row r="2" spans="1:7" ht="14.25" customHeight="1">
      <c r="B2" s="278" t="s">
        <v>124</v>
      </c>
      <c r="C2" s="117"/>
      <c r="D2" s="117"/>
      <c r="E2" s="79"/>
      <c r="F2" s="79"/>
    </row>
    <row r="3" spans="1:7" ht="14.25" customHeight="1">
      <c r="B3" s="278"/>
      <c r="C3" s="117"/>
      <c r="D3" s="117"/>
      <c r="E3" s="79"/>
      <c r="F3" s="79"/>
    </row>
    <row r="4" spans="1:7" ht="14.25" customHeight="1">
      <c r="A4" s="24">
        <v>1</v>
      </c>
      <c r="B4" s="4" t="s">
        <v>285</v>
      </c>
      <c r="C4" s="16">
        <v>48.08</v>
      </c>
      <c r="D4" s="123"/>
      <c r="E4" s="24">
        <v>48</v>
      </c>
      <c r="F4" s="4" t="s">
        <v>302</v>
      </c>
      <c r="G4" s="16">
        <v>11.05</v>
      </c>
    </row>
    <row r="5" spans="1:7" ht="14.25" customHeight="1">
      <c r="A5" s="24">
        <v>2</v>
      </c>
      <c r="B5" s="4" t="s">
        <v>216</v>
      </c>
      <c r="C5" s="16">
        <v>35.64</v>
      </c>
      <c r="D5" s="123"/>
      <c r="E5" s="146">
        <v>49</v>
      </c>
      <c r="F5" s="4" t="s">
        <v>279</v>
      </c>
      <c r="G5" s="16">
        <v>11.01</v>
      </c>
    </row>
    <row r="6" spans="1:7" ht="14.25" customHeight="1">
      <c r="A6" s="24">
        <v>3</v>
      </c>
      <c r="B6" s="4" t="s">
        <v>301</v>
      </c>
      <c r="C6" s="16">
        <v>28.37</v>
      </c>
      <c r="D6" s="123"/>
      <c r="E6" s="146">
        <v>50</v>
      </c>
      <c r="F6" s="4" t="s">
        <v>218</v>
      </c>
      <c r="G6" s="16">
        <v>10.81</v>
      </c>
    </row>
    <row r="7" spans="1:7" ht="14.25" customHeight="1">
      <c r="A7" s="24">
        <v>4</v>
      </c>
      <c r="B7" s="4" t="s">
        <v>263</v>
      </c>
      <c r="C7" s="16">
        <v>22.28</v>
      </c>
      <c r="D7" s="123"/>
      <c r="E7" s="24">
        <v>51</v>
      </c>
      <c r="F7" s="4" t="s">
        <v>400</v>
      </c>
      <c r="G7" s="16">
        <v>10.62</v>
      </c>
    </row>
    <row r="8" spans="1:7" ht="14.25" customHeight="1">
      <c r="A8" s="24">
        <v>5</v>
      </c>
      <c r="B8" s="4" t="s">
        <v>305</v>
      </c>
      <c r="C8" s="16">
        <v>21.35</v>
      </c>
      <c r="D8" s="123"/>
      <c r="E8" s="146">
        <v>52</v>
      </c>
      <c r="F8" s="4" t="s">
        <v>316</v>
      </c>
      <c r="G8" s="16">
        <v>10.43</v>
      </c>
    </row>
    <row r="9" spans="1:7" ht="14.25" customHeight="1">
      <c r="A9" s="24">
        <v>6</v>
      </c>
      <c r="B9" s="4" t="s">
        <v>419</v>
      </c>
      <c r="C9" s="16">
        <v>21.25</v>
      </c>
      <c r="D9" s="123"/>
      <c r="E9" s="146">
        <v>53</v>
      </c>
      <c r="F9" s="4" t="s">
        <v>437</v>
      </c>
      <c r="G9" s="16">
        <v>10.42</v>
      </c>
    </row>
    <row r="10" spans="1:7" ht="14.25" customHeight="1">
      <c r="A10" s="24">
        <v>7</v>
      </c>
      <c r="B10" s="4" t="s">
        <v>268</v>
      </c>
      <c r="C10" s="16">
        <v>20.059999999999999</v>
      </c>
      <c r="D10" s="123"/>
      <c r="E10" s="146">
        <v>54</v>
      </c>
      <c r="F10" s="4" t="s">
        <v>196</v>
      </c>
      <c r="G10" s="16">
        <v>10.39</v>
      </c>
    </row>
    <row r="11" spans="1:7" ht="14.25" customHeight="1">
      <c r="A11" s="24">
        <v>8</v>
      </c>
      <c r="B11" s="4" t="s">
        <v>278</v>
      </c>
      <c r="C11" s="16">
        <v>19.87</v>
      </c>
      <c r="D11" s="123"/>
      <c r="E11" s="146">
        <v>55</v>
      </c>
      <c r="F11" s="4" t="s">
        <v>421</v>
      </c>
      <c r="G11" s="16">
        <v>10.27</v>
      </c>
    </row>
    <row r="12" spans="1:7" ht="14.25" customHeight="1">
      <c r="A12" s="24">
        <v>9</v>
      </c>
      <c r="B12" s="4" t="s">
        <v>293</v>
      </c>
      <c r="C12" s="16">
        <v>19.71</v>
      </c>
      <c r="D12" s="123"/>
      <c r="E12" s="146">
        <v>56</v>
      </c>
      <c r="F12" s="4" t="s">
        <v>259</v>
      </c>
      <c r="G12" s="16">
        <v>9.7899999999999991</v>
      </c>
    </row>
    <row r="13" spans="1:7" ht="14.25" customHeight="1">
      <c r="A13" s="24">
        <v>10</v>
      </c>
      <c r="B13" s="4" t="s">
        <v>116</v>
      </c>
      <c r="C13" s="16">
        <v>19.38</v>
      </c>
      <c r="D13" s="123"/>
      <c r="E13" s="146">
        <v>57</v>
      </c>
      <c r="F13" s="4" t="s">
        <v>275</v>
      </c>
      <c r="G13" s="16">
        <v>9.75</v>
      </c>
    </row>
    <row r="14" spans="1:7" ht="14.25" customHeight="1">
      <c r="A14" s="24">
        <v>11</v>
      </c>
      <c r="B14" s="4" t="s">
        <v>327</v>
      </c>
      <c r="C14" s="16">
        <v>18.71</v>
      </c>
      <c r="D14" s="123"/>
      <c r="E14" s="146">
        <v>58</v>
      </c>
      <c r="F14" s="4" t="s">
        <v>106</v>
      </c>
      <c r="G14" s="16">
        <v>9.66</v>
      </c>
    </row>
    <row r="15" spans="1:7" ht="14.25" customHeight="1">
      <c r="A15" s="24">
        <v>12</v>
      </c>
      <c r="B15" s="4" t="s">
        <v>265</v>
      </c>
      <c r="C15" s="16">
        <v>18.53</v>
      </c>
      <c r="D15" s="123"/>
      <c r="E15" s="146">
        <v>59</v>
      </c>
      <c r="F15" s="4" t="s">
        <v>546</v>
      </c>
      <c r="G15" s="16">
        <v>9.58</v>
      </c>
    </row>
    <row r="16" spans="1:7" ht="14.25" customHeight="1">
      <c r="A16" s="24">
        <v>13</v>
      </c>
      <c r="B16" s="4" t="s">
        <v>104</v>
      </c>
      <c r="C16" s="16">
        <v>18.329999999999998</v>
      </c>
      <c r="D16" s="123"/>
      <c r="E16" s="146">
        <v>60</v>
      </c>
      <c r="F16" s="4" t="s">
        <v>215</v>
      </c>
      <c r="G16" s="16">
        <v>9.5299999999999994</v>
      </c>
    </row>
    <row r="17" spans="1:7" ht="14.25" customHeight="1">
      <c r="A17" s="24">
        <v>14</v>
      </c>
      <c r="B17" s="4" t="s">
        <v>206</v>
      </c>
      <c r="C17" s="16">
        <v>18.28</v>
      </c>
      <c r="D17" s="123"/>
      <c r="E17" s="146">
        <v>61</v>
      </c>
      <c r="F17" s="4" t="s">
        <v>323</v>
      </c>
      <c r="G17" s="16">
        <v>9.51</v>
      </c>
    </row>
    <row r="18" spans="1:7" ht="14.25" customHeight="1">
      <c r="A18" s="24">
        <v>15</v>
      </c>
      <c r="B18" s="4" t="s">
        <v>272</v>
      </c>
      <c r="C18" s="16">
        <v>17.95</v>
      </c>
      <c r="D18" s="123"/>
      <c r="E18" s="146">
        <v>62</v>
      </c>
      <c r="F18" s="4" t="s">
        <v>289</v>
      </c>
      <c r="G18" s="16">
        <v>9.4700000000000006</v>
      </c>
    </row>
    <row r="19" spans="1:7" ht="14.25" customHeight="1">
      <c r="A19" s="24">
        <v>16</v>
      </c>
      <c r="B19" s="4" t="s">
        <v>282</v>
      </c>
      <c r="C19" s="16">
        <v>17.28</v>
      </c>
      <c r="D19" s="123"/>
      <c r="E19" s="146">
        <v>63</v>
      </c>
      <c r="F19" s="4" t="s">
        <v>431</v>
      </c>
      <c r="G19" s="16">
        <v>9.39</v>
      </c>
    </row>
    <row r="20" spans="1:7" ht="14.25" customHeight="1">
      <c r="A20" s="24">
        <v>17</v>
      </c>
      <c r="B20" s="4" t="s">
        <v>341</v>
      </c>
      <c r="C20" s="16">
        <v>17.059999999999999</v>
      </c>
      <c r="D20" s="123"/>
      <c r="E20" s="146">
        <v>64</v>
      </c>
      <c r="F20" s="4" t="s">
        <v>280</v>
      </c>
      <c r="G20" s="16">
        <v>9.31</v>
      </c>
    </row>
    <row r="21" spans="1:7" ht="14.25" customHeight="1">
      <c r="A21" s="24">
        <v>18</v>
      </c>
      <c r="B21" s="4" t="s">
        <v>543</v>
      </c>
      <c r="C21" s="16">
        <v>16.09</v>
      </c>
      <c r="D21" s="123"/>
      <c r="E21" s="146">
        <v>65</v>
      </c>
      <c r="F21" s="4" t="s">
        <v>207</v>
      </c>
      <c r="G21" s="16">
        <v>9.2799999999999994</v>
      </c>
    </row>
    <row r="22" spans="1:7" ht="14.25" customHeight="1">
      <c r="A22" s="24">
        <v>19</v>
      </c>
      <c r="B22" s="4" t="s">
        <v>420</v>
      </c>
      <c r="C22" s="16">
        <v>16.03</v>
      </c>
      <c r="D22" s="123"/>
      <c r="E22" s="146">
        <v>66</v>
      </c>
      <c r="F22" s="4" t="s">
        <v>283</v>
      </c>
      <c r="G22" s="16">
        <v>8.9</v>
      </c>
    </row>
    <row r="23" spans="1:7" ht="14.25" customHeight="1">
      <c r="A23" s="24">
        <v>20</v>
      </c>
      <c r="B23" s="4" t="s">
        <v>438</v>
      </c>
      <c r="C23" s="16">
        <v>15.96</v>
      </c>
      <c r="D23" s="123"/>
      <c r="E23" s="146">
        <v>67</v>
      </c>
      <c r="F23" s="4" t="s">
        <v>541</v>
      </c>
      <c r="G23" s="16">
        <v>8.84</v>
      </c>
    </row>
    <row r="24" spans="1:7" ht="14.25" customHeight="1">
      <c r="A24" s="24">
        <v>21</v>
      </c>
      <c r="B24" s="4" t="s">
        <v>135</v>
      </c>
      <c r="C24" s="16">
        <v>15.52</v>
      </c>
      <c r="D24" s="123"/>
      <c r="E24" s="146">
        <v>68</v>
      </c>
      <c r="F24" s="4" t="s">
        <v>436</v>
      </c>
      <c r="G24" s="16">
        <v>8.82</v>
      </c>
    </row>
    <row r="25" spans="1:7" ht="14.25" customHeight="1">
      <c r="A25" s="24">
        <v>22</v>
      </c>
      <c r="B25" s="4" t="s">
        <v>347</v>
      </c>
      <c r="C25" s="16">
        <v>15.17</v>
      </c>
      <c r="D25" s="123"/>
      <c r="E25" s="146">
        <v>69</v>
      </c>
      <c r="F25" s="4" t="s">
        <v>292</v>
      </c>
      <c r="G25" s="16">
        <v>8.6300000000000008</v>
      </c>
    </row>
    <row r="26" spans="1:7" ht="14.25" customHeight="1">
      <c r="A26" s="24">
        <v>23</v>
      </c>
      <c r="B26" s="4" t="s">
        <v>290</v>
      </c>
      <c r="C26" s="16">
        <v>15.16</v>
      </c>
      <c r="D26" s="123"/>
      <c r="E26" s="146">
        <v>70</v>
      </c>
      <c r="F26" s="4" t="s">
        <v>334</v>
      </c>
      <c r="G26" s="16">
        <v>8.4700000000000006</v>
      </c>
    </row>
    <row r="27" spans="1:7" ht="14.25" customHeight="1">
      <c r="A27" s="24">
        <v>24</v>
      </c>
      <c r="B27" s="4" t="s">
        <v>264</v>
      </c>
      <c r="C27" s="16">
        <v>15.12</v>
      </c>
      <c r="D27" s="123"/>
      <c r="E27" s="146">
        <v>71</v>
      </c>
      <c r="F27" s="4" t="s">
        <v>101</v>
      </c>
      <c r="G27" s="16">
        <v>8.24</v>
      </c>
    </row>
    <row r="28" spans="1:7" ht="14.25" customHeight="1">
      <c r="A28" s="24">
        <v>25</v>
      </c>
      <c r="B28" s="4" t="s">
        <v>287</v>
      </c>
      <c r="C28" s="16">
        <v>15.11</v>
      </c>
      <c r="D28" s="123"/>
      <c r="E28" s="146">
        <v>72</v>
      </c>
      <c r="F28" s="4" t="s">
        <v>130</v>
      </c>
      <c r="G28" s="16">
        <v>8</v>
      </c>
    </row>
    <row r="29" spans="1:7" ht="14.25" customHeight="1">
      <c r="A29" s="24">
        <v>26</v>
      </c>
      <c r="B29" s="4" t="s">
        <v>426</v>
      </c>
      <c r="C29" s="16">
        <v>14.96</v>
      </c>
      <c r="D29" s="123"/>
      <c r="E29" s="146">
        <v>73</v>
      </c>
      <c r="F29" s="4" t="s">
        <v>418</v>
      </c>
      <c r="G29" s="16">
        <v>7.96</v>
      </c>
    </row>
    <row r="30" spans="1:7" ht="14.25" customHeight="1">
      <c r="A30" s="24">
        <v>27</v>
      </c>
      <c r="B30" s="4" t="s">
        <v>430</v>
      </c>
      <c r="C30" s="16">
        <v>13.93</v>
      </c>
      <c r="D30" s="123"/>
      <c r="E30" s="146">
        <v>74</v>
      </c>
      <c r="F30" s="4" t="s">
        <v>336</v>
      </c>
      <c r="G30" s="16">
        <v>6.97</v>
      </c>
    </row>
    <row r="31" spans="1:7" ht="14.25" customHeight="1">
      <c r="A31" s="24">
        <v>28</v>
      </c>
      <c r="B31" s="4" t="s">
        <v>345</v>
      </c>
      <c r="C31" s="16">
        <v>13.86</v>
      </c>
      <c r="D31" s="123"/>
      <c r="E31" s="146">
        <v>75</v>
      </c>
      <c r="F31" s="4" t="s">
        <v>198</v>
      </c>
      <c r="G31" s="16">
        <v>6.96</v>
      </c>
    </row>
    <row r="32" spans="1:7" ht="14.25" customHeight="1">
      <c r="A32" s="24">
        <v>29</v>
      </c>
      <c r="B32" s="4" t="s">
        <v>108</v>
      </c>
      <c r="C32" s="16">
        <v>13.8</v>
      </c>
      <c r="D32" s="123"/>
      <c r="E32" s="146">
        <v>76</v>
      </c>
      <c r="F32" s="4" t="s">
        <v>281</v>
      </c>
      <c r="G32" s="16">
        <v>6.71</v>
      </c>
    </row>
    <row r="33" spans="1:7" ht="14.25" customHeight="1">
      <c r="A33" s="24">
        <v>30</v>
      </c>
      <c r="B33" s="4" t="s">
        <v>294</v>
      </c>
      <c r="C33" s="16">
        <v>13.8</v>
      </c>
      <c r="D33" s="123"/>
      <c r="E33" s="146">
        <v>77</v>
      </c>
      <c r="F33" s="4" t="s">
        <v>540</v>
      </c>
      <c r="G33" s="16">
        <v>6.57</v>
      </c>
    </row>
    <row r="34" spans="1:7" ht="14.25" customHeight="1">
      <c r="A34" s="24">
        <v>31</v>
      </c>
      <c r="B34" s="4" t="s">
        <v>6</v>
      </c>
      <c r="C34" s="16">
        <v>13.57</v>
      </c>
      <c r="D34" s="123"/>
      <c r="E34" s="146">
        <v>78</v>
      </c>
      <c r="F34" s="4" t="s">
        <v>212</v>
      </c>
      <c r="G34" s="16">
        <v>6.54</v>
      </c>
    </row>
    <row r="35" spans="1:7" ht="14.25" customHeight="1">
      <c r="A35" s="24">
        <v>32</v>
      </c>
      <c r="B35" s="4" t="s">
        <v>296</v>
      </c>
      <c r="C35" s="16">
        <v>13.48</v>
      </c>
      <c r="D35" s="123"/>
      <c r="E35" s="146">
        <v>79</v>
      </c>
      <c r="F35" s="4" t="s">
        <v>131</v>
      </c>
      <c r="G35" s="16">
        <v>6.47</v>
      </c>
    </row>
    <row r="36" spans="1:7" ht="14.25" customHeight="1">
      <c r="A36" s="24">
        <v>33</v>
      </c>
      <c r="B36" s="4" t="s">
        <v>103</v>
      </c>
      <c r="C36" s="16">
        <v>13.15</v>
      </c>
      <c r="D36" s="123"/>
      <c r="E36" s="146">
        <v>80</v>
      </c>
      <c r="F36" s="4" t="s">
        <v>424</v>
      </c>
      <c r="G36" s="16">
        <v>6.35</v>
      </c>
    </row>
    <row r="37" spans="1:7" ht="14.25" customHeight="1">
      <c r="A37" s="24">
        <v>34</v>
      </c>
      <c r="B37" s="4" t="s">
        <v>542</v>
      </c>
      <c r="C37" s="16">
        <v>13.01</v>
      </c>
      <c r="D37" s="123"/>
      <c r="E37" s="146">
        <v>81</v>
      </c>
      <c r="F37" s="4" t="s">
        <v>288</v>
      </c>
      <c r="G37" s="16">
        <v>6.2</v>
      </c>
    </row>
    <row r="38" spans="1:7" ht="14.25" customHeight="1">
      <c r="A38" s="24">
        <v>35</v>
      </c>
      <c r="B38" s="4" t="s">
        <v>195</v>
      </c>
      <c r="C38" s="16">
        <v>12.91</v>
      </c>
      <c r="D38" s="123"/>
      <c r="E38" s="146">
        <v>82</v>
      </c>
      <c r="F38" s="4" t="s">
        <v>214</v>
      </c>
      <c r="G38" s="16">
        <v>5.47</v>
      </c>
    </row>
    <row r="39" spans="1:7" ht="14.25" customHeight="1">
      <c r="A39" s="24">
        <v>36</v>
      </c>
      <c r="B39" s="4" t="s">
        <v>270</v>
      </c>
      <c r="C39" s="16">
        <v>12.78</v>
      </c>
      <c r="D39" s="123"/>
      <c r="E39" s="146">
        <v>83</v>
      </c>
      <c r="F39" s="4" t="s">
        <v>428</v>
      </c>
      <c r="G39" s="16">
        <v>4.83</v>
      </c>
    </row>
    <row r="40" spans="1:7" ht="14.25" customHeight="1">
      <c r="A40" s="24">
        <v>37</v>
      </c>
      <c r="B40" s="4" t="s">
        <v>261</v>
      </c>
      <c r="C40" s="16">
        <v>12.77</v>
      </c>
      <c r="D40" s="123"/>
      <c r="E40" s="146">
        <v>84</v>
      </c>
      <c r="F40" s="4" t="s">
        <v>544</v>
      </c>
      <c r="G40" s="16">
        <v>4.72</v>
      </c>
    </row>
    <row r="41" spans="1:7" ht="14.25" customHeight="1">
      <c r="A41" s="24">
        <v>38</v>
      </c>
      <c r="B41" s="4" t="s">
        <v>425</v>
      </c>
      <c r="C41" s="16">
        <v>12.56</v>
      </c>
      <c r="D41" s="123"/>
      <c r="E41" s="146">
        <v>85</v>
      </c>
      <c r="F41" s="4" t="s">
        <v>387</v>
      </c>
      <c r="G41" s="16">
        <v>4.66</v>
      </c>
    </row>
    <row r="42" spans="1:7" ht="14.25" customHeight="1">
      <c r="A42" s="24">
        <v>39</v>
      </c>
      <c r="B42" s="4" t="s">
        <v>295</v>
      </c>
      <c r="C42" s="16">
        <v>12.54</v>
      </c>
      <c r="D42" s="123"/>
      <c r="E42" s="146">
        <v>86</v>
      </c>
      <c r="F42" s="4" t="s">
        <v>308</v>
      </c>
      <c r="G42" s="16">
        <v>4.53</v>
      </c>
    </row>
    <row r="43" spans="1:7" ht="14.25" customHeight="1">
      <c r="A43" s="24">
        <v>40</v>
      </c>
      <c r="B43" s="4" t="s">
        <v>317</v>
      </c>
      <c r="C43" s="16">
        <v>12.49</v>
      </c>
      <c r="D43" s="123"/>
      <c r="E43" s="146">
        <v>87</v>
      </c>
      <c r="F43" s="4" t="s">
        <v>213</v>
      </c>
      <c r="G43" s="16">
        <v>3.87</v>
      </c>
    </row>
    <row r="44" spans="1:7" ht="14.25" customHeight="1">
      <c r="A44" s="24">
        <v>41</v>
      </c>
      <c r="B44" s="4" t="s">
        <v>267</v>
      </c>
      <c r="C44" s="16">
        <v>12.03</v>
      </c>
      <c r="D44" s="123"/>
      <c r="E44" s="146">
        <v>88</v>
      </c>
      <c r="F44" s="4" t="s">
        <v>333</v>
      </c>
      <c r="G44" s="16">
        <v>1.92</v>
      </c>
    </row>
    <row r="45" spans="1:7" ht="14.25" customHeight="1">
      <c r="A45" s="24">
        <v>42</v>
      </c>
      <c r="B45" s="4" t="s">
        <v>329</v>
      </c>
      <c r="C45" s="16">
        <v>11.94</v>
      </c>
      <c r="D45" s="123"/>
      <c r="E45" s="146">
        <v>89</v>
      </c>
      <c r="F45" s="4" t="s">
        <v>300</v>
      </c>
      <c r="G45" s="16">
        <v>0.75</v>
      </c>
    </row>
    <row r="46" spans="1:7" ht="14.25" customHeight="1">
      <c r="A46" s="24">
        <v>43</v>
      </c>
      <c r="B46" s="4" t="s">
        <v>284</v>
      </c>
      <c r="C46" s="16">
        <v>11.91</v>
      </c>
      <c r="D46" s="123"/>
      <c r="E46" s="24">
        <v>90</v>
      </c>
      <c r="F46" s="4" t="s">
        <v>310</v>
      </c>
      <c r="G46" s="16"/>
    </row>
    <row r="47" spans="1:7" ht="14.25" customHeight="1">
      <c r="A47" s="24">
        <v>44</v>
      </c>
      <c r="B47" s="4" t="s">
        <v>352</v>
      </c>
      <c r="C47" s="16">
        <v>11.5</v>
      </c>
      <c r="D47" s="123"/>
      <c r="E47" s="146"/>
      <c r="G47" s="521"/>
    </row>
    <row r="48" spans="1:7" ht="14.25" customHeight="1">
      <c r="A48" s="24">
        <v>45</v>
      </c>
      <c r="B48" s="4" t="s">
        <v>286</v>
      </c>
      <c r="C48" s="16">
        <v>11.49</v>
      </c>
      <c r="D48" s="123"/>
      <c r="E48" s="146"/>
      <c r="G48" s="521"/>
    </row>
    <row r="49" spans="1:7" ht="14.25" customHeight="1">
      <c r="A49" s="24">
        <v>46</v>
      </c>
      <c r="B49" s="4" t="s">
        <v>331</v>
      </c>
      <c r="C49" s="16">
        <v>11.48</v>
      </c>
      <c r="D49" s="123"/>
      <c r="E49" s="146"/>
      <c r="F49" s="26" t="s">
        <v>249</v>
      </c>
      <c r="G49" s="650">
        <f>MEDIAN(G4:G46,C4:C50)</f>
        <v>11.49</v>
      </c>
    </row>
    <row r="50" spans="1:7" ht="14.25" customHeight="1">
      <c r="A50" s="24">
        <v>47</v>
      </c>
      <c r="B50" s="4" t="s">
        <v>429</v>
      </c>
      <c r="C50" s="16">
        <v>11.35</v>
      </c>
      <c r="D50" s="123"/>
      <c r="E50" s="146"/>
      <c r="F50" s="26" t="s">
        <v>248</v>
      </c>
      <c r="G50" s="81">
        <f>AVERAGE(G4:G46,C4:C50)</f>
        <v>12.575842696629211</v>
      </c>
    </row>
    <row r="51" spans="1:7" ht="14.25" customHeight="1">
      <c r="B51" s="297"/>
      <c r="C51" s="585"/>
      <c r="D51" s="181"/>
      <c r="E51" s="146"/>
      <c r="F51" s="188"/>
      <c r="G51" s="585"/>
    </row>
    <row r="52" spans="1:7" ht="14.25" customHeight="1">
      <c r="B52" s="188"/>
      <c r="C52" s="585"/>
      <c r="D52" s="181"/>
      <c r="E52" s="146"/>
      <c r="F52" s="4"/>
    </row>
    <row r="53" spans="1:7" ht="14.25" customHeight="1">
      <c r="B53" s="146"/>
      <c r="C53" s="585"/>
      <c r="D53" s="168"/>
      <c r="E53" s="24"/>
    </row>
    <row r="54" spans="1:7" ht="14.25" customHeight="1">
      <c r="A54" s="241"/>
      <c r="B54" s="188"/>
      <c r="C54" s="585"/>
      <c r="D54" s="168"/>
      <c r="E54" s="146"/>
    </row>
    <row r="55" spans="1:7" ht="14.25" customHeight="1">
      <c r="B55" s="188"/>
      <c r="C55" s="585"/>
      <c r="E55" s="146"/>
      <c r="G55" s="81"/>
    </row>
    <row r="56" spans="1:7" ht="14.25" customHeight="1">
      <c r="A56" s="146"/>
      <c r="B56" s="188"/>
      <c r="C56" s="585"/>
      <c r="E56" s="24"/>
      <c r="G56" s="81"/>
    </row>
    <row r="57" spans="1:7" ht="14.25" customHeight="1">
      <c r="E57" s="146"/>
      <c r="F57" s="26"/>
    </row>
    <row r="58" spans="1:7" ht="14.25" customHeight="1">
      <c r="A58" s="107"/>
      <c r="D58" s="20"/>
      <c r="E58" s="24"/>
    </row>
    <row r="59" spans="1:7" ht="14.25" customHeight="1">
      <c r="A59" s="20"/>
      <c r="D59" s="20"/>
      <c r="E59" s="118"/>
    </row>
    <row r="60" spans="1:7" ht="14.25" customHeight="1">
      <c r="D60" s="20"/>
      <c r="E60" s="118"/>
    </row>
    <row r="61" spans="1:7" ht="14.25" customHeight="1">
      <c r="D61" s="20"/>
      <c r="E61" s="118"/>
    </row>
    <row r="62" spans="1:7" ht="14.25" customHeight="1">
      <c r="D62" s="20"/>
      <c r="E62" s="118"/>
    </row>
    <row r="63" spans="1:7" ht="14.25" customHeight="1">
      <c r="D63" s="20"/>
      <c r="E63"/>
    </row>
    <row r="64" spans="1:7" ht="14.25" customHeight="1">
      <c r="D64" s="20"/>
      <c r="E64"/>
    </row>
    <row r="65" spans="4:6" ht="14.25" customHeight="1">
      <c r="D65" s="20"/>
      <c r="E65"/>
    </row>
    <row r="66" spans="4:6" ht="14.25" customHeight="1">
      <c r="D66" s="20"/>
      <c r="E66"/>
      <c r="F66"/>
    </row>
    <row r="67" spans="4:6" ht="14.25" customHeight="1">
      <c r="D67" s="20"/>
      <c r="E67"/>
      <c r="F67"/>
    </row>
    <row r="68" spans="4:6" ht="14.25" customHeight="1">
      <c r="D68" s="20"/>
      <c r="E68"/>
      <c r="F68"/>
    </row>
    <row r="69" spans="4:6" ht="14.25" customHeight="1">
      <c r="D69" s="20"/>
      <c r="E69"/>
      <c r="F69"/>
    </row>
    <row r="70" spans="4:6" ht="14.25" customHeight="1">
      <c r="D70" s="20"/>
      <c r="E70"/>
      <c r="F70"/>
    </row>
    <row r="71" spans="4:6" ht="14.25" customHeight="1">
      <c r="D71" s="20"/>
      <c r="E71"/>
      <c r="F71"/>
    </row>
    <row r="72" spans="4:6" ht="14.25" customHeight="1">
      <c r="D72" s="20"/>
      <c r="E72"/>
      <c r="F72"/>
    </row>
    <row r="73" spans="4:6" ht="14.25" customHeight="1">
      <c r="D73" s="20"/>
      <c r="E73"/>
      <c r="F73"/>
    </row>
    <row r="74" spans="4:6" ht="14.25" customHeight="1">
      <c r="D74" s="20"/>
      <c r="E74"/>
      <c r="F74"/>
    </row>
    <row r="75" spans="4:6" ht="14.25" customHeight="1">
      <c r="D75" s="20"/>
      <c r="E75"/>
      <c r="F75"/>
    </row>
    <row r="76" spans="4:6" ht="14.25" customHeight="1">
      <c r="D76" s="20"/>
      <c r="E76"/>
    </row>
    <row r="77" spans="4:6" ht="14.25" customHeight="1">
      <c r="D77" s="20"/>
      <c r="E77"/>
    </row>
    <row r="78" spans="4:6" ht="14.25" customHeight="1">
      <c r="D78" s="20"/>
      <c r="E78"/>
    </row>
    <row r="79" spans="4:6" ht="14.25" customHeight="1">
      <c r="D79" s="20"/>
      <c r="E79"/>
      <c r="F79"/>
    </row>
    <row r="80" spans="4:6" ht="14.25" customHeight="1">
      <c r="D80" s="20"/>
      <c r="E80"/>
      <c r="F80"/>
    </row>
    <row r="81" spans="4:6" ht="14.25" customHeight="1">
      <c r="D81" s="20"/>
      <c r="E81"/>
      <c r="F81"/>
    </row>
    <row r="82" spans="4:6" ht="14.25" customHeight="1">
      <c r="D82" s="20"/>
      <c r="E82"/>
      <c r="F82"/>
    </row>
    <row r="83" spans="4:6" ht="14.25" customHeight="1">
      <c r="D83" s="20"/>
      <c r="E83"/>
      <c r="F83"/>
    </row>
    <row r="84" spans="4:6" ht="14.25" customHeight="1">
      <c r="D84" s="20"/>
      <c r="E84"/>
      <c r="F84"/>
    </row>
    <row r="85" spans="4:6" ht="14.25" customHeight="1">
      <c r="D85" s="20"/>
      <c r="E85"/>
      <c r="F85"/>
    </row>
    <row r="86" spans="4:6" ht="14.25" customHeight="1">
      <c r="D86" s="20"/>
      <c r="E86"/>
      <c r="F86"/>
    </row>
    <row r="87" spans="4:6" ht="14.25" customHeight="1">
      <c r="D87" s="20"/>
      <c r="E87"/>
      <c r="F87"/>
    </row>
    <row r="88" spans="4:6" ht="14.25" customHeight="1">
      <c r="D88" s="20"/>
      <c r="E88"/>
      <c r="F88"/>
    </row>
    <row r="89" spans="4:6" ht="14.25" customHeight="1">
      <c r="D89" s="20"/>
      <c r="E89"/>
      <c r="F89"/>
    </row>
    <row r="90" spans="4:6" ht="14.25" customHeight="1">
      <c r="D90" s="20"/>
      <c r="E90"/>
      <c r="F90"/>
    </row>
    <row r="91" spans="4:6" ht="14.25" customHeight="1">
      <c r="D91" s="20"/>
      <c r="E91"/>
      <c r="F91"/>
    </row>
    <row r="92" spans="4:6" ht="14.25" customHeight="1">
      <c r="D92" s="20"/>
      <c r="E92"/>
      <c r="F92"/>
    </row>
    <row r="93" spans="4:6" ht="14.25" customHeight="1">
      <c r="D93" s="20"/>
      <c r="E93"/>
      <c r="F93"/>
    </row>
    <row r="94" spans="4:6" ht="14.25" customHeight="1">
      <c r="D94" s="20"/>
      <c r="E94"/>
      <c r="F94"/>
    </row>
    <row r="95" spans="4:6" ht="14.25" customHeight="1">
      <c r="D95" s="20"/>
      <c r="E95"/>
      <c r="F95"/>
    </row>
    <row r="96" spans="4:6" ht="14.25" customHeight="1">
      <c r="D96" s="20"/>
      <c r="E96"/>
      <c r="F96"/>
    </row>
    <row r="97" spans="2:7" ht="14.25" customHeight="1">
      <c r="D97" s="20"/>
      <c r="E97"/>
      <c r="F97"/>
    </row>
    <row r="98" spans="2:7" ht="14.25" customHeight="1">
      <c r="D98" s="20"/>
      <c r="E98"/>
      <c r="F98"/>
    </row>
    <row r="99" spans="2:7" ht="14.25" customHeight="1">
      <c r="D99" s="20"/>
      <c r="E99"/>
      <c r="F99"/>
    </row>
    <row r="100" spans="2:7" ht="14.25" customHeight="1">
      <c r="D100" s="20"/>
      <c r="E100"/>
      <c r="F100"/>
    </row>
    <row r="101" spans="2:7" ht="14.25" customHeight="1">
      <c r="C101" s="20"/>
      <c r="D101" s="20"/>
      <c r="E101"/>
      <c r="F101"/>
    </row>
    <row r="102" spans="2:7" ht="14.25" customHeight="1">
      <c r="C102" s="117"/>
      <c r="D102" s="117"/>
      <c r="E102"/>
      <c r="F102"/>
    </row>
    <row r="103" spans="2:7" ht="14.25" customHeight="1">
      <c r="B103" s="163"/>
      <c r="C103" s="117"/>
      <c r="D103" s="117"/>
      <c r="E103"/>
      <c r="F103"/>
    </row>
    <row r="104" spans="2:7" ht="14.25" customHeight="1">
      <c r="B104" s="163"/>
      <c r="C104" s="117"/>
      <c r="D104" s="117"/>
      <c r="E104"/>
      <c r="F104"/>
    </row>
    <row r="105" spans="2:7" ht="14.25" customHeight="1">
      <c r="C105" s="183"/>
      <c r="D105" s="183"/>
      <c r="E105"/>
      <c r="F105"/>
    </row>
    <row r="106" spans="2:7" ht="14.25" customHeight="1">
      <c r="C106" s="117"/>
      <c r="D106" s="117"/>
      <c r="E106"/>
      <c r="F106"/>
    </row>
    <row r="107" spans="2:7" ht="14.25" customHeight="1">
      <c r="B107"/>
      <c r="C107" s="167"/>
      <c r="D107" s="167"/>
      <c r="E107"/>
      <c r="F107"/>
      <c r="G107" s="182"/>
    </row>
    <row r="108" spans="2:7" ht="14.25" customHeight="1">
      <c r="B108"/>
      <c r="C108" s="167"/>
      <c r="D108" s="167"/>
      <c r="E108"/>
      <c r="F108"/>
      <c r="G108" s="182"/>
    </row>
    <row r="109" spans="2:7" ht="14.25" customHeight="1">
      <c r="B109"/>
      <c r="C109" s="167"/>
      <c r="D109" s="167"/>
      <c r="E109"/>
      <c r="F109"/>
      <c r="G109" s="182"/>
    </row>
    <row r="110" spans="2:7" ht="14.25" customHeight="1">
      <c r="B110"/>
      <c r="C110" s="167"/>
      <c r="D110" s="167"/>
      <c r="E110"/>
      <c r="F110"/>
      <c r="G110" s="182"/>
    </row>
    <row r="111" spans="2:7" ht="14.25" customHeight="1">
      <c r="B111"/>
      <c r="C111" s="167"/>
      <c r="D111" s="167"/>
      <c r="E111"/>
      <c r="F111"/>
      <c r="G111" s="182"/>
    </row>
    <row r="112" spans="2:7" ht="14.25" customHeight="1">
      <c r="B112"/>
      <c r="C112" s="167"/>
      <c r="D112" s="167"/>
      <c r="E112"/>
      <c r="F112"/>
      <c r="G112" s="182"/>
    </row>
    <row r="113" spans="2:7" ht="14.25" customHeight="1">
      <c r="B113"/>
      <c r="C113" s="167"/>
      <c r="D113" s="167"/>
      <c r="E113"/>
      <c r="F113"/>
      <c r="G113" s="182"/>
    </row>
    <row r="114" spans="2:7" ht="14.25" customHeight="1">
      <c r="B114"/>
      <c r="C114" s="167"/>
      <c r="D114" s="167"/>
      <c r="E114"/>
      <c r="F114"/>
      <c r="G114" s="182"/>
    </row>
    <row r="115" spans="2:7" ht="14.25" customHeight="1">
      <c r="B115"/>
      <c r="C115" s="167"/>
      <c r="D115" s="167"/>
      <c r="E115"/>
      <c r="F115"/>
      <c r="G115" s="182"/>
    </row>
    <row r="116" spans="2:7" ht="14.25" customHeight="1">
      <c r="B116"/>
      <c r="C116" s="167"/>
      <c r="D116" s="167"/>
      <c r="E116"/>
      <c r="F116"/>
      <c r="G116" s="182"/>
    </row>
    <row r="117" spans="2:7" ht="14.25" customHeight="1">
      <c r="B117"/>
      <c r="C117" s="167"/>
      <c r="D117" s="167"/>
      <c r="E117"/>
      <c r="F117"/>
      <c r="G117" s="182"/>
    </row>
    <row r="118" spans="2:7" ht="14.25" customHeight="1">
      <c r="B118"/>
      <c r="C118" s="167"/>
      <c r="D118" s="167"/>
      <c r="E118"/>
      <c r="F118"/>
      <c r="G118" s="182"/>
    </row>
    <row r="119" spans="2:7" ht="14.25" customHeight="1">
      <c r="B119"/>
      <c r="C119" s="167"/>
      <c r="D119" s="167"/>
      <c r="E119"/>
      <c r="F119"/>
      <c r="G119" s="182"/>
    </row>
    <row r="120" spans="2:7" ht="14.25" customHeight="1">
      <c r="B120"/>
      <c r="C120" s="167"/>
      <c r="D120" s="167"/>
      <c r="E120"/>
      <c r="F120"/>
      <c r="G120" s="182"/>
    </row>
    <row r="121" spans="2:7" ht="14.25" customHeight="1">
      <c r="B121"/>
      <c r="C121" s="167"/>
      <c r="D121" s="167"/>
      <c r="E121"/>
      <c r="F121"/>
      <c r="G121" s="182"/>
    </row>
    <row r="122" spans="2:7" ht="14.25" customHeight="1">
      <c r="B122"/>
      <c r="C122" s="167"/>
      <c r="D122" s="167"/>
      <c r="E122"/>
      <c r="F122"/>
      <c r="G122" s="182"/>
    </row>
    <row r="123" spans="2:7" ht="14.25" customHeight="1">
      <c r="B123"/>
      <c r="C123" s="167"/>
      <c r="D123" s="167"/>
      <c r="E123"/>
      <c r="F123"/>
      <c r="G123" s="182"/>
    </row>
    <row r="124" spans="2:7" ht="14.25" customHeight="1">
      <c r="B124"/>
      <c r="C124" s="167"/>
      <c r="D124" s="167"/>
      <c r="E124"/>
      <c r="F124"/>
      <c r="G124" s="182"/>
    </row>
    <row r="125" spans="2:7" ht="14.25" customHeight="1">
      <c r="B125"/>
      <c r="C125" s="167"/>
      <c r="D125" s="167"/>
      <c r="E125"/>
      <c r="F125"/>
      <c r="G125" s="182"/>
    </row>
    <row r="126" spans="2:7" ht="14.25" customHeight="1">
      <c r="B126"/>
      <c r="C126" s="167"/>
      <c r="D126" s="167"/>
      <c r="E126"/>
      <c r="F126"/>
      <c r="G126" s="182"/>
    </row>
    <row r="127" spans="2:7" ht="14.25" customHeight="1">
      <c r="B127"/>
      <c r="C127" s="167"/>
      <c r="D127" s="167"/>
      <c r="E127"/>
      <c r="F127"/>
      <c r="G127" s="182"/>
    </row>
    <row r="128" spans="2:7" ht="14.25" customHeight="1">
      <c r="B128"/>
      <c r="C128" s="167"/>
      <c r="D128" s="167"/>
      <c r="E128"/>
      <c r="F128"/>
      <c r="G128" s="182"/>
    </row>
    <row r="129" spans="2:7" ht="14.25" customHeight="1">
      <c r="B129"/>
      <c r="C129" s="167"/>
      <c r="D129" s="167"/>
      <c r="E129"/>
      <c r="F129"/>
      <c r="G129" s="182"/>
    </row>
    <row r="130" spans="2:7" ht="14.25" customHeight="1">
      <c r="B130"/>
      <c r="C130" s="167"/>
      <c r="D130" s="167"/>
      <c r="E130"/>
      <c r="F130"/>
      <c r="G130" s="182"/>
    </row>
    <row r="131" spans="2:7" ht="14.25" customHeight="1">
      <c r="B131"/>
      <c r="C131" s="167"/>
      <c r="D131" s="167"/>
      <c r="E131"/>
      <c r="F131"/>
      <c r="G131" s="182"/>
    </row>
    <row r="132" spans="2:7" ht="14.25" customHeight="1">
      <c r="B132"/>
      <c r="C132" s="167"/>
      <c r="D132" s="167"/>
      <c r="E132"/>
      <c r="F132"/>
      <c r="G132" s="182"/>
    </row>
    <row r="133" spans="2:7" ht="14.25" customHeight="1">
      <c r="B133"/>
      <c r="C133" s="167"/>
      <c r="D133" s="167"/>
      <c r="E133"/>
      <c r="F133"/>
      <c r="G133" s="182"/>
    </row>
    <row r="134" spans="2:7" ht="14.25" customHeight="1">
      <c r="B134"/>
      <c r="C134" s="167"/>
      <c r="D134" s="167"/>
      <c r="E134"/>
      <c r="F134"/>
      <c r="G134" s="182"/>
    </row>
    <row r="135" spans="2:7" ht="14.25" customHeight="1">
      <c r="B135"/>
      <c r="C135" s="167"/>
      <c r="D135" s="167"/>
      <c r="E135"/>
      <c r="F135"/>
      <c r="G135" s="182"/>
    </row>
    <row r="136" spans="2:7" ht="14.25" customHeight="1">
      <c r="B136"/>
      <c r="C136" s="167"/>
      <c r="D136" s="167"/>
      <c r="E136"/>
      <c r="F136"/>
      <c r="G136" s="182"/>
    </row>
    <row r="137" spans="2:7" ht="14.25" customHeight="1">
      <c r="B137"/>
      <c r="C137" s="167"/>
      <c r="D137" s="167"/>
      <c r="E137"/>
      <c r="F137"/>
      <c r="G137" s="182"/>
    </row>
    <row r="138" spans="2:7" ht="14.25" customHeight="1">
      <c r="B138"/>
      <c r="C138" s="167"/>
      <c r="D138" s="167"/>
      <c r="E138"/>
      <c r="F138"/>
      <c r="G138" s="182"/>
    </row>
    <row r="139" spans="2:7" ht="14.25" customHeight="1">
      <c r="B139"/>
      <c r="C139" s="167"/>
      <c r="D139" s="167"/>
      <c r="E139"/>
      <c r="F139"/>
      <c r="G139" s="182"/>
    </row>
    <row r="140" spans="2:7" ht="14.25" customHeight="1">
      <c r="B140"/>
      <c r="C140" s="167"/>
      <c r="D140" s="167"/>
      <c r="E140"/>
      <c r="F140"/>
      <c r="G140" s="182"/>
    </row>
    <row r="141" spans="2:7" ht="14.25" customHeight="1">
      <c r="B141"/>
      <c r="C141" s="167"/>
      <c r="D141" s="167"/>
      <c r="E141"/>
      <c r="F141"/>
      <c r="G141" s="182"/>
    </row>
    <row r="142" spans="2:7" ht="14.25" customHeight="1">
      <c r="B142"/>
      <c r="C142" s="167"/>
      <c r="D142" s="167"/>
      <c r="E142"/>
      <c r="F142"/>
      <c r="G142" s="182"/>
    </row>
    <row r="143" spans="2:7" ht="14.25" customHeight="1">
      <c r="B143"/>
      <c r="C143" s="167"/>
      <c r="D143" s="167"/>
      <c r="E143"/>
      <c r="F143"/>
      <c r="G143" s="182"/>
    </row>
    <row r="144" spans="2:7" ht="14.25" customHeight="1">
      <c r="B144"/>
      <c r="C144" s="167"/>
      <c r="D144" s="167"/>
      <c r="E144"/>
      <c r="F144"/>
      <c r="G144" s="182"/>
    </row>
    <row r="145" spans="2:7" ht="14.25" customHeight="1">
      <c r="B145"/>
      <c r="C145" s="167"/>
      <c r="D145" s="167"/>
      <c r="E145"/>
      <c r="F145"/>
      <c r="G145" s="182"/>
    </row>
    <row r="146" spans="2:7" ht="14.25" customHeight="1">
      <c r="B146"/>
      <c r="C146" s="167"/>
      <c r="D146" s="167"/>
      <c r="E146"/>
      <c r="F146"/>
      <c r="G146" s="182"/>
    </row>
    <row r="147" spans="2:7" ht="14.25" customHeight="1">
      <c r="B147"/>
      <c r="C147" s="167"/>
      <c r="D147" s="167"/>
      <c r="E147"/>
      <c r="F147"/>
      <c r="G147" s="182"/>
    </row>
    <row r="148" spans="2:7" ht="14.25" customHeight="1">
      <c r="B148"/>
      <c r="C148" s="167"/>
      <c r="D148" s="167"/>
      <c r="E148"/>
      <c r="F148"/>
      <c r="G148" s="182"/>
    </row>
    <row r="149" spans="2:7" ht="14.25" customHeight="1">
      <c r="B149"/>
      <c r="C149" s="167"/>
      <c r="D149" s="167"/>
      <c r="E149"/>
      <c r="F149"/>
      <c r="G149" s="182"/>
    </row>
    <row r="150" spans="2:7" ht="14.25" customHeight="1">
      <c r="B150"/>
      <c r="C150" s="167"/>
      <c r="D150" s="167"/>
      <c r="E150"/>
      <c r="F150"/>
      <c r="G150" s="182"/>
    </row>
    <row r="151" spans="2:7" ht="14.25" customHeight="1">
      <c r="B151"/>
      <c r="C151" s="167"/>
      <c r="D151" s="167"/>
      <c r="E151"/>
      <c r="F151"/>
      <c r="G151" s="182"/>
    </row>
    <row r="152" spans="2:7" ht="14.25" customHeight="1">
      <c r="B152"/>
      <c r="C152" s="167"/>
      <c r="D152" s="167"/>
      <c r="E152"/>
      <c r="F152"/>
      <c r="G152" s="182"/>
    </row>
    <row r="153" spans="2:7" ht="14.25" customHeight="1">
      <c r="B153"/>
      <c r="C153" s="167"/>
      <c r="D153" s="167"/>
      <c r="E153"/>
      <c r="F153"/>
      <c r="G153" s="182"/>
    </row>
    <row r="154" spans="2:7" ht="14.25" customHeight="1">
      <c r="B154"/>
      <c r="C154" s="167"/>
      <c r="D154" s="167"/>
      <c r="E154"/>
      <c r="F154"/>
      <c r="G154" s="182"/>
    </row>
    <row r="155" spans="2:7" ht="14.25" customHeight="1">
      <c r="B155"/>
      <c r="C155" s="167"/>
      <c r="D155" s="167"/>
      <c r="E155"/>
      <c r="F155"/>
      <c r="G155" s="182"/>
    </row>
    <row r="156" spans="2:7" ht="14.25" customHeight="1">
      <c r="B156"/>
      <c r="C156" s="167"/>
      <c r="D156" s="167"/>
      <c r="E156"/>
      <c r="F156"/>
      <c r="G156" s="182"/>
    </row>
    <row r="157" spans="2:7" ht="14.25" customHeight="1">
      <c r="B157"/>
      <c r="C157" s="167"/>
      <c r="D157" s="167"/>
      <c r="E157"/>
      <c r="F157"/>
      <c r="G157" s="182"/>
    </row>
    <row r="158" spans="2:7" ht="14.25" customHeight="1">
      <c r="B158"/>
      <c r="C158" s="167"/>
      <c r="D158" s="167"/>
      <c r="E158"/>
      <c r="F158"/>
      <c r="G158" s="182"/>
    </row>
    <row r="159" spans="2:7" ht="14.25" customHeight="1">
      <c r="B159"/>
      <c r="C159" s="167"/>
      <c r="D159" s="167"/>
      <c r="E159"/>
      <c r="F159"/>
      <c r="G159" s="182"/>
    </row>
    <row r="160" spans="2:7" ht="14.25" customHeight="1">
      <c r="B160"/>
      <c r="C160" s="167"/>
      <c r="D160" s="167"/>
      <c r="E160"/>
      <c r="F160"/>
      <c r="G160" s="182"/>
    </row>
    <row r="161" spans="2:7" ht="14.25" customHeight="1">
      <c r="B161"/>
      <c r="C161" s="167"/>
      <c r="D161" s="167"/>
      <c r="E161"/>
      <c r="F161"/>
      <c r="G161" s="182"/>
    </row>
    <row r="162" spans="2:7" ht="14.25" customHeight="1">
      <c r="B162"/>
      <c r="C162" s="167"/>
      <c r="D162" s="167"/>
      <c r="E162"/>
      <c r="F162"/>
      <c r="G162" s="182"/>
    </row>
    <row r="163" spans="2:7" ht="14.25" customHeight="1">
      <c r="B163"/>
      <c r="C163" s="167"/>
      <c r="D163" s="167"/>
      <c r="E163"/>
      <c r="F163"/>
      <c r="G163" s="182"/>
    </row>
    <row r="164" spans="2:7" ht="14.25" customHeight="1">
      <c r="B164"/>
      <c r="C164" s="167"/>
      <c r="D164" s="167"/>
      <c r="E164"/>
      <c r="F164"/>
      <c r="G164" s="182"/>
    </row>
    <row r="165" spans="2:7" ht="14.25" customHeight="1">
      <c r="B165"/>
      <c r="C165" s="167"/>
      <c r="D165" s="167"/>
      <c r="E165"/>
      <c r="F165"/>
      <c r="G165" s="182"/>
    </row>
    <row r="166" spans="2:7" ht="14.25" customHeight="1">
      <c r="B166"/>
      <c r="C166" s="167"/>
      <c r="D166" s="167"/>
      <c r="E166"/>
      <c r="F166"/>
      <c r="G166" s="182"/>
    </row>
    <row r="167" spans="2:7" ht="14.25" customHeight="1">
      <c r="B167"/>
      <c r="C167" s="167"/>
      <c r="D167" s="167"/>
      <c r="E167"/>
      <c r="F167"/>
      <c r="G167" s="182"/>
    </row>
    <row r="168" spans="2:7" ht="14.25" customHeight="1">
      <c r="B168"/>
      <c r="C168" s="167"/>
      <c r="D168" s="167"/>
      <c r="E168"/>
      <c r="F168"/>
      <c r="G168" s="182"/>
    </row>
    <row r="169" spans="2:7" ht="14.25" customHeight="1">
      <c r="B169"/>
      <c r="C169" s="167"/>
      <c r="D169" s="167"/>
      <c r="E169"/>
      <c r="F169"/>
      <c r="G169" s="182"/>
    </row>
    <row r="170" spans="2:7" ht="14.25" customHeight="1">
      <c r="B170"/>
      <c r="C170" s="167"/>
      <c r="D170" s="167"/>
      <c r="E170"/>
      <c r="F170"/>
      <c r="G170" s="182"/>
    </row>
    <row r="171" spans="2:7" ht="14.25" customHeight="1">
      <c r="B171"/>
      <c r="C171" s="167"/>
      <c r="D171" s="167"/>
      <c r="E171"/>
      <c r="F171"/>
      <c r="G171" s="182"/>
    </row>
    <row r="172" spans="2:7" ht="14.25" customHeight="1">
      <c r="B172"/>
      <c r="C172" s="167"/>
      <c r="D172" s="167"/>
      <c r="E172"/>
      <c r="F172"/>
      <c r="G172" s="182"/>
    </row>
    <row r="173" spans="2:7" ht="14.25" customHeight="1">
      <c r="B173"/>
      <c r="C173" s="167"/>
      <c r="D173" s="167"/>
      <c r="E173"/>
      <c r="F173"/>
      <c r="G173" s="182"/>
    </row>
    <row r="174" spans="2:7" ht="14.25" customHeight="1">
      <c r="B174"/>
      <c r="C174" s="167"/>
      <c r="D174" s="167"/>
      <c r="E174"/>
      <c r="F174"/>
      <c r="G174" s="182"/>
    </row>
    <row r="175" spans="2:7" ht="14.25" customHeight="1">
      <c r="B175"/>
      <c r="C175" s="167"/>
      <c r="D175" s="167"/>
      <c r="E175"/>
      <c r="F175"/>
      <c r="G175" s="182"/>
    </row>
    <row r="176" spans="2:7" ht="14.25" customHeight="1">
      <c r="B176"/>
      <c r="C176" s="167"/>
      <c r="D176" s="167"/>
      <c r="E176"/>
      <c r="F176"/>
      <c r="G176" s="182"/>
    </row>
    <row r="177" spans="2:7" ht="14.25" customHeight="1">
      <c r="B177"/>
      <c r="C177" s="167"/>
      <c r="D177" s="167"/>
      <c r="E177"/>
      <c r="F177"/>
      <c r="G177" s="182"/>
    </row>
    <row r="178" spans="2:7" ht="14.25" customHeight="1">
      <c r="B178"/>
      <c r="C178" s="167"/>
      <c r="D178" s="167"/>
      <c r="E178"/>
      <c r="F178"/>
      <c r="G178" s="182"/>
    </row>
    <row r="179" spans="2:7" ht="14.25" customHeight="1">
      <c r="B179"/>
      <c r="C179" s="167"/>
      <c r="D179" s="167"/>
      <c r="E179"/>
      <c r="F179"/>
      <c r="G179" s="182"/>
    </row>
    <row r="180" spans="2:7" ht="14.25" customHeight="1">
      <c r="B180"/>
      <c r="C180" s="167"/>
      <c r="D180" s="167"/>
      <c r="E180"/>
      <c r="F180"/>
      <c r="G180" s="182"/>
    </row>
    <row r="181" spans="2:7" ht="14.25" customHeight="1">
      <c r="B181"/>
      <c r="C181" s="167"/>
      <c r="D181" s="167"/>
      <c r="E181"/>
      <c r="F181"/>
      <c r="G181" s="182"/>
    </row>
    <row r="182" spans="2:7" ht="14.25" customHeight="1">
      <c r="B182"/>
      <c r="C182" s="167"/>
      <c r="D182" s="167"/>
      <c r="E182"/>
      <c r="F182"/>
      <c r="G182" s="182"/>
    </row>
    <row r="183" spans="2:7" ht="14.25" customHeight="1">
      <c r="B183"/>
      <c r="C183" s="167"/>
      <c r="D183" s="167"/>
      <c r="E183"/>
      <c r="F183"/>
      <c r="G183" s="182"/>
    </row>
    <row r="184" spans="2:7" ht="14.25" customHeight="1">
      <c r="B184"/>
      <c r="C184" s="167"/>
      <c r="D184" s="167"/>
      <c r="E184"/>
      <c r="F184"/>
      <c r="G184" s="182"/>
    </row>
    <row r="185" spans="2:7" ht="14.25" customHeight="1">
      <c r="B185"/>
      <c r="C185" s="167"/>
      <c r="D185" s="167"/>
      <c r="E185"/>
      <c r="F185"/>
      <c r="G185" s="182"/>
    </row>
    <row r="186" spans="2:7" ht="14.25" customHeight="1">
      <c r="B186"/>
      <c r="C186" s="167"/>
      <c r="D186" s="167"/>
      <c r="E186"/>
      <c r="F186"/>
      <c r="G186" s="182"/>
    </row>
    <row r="187" spans="2:7" ht="14.25" customHeight="1">
      <c r="B187"/>
      <c r="C187" s="167"/>
      <c r="D187" s="167"/>
      <c r="E187"/>
      <c r="F187"/>
      <c r="G187" s="182"/>
    </row>
    <row r="188" spans="2:7" ht="14.25" customHeight="1">
      <c r="B188"/>
      <c r="C188" s="167"/>
      <c r="D188" s="167"/>
      <c r="E188"/>
      <c r="F188"/>
      <c r="G188" s="182"/>
    </row>
    <row r="189" spans="2:7" ht="14.25" customHeight="1">
      <c r="B189"/>
      <c r="C189" s="167"/>
      <c r="D189" s="167"/>
      <c r="E189"/>
      <c r="F189"/>
      <c r="G189" s="182"/>
    </row>
    <row r="190" spans="2:7" ht="14.25" customHeight="1">
      <c r="B190"/>
      <c r="C190" s="167"/>
      <c r="D190" s="167"/>
      <c r="E190"/>
      <c r="F190"/>
      <c r="G190" s="182"/>
    </row>
    <row r="191" spans="2:7" ht="14.25" customHeight="1">
      <c r="B191"/>
      <c r="C191" s="167"/>
      <c r="D191" s="167"/>
      <c r="E191"/>
      <c r="F191"/>
      <c r="G191" s="182"/>
    </row>
    <row r="192" spans="2:7" ht="14.25" customHeight="1">
      <c r="B192"/>
      <c r="C192" s="167"/>
      <c r="D192" s="167"/>
      <c r="E192"/>
      <c r="F192"/>
      <c r="G192" s="182"/>
    </row>
    <row r="193" spans="2:7" ht="14.25" customHeight="1">
      <c r="B193"/>
      <c r="C193" s="167"/>
      <c r="D193" s="167"/>
      <c r="E193"/>
      <c r="F193"/>
      <c r="G193" s="182"/>
    </row>
    <row r="194" spans="2:7" ht="14.25" customHeight="1">
      <c r="B194"/>
      <c r="C194" s="167"/>
      <c r="D194" s="167"/>
      <c r="E194"/>
      <c r="F194"/>
      <c r="G194" s="182"/>
    </row>
    <row r="195" spans="2:7" ht="14.25" customHeight="1">
      <c r="B195"/>
      <c r="C195" s="167"/>
      <c r="D195" s="167"/>
      <c r="E195"/>
      <c r="F195"/>
      <c r="G195" s="182"/>
    </row>
    <row r="196" spans="2:7" ht="14.25" customHeight="1">
      <c r="B196"/>
      <c r="C196" s="167"/>
      <c r="D196" s="167"/>
      <c r="E196"/>
      <c r="F196"/>
      <c r="G196" s="182"/>
    </row>
    <row r="197" spans="2:7" ht="14.25" customHeight="1">
      <c r="B197"/>
      <c r="C197" s="167"/>
      <c r="D197" s="167"/>
      <c r="E197"/>
      <c r="F197"/>
      <c r="G197" s="182"/>
    </row>
    <row r="198" spans="2:7" ht="14.25" customHeight="1">
      <c r="B198"/>
      <c r="C198" s="167"/>
      <c r="D198" s="167"/>
      <c r="E198"/>
      <c r="F198"/>
      <c r="G198" s="182"/>
    </row>
    <row r="199" spans="2:7" ht="14.25" customHeight="1">
      <c r="B199"/>
      <c r="C199" s="167"/>
      <c r="D199" s="167"/>
      <c r="E199"/>
      <c r="F199"/>
      <c r="G199" s="182"/>
    </row>
    <row r="200" spans="2:7" ht="14.25" customHeight="1">
      <c r="B200"/>
      <c r="C200" s="167"/>
      <c r="D200" s="167"/>
      <c r="E200"/>
      <c r="F200"/>
      <c r="G200" s="182"/>
    </row>
    <row r="201" spans="2:7" ht="14.25" customHeight="1">
      <c r="B201"/>
      <c r="C201" s="167"/>
      <c r="D201" s="167"/>
      <c r="E201"/>
      <c r="F201"/>
      <c r="G201" s="182"/>
    </row>
    <row r="202" spans="2:7" ht="14.25" customHeight="1">
      <c r="B202"/>
      <c r="C202" s="167"/>
      <c r="D202" s="167"/>
      <c r="E202"/>
      <c r="F202"/>
      <c r="G202" s="182"/>
    </row>
    <row r="203" spans="2:7" ht="14.25" customHeight="1">
      <c r="B203"/>
      <c r="C203" s="167"/>
      <c r="D203" s="167"/>
      <c r="E203"/>
      <c r="F203"/>
      <c r="G203" s="182"/>
    </row>
    <row r="204" spans="2:7" ht="14.25" customHeight="1">
      <c r="B204"/>
      <c r="C204" s="167"/>
      <c r="D204" s="167"/>
      <c r="E204"/>
      <c r="F204"/>
      <c r="G204" s="182"/>
    </row>
    <row r="205" spans="2:7" ht="14.25" customHeight="1">
      <c r="B205"/>
      <c r="C205" s="167"/>
      <c r="D205" s="167"/>
      <c r="E205"/>
      <c r="F205"/>
      <c r="G205" s="182"/>
    </row>
    <row r="206" spans="2:7" ht="14.25" customHeight="1">
      <c r="B206"/>
      <c r="C206" s="167"/>
      <c r="D206" s="167"/>
      <c r="E206"/>
      <c r="F206"/>
      <c r="G206" s="182"/>
    </row>
    <row r="207" spans="2:7" ht="14.25" customHeight="1">
      <c r="B207"/>
      <c r="C207" s="167"/>
      <c r="D207" s="167"/>
      <c r="E207"/>
      <c r="F207"/>
      <c r="G207" s="182"/>
    </row>
    <row r="208" spans="2:7" ht="14.25" customHeight="1">
      <c r="B208"/>
      <c r="C208" s="167"/>
      <c r="D208" s="167"/>
      <c r="E208"/>
      <c r="F208"/>
      <c r="G208" s="182"/>
    </row>
    <row r="209" spans="2:7" ht="14.25" customHeight="1">
      <c r="B209"/>
      <c r="C209" s="167"/>
      <c r="D209" s="167"/>
      <c r="E209"/>
      <c r="F209"/>
      <c r="G209" s="182"/>
    </row>
    <row r="210" spans="2:7" ht="14.25" customHeight="1">
      <c r="B210"/>
      <c r="C210" s="167"/>
      <c r="D210" s="167"/>
      <c r="E210"/>
      <c r="F210"/>
      <c r="G210" s="182"/>
    </row>
    <row r="211" spans="2:7" ht="14.25" customHeight="1">
      <c r="B211"/>
      <c r="C211" s="167"/>
      <c r="D211" s="167"/>
      <c r="E211"/>
      <c r="F211"/>
      <c r="G211" s="182"/>
    </row>
    <row r="212" spans="2:7" ht="14.25" customHeight="1">
      <c r="B212"/>
      <c r="C212" s="167"/>
      <c r="D212" s="167"/>
      <c r="E212"/>
      <c r="F212"/>
      <c r="G212" s="182"/>
    </row>
    <row r="213" spans="2:7" ht="14.25" customHeight="1">
      <c r="B213"/>
      <c r="C213" s="167"/>
      <c r="D213" s="167"/>
      <c r="E213"/>
      <c r="F213"/>
      <c r="G213" s="182"/>
    </row>
    <row r="214" spans="2:7" ht="14.25" customHeight="1">
      <c r="B214"/>
      <c r="C214" s="167"/>
      <c r="D214" s="167"/>
      <c r="E214"/>
      <c r="F214"/>
      <c r="G214" s="182"/>
    </row>
    <row r="215" spans="2:7" ht="14.25" customHeight="1">
      <c r="B215"/>
      <c r="C215" s="167"/>
      <c r="D215" s="167"/>
      <c r="E215"/>
      <c r="F215"/>
      <c r="G215" s="182"/>
    </row>
    <row r="216" spans="2:7" ht="14.25" customHeight="1">
      <c r="B216"/>
      <c r="C216" s="167"/>
      <c r="D216" s="167"/>
      <c r="E216"/>
      <c r="F216"/>
      <c r="G216" s="182"/>
    </row>
    <row r="217" spans="2:7" ht="14.25" customHeight="1">
      <c r="B217"/>
      <c r="C217" s="167"/>
      <c r="D217" s="167"/>
      <c r="E217"/>
      <c r="F217"/>
      <c r="G217" s="182"/>
    </row>
    <row r="218" spans="2:7" ht="14.25" customHeight="1">
      <c r="B218"/>
      <c r="C218" s="167"/>
      <c r="D218" s="167"/>
      <c r="E218"/>
      <c r="F218"/>
      <c r="G218" s="182"/>
    </row>
    <row r="219" spans="2:7" ht="14.25" customHeight="1">
      <c r="B219"/>
      <c r="C219" s="167"/>
      <c r="D219" s="167"/>
      <c r="E219"/>
      <c r="F219"/>
      <c r="G219" s="182"/>
    </row>
    <row r="220" spans="2:7" ht="14.25" customHeight="1">
      <c r="B220"/>
      <c r="C220" s="167"/>
      <c r="D220" s="167"/>
      <c r="E220"/>
      <c r="F220"/>
      <c r="G220" s="182"/>
    </row>
    <row r="221" spans="2:7" ht="14.25" customHeight="1">
      <c r="B221"/>
      <c r="C221" s="167"/>
      <c r="D221" s="167"/>
      <c r="E221"/>
      <c r="F221"/>
      <c r="G221" s="182"/>
    </row>
    <row r="222" spans="2:7" ht="14.25" customHeight="1">
      <c r="B222"/>
      <c r="C222" s="167"/>
      <c r="D222" s="167"/>
      <c r="E222"/>
      <c r="F222"/>
      <c r="G222" s="182"/>
    </row>
    <row r="223" spans="2:7" ht="14.25" customHeight="1">
      <c r="B223"/>
      <c r="C223" s="167"/>
      <c r="D223" s="167"/>
      <c r="E223"/>
      <c r="F223"/>
      <c r="G223" s="182"/>
    </row>
    <row r="224" spans="2:7" ht="14.25" customHeight="1">
      <c r="B224"/>
      <c r="C224" s="167"/>
      <c r="D224" s="167"/>
      <c r="E224"/>
      <c r="F224"/>
      <c r="G224" s="182"/>
    </row>
    <row r="225" spans="2:7" ht="14.25" customHeight="1">
      <c r="B225"/>
      <c r="C225" s="167"/>
      <c r="D225" s="167"/>
      <c r="E225"/>
      <c r="F225"/>
      <c r="G225" s="182"/>
    </row>
    <row r="226" spans="2:7" ht="14.25" customHeight="1">
      <c r="B226"/>
      <c r="C226" s="167"/>
      <c r="D226" s="167"/>
      <c r="E226"/>
      <c r="F226"/>
      <c r="G226" s="182"/>
    </row>
    <row r="227" spans="2:7" ht="14.25" customHeight="1">
      <c r="B227"/>
      <c r="C227" s="167"/>
      <c r="D227" s="167"/>
      <c r="E227"/>
      <c r="F227"/>
      <c r="G227" s="182"/>
    </row>
    <row r="228" spans="2:7" ht="14.25" customHeight="1">
      <c r="B228"/>
      <c r="C228" s="167"/>
      <c r="D228" s="167"/>
      <c r="E228"/>
      <c r="F228"/>
      <c r="G228" s="182"/>
    </row>
    <row r="229" spans="2:7" ht="14.25" customHeight="1">
      <c r="B229"/>
      <c r="C229" s="167"/>
      <c r="D229" s="167"/>
      <c r="E229"/>
      <c r="F229"/>
      <c r="G229" s="182"/>
    </row>
    <row r="230" spans="2:7" ht="14.25" customHeight="1">
      <c r="B230"/>
      <c r="C230" s="167"/>
      <c r="D230" s="167"/>
      <c r="E230"/>
      <c r="F230"/>
      <c r="G230" s="182"/>
    </row>
    <row r="231" spans="2:7" ht="14.25" customHeight="1">
      <c r="B231"/>
      <c r="C231" s="167"/>
      <c r="D231" s="167"/>
      <c r="E231"/>
      <c r="F231"/>
      <c r="G231" s="182"/>
    </row>
    <row r="232" spans="2:7" ht="14.25" customHeight="1">
      <c r="B232"/>
      <c r="C232" s="167"/>
      <c r="D232" s="167"/>
      <c r="E232"/>
      <c r="F232"/>
      <c r="G232" s="182"/>
    </row>
    <row r="233" spans="2:7" ht="14.25" customHeight="1">
      <c r="B233"/>
      <c r="C233" s="167"/>
      <c r="D233" s="167"/>
      <c r="E233"/>
      <c r="F233"/>
      <c r="G233" s="182"/>
    </row>
    <row r="234" spans="2:7" ht="14.25" customHeight="1">
      <c r="B234"/>
      <c r="C234" s="167"/>
      <c r="D234" s="167"/>
      <c r="E234"/>
      <c r="F234"/>
      <c r="G234" s="182"/>
    </row>
    <row r="235" spans="2:7" ht="14.25" customHeight="1">
      <c r="B235"/>
      <c r="C235" s="167"/>
      <c r="D235" s="167"/>
      <c r="E235"/>
      <c r="F235"/>
      <c r="G235" s="182"/>
    </row>
    <row r="236" spans="2:7" ht="14.25" customHeight="1">
      <c r="B236"/>
      <c r="C236" s="167"/>
      <c r="D236" s="167"/>
      <c r="E236"/>
      <c r="F236"/>
      <c r="G236" s="182"/>
    </row>
    <row r="237" spans="2:7" ht="14.25" customHeight="1">
      <c r="B237"/>
      <c r="C237" s="167"/>
      <c r="D237" s="167"/>
      <c r="E237"/>
      <c r="F237"/>
      <c r="G237" s="182"/>
    </row>
    <row r="238" spans="2:7" ht="14.25" customHeight="1">
      <c r="B238"/>
      <c r="C238" s="167"/>
      <c r="D238" s="167"/>
      <c r="E238"/>
      <c r="F238"/>
      <c r="G238" s="182"/>
    </row>
    <row r="239" spans="2:7" ht="14.25" customHeight="1">
      <c r="B239"/>
      <c r="C239" s="167"/>
      <c r="D239" s="167"/>
      <c r="E239"/>
      <c r="F239"/>
      <c r="G239" s="182"/>
    </row>
    <row r="240" spans="2:7" ht="14.25" customHeight="1">
      <c r="B240"/>
      <c r="C240" s="167"/>
      <c r="D240" s="167"/>
      <c r="E240"/>
      <c r="F240"/>
      <c r="G240" s="182"/>
    </row>
    <row r="241" spans="2:7" ht="14.25" customHeight="1">
      <c r="B241"/>
      <c r="C241" s="167"/>
      <c r="D241" s="167"/>
      <c r="E241"/>
      <c r="F241"/>
      <c r="G241" s="182"/>
    </row>
    <row r="242" spans="2:7" ht="14.25" customHeight="1">
      <c r="B242"/>
      <c r="C242" s="167"/>
      <c r="D242" s="167"/>
      <c r="E242"/>
      <c r="F242"/>
      <c r="G242" s="182"/>
    </row>
    <row r="243" spans="2:7" ht="14.25" customHeight="1">
      <c r="B243"/>
      <c r="C243" s="167"/>
      <c r="D243" s="167"/>
      <c r="E243"/>
      <c r="F243"/>
      <c r="G243" s="182"/>
    </row>
    <row r="244" spans="2:7" ht="14.25" customHeight="1">
      <c r="B244"/>
      <c r="C244" s="167"/>
      <c r="D244" s="167"/>
      <c r="E244"/>
      <c r="F244"/>
      <c r="G244" s="182"/>
    </row>
    <row r="245" spans="2:7" ht="14.25" customHeight="1">
      <c r="B245"/>
      <c r="C245" s="167"/>
      <c r="D245" s="167"/>
      <c r="E245"/>
      <c r="F245"/>
      <c r="G245" s="182"/>
    </row>
    <row r="246" spans="2:7" ht="14.25" customHeight="1">
      <c r="B246"/>
      <c r="C246" s="167"/>
      <c r="D246" s="167"/>
      <c r="E246"/>
      <c r="F246"/>
      <c r="G246" s="182"/>
    </row>
    <row r="247" spans="2:7" ht="14.25" customHeight="1">
      <c r="B247"/>
      <c r="C247" s="167"/>
      <c r="D247" s="167"/>
      <c r="E247"/>
      <c r="F247"/>
      <c r="G247" s="182"/>
    </row>
    <row r="248" spans="2:7" ht="14.25" customHeight="1">
      <c r="B248"/>
      <c r="C248" s="167"/>
      <c r="D248" s="167"/>
      <c r="E248"/>
      <c r="F248"/>
      <c r="G248" s="182"/>
    </row>
    <row r="249" spans="2:7" ht="14.25" customHeight="1">
      <c r="B249"/>
      <c r="C249" s="167"/>
      <c r="D249" s="167"/>
      <c r="E249"/>
      <c r="F249"/>
      <c r="G249" s="182"/>
    </row>
    <row r="250" spans="2:7" ht="14.25" customHeight="1">
      <c r="B250"/>
      <c r="C250" s="167"/>
      <c r="D250" s="167"/>
      <c r="E250"/>
      <c r="F250"/>
      <c r="G250" s="182"/>
    </row>
    <row r="251" spans="2:7" ht="14.25" customHeight="1">
      <c r="E251"/>
      <c r="F251"/>
      <c r="G251" s="182"/>
    </row>
    <row r="252" spans="2:7" ht="14.25" customHeight="1">
      <c r="E252"/>
      <c r="F252"/>
      <c r="G252" s="182"/>
    </row>
    <row r="253" spans="2:7" ht="14.25" customHeight="1">
      <c r="E253"/>
      <c r="F253"/>
      <c r="G253" s="182"/>
    </row>
    <row r="254" spans="2:7" ht="14.25" customHeight="1">
      <c r="E254"/>
      <c r="F254"/>
      <c r="G254" s="182"/>
    </row>
  </sheetData>
  <sortState ref="J4:K93">
    <sortCondition descending="1" ref="K4"/>
  </sortState>
  <phoneticPr fontId="29"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56"/>
  <sheetViews>
    <sheetView zoomScaleNormal="100" workbookViewId="0">
      <pane ySplit="5" topLeftCell="A6" activePane="bottomLeft" state="frozen"/>
      <selection activeCell="M48" sqref="M48"/>
      <selection pane="bottomLeft" activeCell="P31" sqref="P31"/>
    </sheetView>
  </sheetViews>
  <sheetFormatPr defaultColWidth="8.85546875" defaultRowHeight="12.75"/>
  <cols>
    <col min="1" max="1" width="17.85546875" customWidth="1"/>
    <col min="2" max="2" width="9.42578125" style="293" customWidth="1"/>
    <col min="3" max="3" width="13.42578125" style="142" customWidth="1"/>
    <col min="4" max="4" width="2.140625" style="142" customWidth="1"/>
    <col min="5" max="5" width="6.5703125" style="101" customWidth="1"/>
    <col min="6" max="6" width="8.28515625" style="142" customWidth="1"/>
    <col min="7" max="7" width="8.140625" style="142" customWidth="1"/>
    <col min="8" max="8" width="2.140625" style="142" customWidth="1"/>
    <col min="9" max="9" width="11.42578125" customWidth="1"/>
    <col min="10" max="10" width="10.28515625" style="170" customWidth="1"/>
    <col min="11" max="11" width="8" style="170" customWidth="1"/>
    <col min="12" max="12" width="8.85546875" style="170" customWidth="1"/>
  </cols>
  <sheetData>
    <row r="1" spans="1:14" ht="15">
      <c r="A1" s="12" t="s">
        <v>15</v>
      </c>
      <c r="B1" s="291"/>
      <c r="E1" s="231"/>
    </row>
    <row r="2" spans="1:14">
      <c r="A2" s="5" t="s">
        <v>456</v>
      </c>
      <c r="B2" s="292"/>
    </row>
    <row r="3" spans="1:14" ht="9" customHeight="1">
      <c r="A3" s="5"/>
      <c r="B3" s="292"/>
    </row>
    <row r="4" spans="1:14" s="308" customFormat="1" ht="48">
      <c r="B4" s="546" t="s">
        <v>451</v>
      </c>
      <c r="C4" s="542" t="s">
        <v>457</v>
      </c>
      <c r="D4" s="542"/>
      <c r="E4" s="543" t="s">
        <v>229</v>
      </c>
      <c r="F4" s="542" t="s">
        <v>458</v>
      </c>
      <c r="G4" s="542" t="s">
        <v>459</v>
      </c>
      <c r="H4" s="542"/>
      <c r="I4" s="543" t="s">
        <v>440</v>
      </c>
      <c r="J4" s="543" t="s">
        <v>441</v>
      </c>
      <c r="K4" s="543" t="s">
        <v>460</v>
      </c>
      <c r="L4" s="310"/>
      <c r="M4" s="311"/>
      <c r="N4" s="311"/>
    </row>
    <row r="5" spans="1:14" ht="13.5" customHeight="1">
      <c r="B5" s="547"/>
      <c r="C5" s="373" t="s">
        <v>246</v>
      </c>
      <c r="D5" s="373"/>
      <c r="E5" s="548" t="s">
        <v>246</v>
      </c>
      <c r="F5" s="549" t="s">
        <v>246</v>
      </c>
      <c r="G5" s="549" t="s">
        <v>246</v>
      </c>
      <c r="H5" s="549"/>
      <c r="I5" s="549" t="s">
        <v>246</v>
      </c>
      <c r="J5" s="549" t="s">
        <v>246</v>
      </c>
      <c r="K5" s="549" t="s">
        <v>246</v>
      </c>
    </row>
    <row r="6" spans="1:14" ht="13.5" customHeight="1">
      <c r="A6" s="4" t="s">
        <v>327</v>
      </c>
      <c r="B6" s="606">
        <v>12989</v>
      </c>
      <c r="C6" s="307">
        <v>483251</v>
      </c>
      <c r="D6" s="307"/>
      <c r="E6" s="303">
        <f t="shared" ref="E6:E52" si="0">SUM(C6/B6)</f>
        <v>37.204634690892291</v>
      </c>
      <c r="F6" s="465">
        <v>24030</v>
      </c>
      <c r="G6" s="403">
        <v>25252</v>
      </c>
      <c r="H6" s="403"/>
      <c r="I6" s="403"/>
      <c r="J6" s="403"/>
      <c r="K6" s="465">
        <f t="shared" ref="K6:K52" si="1">SUM(F6:J6)</f>
        <v>49282</v>
      </c>
    </row>
    <row r="7" spans="1:14" ht="13.5" customHeight="1">
      <c r="A7" s="4" t="s">
        <v>99</v>
      </c>
      <c r="B7" s="606">
        <v>5030</v>
      </c>
      <c r="C7" s="408">
        <v>216189</v>
      </c>
      <c r="D7" s="408"/>
      <c r="E7" s="303">
        <f t="shared" si="0"/>
        <v>42.979920477137178</v>
      </c>
      <c r="F7" s="465">
        <v>31062</v>
      </c>
      <c r="G7" s="403">
        <v>11191</v>
      </c>
      <c r="H7" s="403"/>
      <c r="I7" s="403">
        <v>4355</v>
      </c>
      <c r="J7" s="403"/>
      <c r="K7" s="465">
        <f t="shared" si="1"/>
        <v>46608</v>
      </c>
    </row>
    <row r="8" spans="1:14" ht="13.5" customHeight="1">
      <c r="A8" s="7" t="s">
        <v>270</v>
      </c>
      <c r="B8" s="606">
        <v>66782</v>
      </c>
      <c r="C8" s="408">
        <v>2739967</v>
      </c>
      <c r="D8" s="408"/>
      <c r="E8" s="303">
        <f t="shared" si="0"/>
        <v>41.028525650624417</v>
      </c>
      <c r="F8" s="465">
        <v>160772</v>
      </c>
      <c r="G8" s="403">
        <v>16000</v>
      </c>
      <c r="H8" s="403"/>
      <c r="I8" s="403"/>
      <c r="J8" s="403"/>
      <c r="K8" s="465">
        <f t="shared" si="1"/>
        <v>176772</v>
      </c>
    </row>
    <row r="9" spans="1:14" ht="13.5" customHeight="1">
      <c r="A9" s="4" t="s">
        <v>328</v>
      </c>
      <c r="B9" s="606">
        <v>2956</v>
      </c>
      <c r="C9" s="307">
        <v>268581</v>
      </c>
      <c r="D9" s="307"/>
      <c r="E9" s="303">
        <f t="shared" si="0"/>
        <v>90.85960757780785</v>
      </c>
      <c r="F9" s="465">
        <v>14032</v>
      </c>
      <c r="G9" s="403">
        <v>8000</v>
      </c>
      <c r="H9" s="403"/>
      <c r="I9" s="403">
        <v>4355</v>
      </c>
      <c r="J9" s="403"/>
      <c r="K9" s="465">
        <f t="shared" si="1"/>
        <v>26387</v>
      </c>
      <c r="L9" s="260"/>
    </row>
    <row r="10" spans="1:14" ht="13.5" customHeight="1">
      <c r="A10" s="4" t="s">
        <v>476</v>
      </c>
      <c r="B10" s="606">
        <v>164802</v>
      </c>
      <c r="C10" s="307">
        <v>5321955</v>
      </c>
      <c r="D10" s="307"/>
      <c r="E10" s="303">
        <f t="shared" si="0"/>
        <v>32.293024356500531</v>
      </c>
      <c r="F10" s="465">
        <v>372827</v>
      </c>
      <c r="G10" s="403">
        <v>29119</v>
      </c>
      <c r="H10" s="403"/>
      <c r="I10" s="403"/>
      <c r="J10" s="403"/>
      <c r="K10" s="465">
        <f t="shared" si="1"/>
        <v>401946</v>
      </c>
      <c r="L10" s="260"/>
    </row>
    <row r="11" spans="1:14" ht="13.5" customHeight="1">
      <c r="A11" s="4" t="s">
        <v>425</v>
      </c>
      <c r="B11" s="606">
        <v>18993</v>
      </c>
      <c r="C11" s="307">
        <v>611215</v>
      </c>
      <c r="D11" s="307"/>
      <c r="E11" s="303">
        <f t="shared" si="0"/>
        <v>32.181066708787448</v>
      </c>
      <c r="F11" s="465">
        <v>75770</v>
      </c>
      <c r="G11" s="403">
        <v>20000</v>
      </c>
      <c r="H11" s="403"/>
      <c r="I11" s="403"/>
      <c r="J11" s="403"/>
      <c r="K11" s="465">
        <f t="shared" si="1"/>
        <v>95770</v>
      </c>
      <c r="L11" s="260"/>
    </row>
    <row r="12" spans="1:14" ht="13.5" customHeight="1">
      <c r="A12" s="4" t="s">
        <v>272</v>
      </c>
      <c r="B12" s="606">
        <v>151237</v>
      </c>
      <c r="C12" s="307">
        <v>6464184</v>
      </c>
      <c r="D12" s="307"/>
      <c r="E12" s="303">
        <f t="shared" si="0"/>
        <v>42.742080311034996</v>
      </c>
      <c r="F12" s="465">
        <v>279788</v>
      </c>
      <c r="G12" s="403">
        <v>90443</v>
      </c>
      <c r="H12" s="403"/>
      <c r="I12" s="403"/>
      <c r="J12" s="403"/>
      <c r="K12" s="465">
        <f t="shared" si="1"/>
        <v>370231</v>
      </c>
      <c r="L12" s="260"/>
    </row>
    <row r="13" spans="1:14" ht="13.5" customHeight="1">
      <c r="A13" s="4" t="s">
        <v>273</v>
      </c>
      <c r="B13" s="606">
        <v>14843</v>
      </c>
      <c r="C13" s="307">
        <v>674000</v>
      </c>
      <c r="D13" s="307"/>
      <c r="E13" s="303">
        <f t="shared" si="0"/>
        <v>45.408610119248131</v>
      </c>
      <c r="F13" s="465">
        <v>41808</v>
      </c>
      <c r="G13" s="403">
        <v>6149</v>
      </c>
      <c r="H13" s="403"/>
      <c r="I13" s="403"/>
      <c r="J13" s="403"/>
      <c r="K13" s="465">
        <f t="shared" si="1"/>
        <v>47957</v>
      </c>
      <c r="L13" s="260"/>
    </row>
    <row r="14" spans="1:14" ht="13.5" customHeight="1">
      <c r="A14" s="4" t="s">
        <v>426</v>
      </c>
      <c r="B14" s="606">
        <v>189576</v>
      </c>
      <c r="C14" s="307">
        <v>12768812</v>
      </c>
      <c r="D14" s="307"/>
      <c r="E14" s="303">
        <f t="shared" si="0"/>
        <v>67.354580748617963</v>
      </c>
      <c r="F14" s="465">
        <v>350715</v>
      </c>
      <c r="G14" s="403">
        <v>132338</v>
      </c>
      <c r="H14" s="403"/>
      <c r="I14" s="403"/>
      <c r="J14" s="403"/>
      <c r="K14" s="465">
        <f t="shared" si="1"/>
        <v>483053</v>
      </c>
      <c r="L14" s="260"/>
    </row>
    <row r="15" spans="1:14" ht="13.5" customHeight="1">
      <c r="A15" s="4" t="s">
        <v>329</v>
      </c>
      <c r="B15" s="606">
        <v>17042</v>
      </c>
      <c r="C15" s="307">
        <v>1107083</v>
      </c>
      <c r="D15" s="307"/>
      <c r="E15" s="303">
        <f t="shared" si="0"/>
        <v>64.96203497242108</v>
      </c>
      <c r="F15" s="465">
        <v>31527</v>
      </c>
      <c r="G15" s="403">
        <v>29758</v>
      </c>
      <c r="H15" s="403"/>
      <c r="I15" s="403"/>
      <c r="J15" s="403"/>
      <c r="K15" s="465">
        <f t="shared" si="1"/>
        <v>61285</v>
      </c>
      <c r="L15" s="260"/>
    </row>
    <row r="16" spans="1:14" ht="13.5" customHeight="1">
      <c r="A16" s="4" t="s">
        <v>330</v>
      </c>
      <c r="B16" s="606">
        <v>6329</v>
      </c>
      <c r="C16" s="408">
        <v>438856</v>
      </c>
      <c r="D16" s="408"/>
      <c r="E16" s="303">
        <f t="shared" si="0"/>
        <v>69.340496128930326</v>
      </c>
      <c r="F16" s="465">
        <v>25082</v>
      </c>
      <c r="G16" s="403">
        <v>5731</v>
      </c>
      <c r="H16" s="403"/>
      <c r="I16" s="403">
        <v>4355</v>
      </c>
      <c r="J16" s="403"/>
      <c r="K16" s="465">
        <f t="shared" si="1"/>
        <v>35168</v>
      </c>
      <c r="L16" s="260"/>
    </row>
    <row r="17" spans="1:12" ht="13.5" customHeight="1">
      <c r="A17" s="4" t="s">
        <v>331</v>
      </c>
      <c r="B17" s="606">
        <v>29842</v>
      </c>
      <c r="C17" s="307">
        <v>898838</v>
      </c>
      <c r="D17" s="307"/>
      <c r="E17" s="303">
        <f t="shared" si="0"/>
        <v>30.119898130152134</v>
      </c>
      <c r="F17" s="465">
        <v>55208</v>
      </c>
      <c r="G17" s="403">
        <v>37842</v>
      </c>
      <c r="H17" s="403"/>
      <c r="I17" s="403">
        <v>4355</v>
      </c>
      <c r="J17" s="403"/>
      <c r="K17" s="465">
        <f t="shared" si="1"/>
        <v>97405</v>
      </c>
      <c r="L17" s="260"/>
    </row>
    <row r="18" spans="1:12" ht="13.5" customHeight="1">
      <c r="A18" s="4" t="s">
        <v>275</v>
      </c>
      <c r="B18" s="606">
        <v>21671</v>
      </c>
      <c r="C18" s="307">
        <v>1145761</v>
      </c>
      <c r="D18" s="307"/>
      <c r="E18" s="303">
        <f t="shared" si="0"/>
        <v>52.870702782520418</v>
      </c>
      <c r="F18" s="465">
        <v>58465</v>
      </c>
      <c r="G18" s="403">
        <v>7874</v>
      </c>
      <c r="H18" s="403"/>
      <c r="I18" s="403"/>
      <c r="J18" s="403"/>
      <c r="K18" s="465">
        <f t="shared" si="1"/>
        <v>66339</v>
      </c>
      <c r="L18" s="260"/>
    </row>
    <row r="19" spans="1:12" ht="13.5" customHeight="1">
      <c r="A19" s="4" t="s">
        <v>276</v>
      </c>
      <c r="B19" s="606">
        <v>124179</v>
      </c>
      <c r="C19" s="307">
        <v>4898369</v>
      </c>
      <c r="D19" s="307"/>
      <c r="E19" s="303">
        <f t="shared" si="0"/>
        <v>39.446033548345532</v>
      </c>
      <c r="F19" s="465">
        <v>229731</v>
      </c>
      <c r="G19" s="403">
        <v>76883</v>
      </c>
      <c r="H19" s="403"/>
      <c r="I19" s="403"/>
      <c r="J19" s="403"/>
      <c r="K19" s="465">
        <f t="shared" si="1"/>
        <v>306614</v>
      </c>
      <c r="L19" s="260"/>
    </row>
    <row r="20" spans="1:12" ht="13.5" customHeight="1">
      <c r="A20" s="4" t="s">
        <v>332</v>
      </c>
      <c r="B20" s="606">
        <v>9542</v>
      </c>
      <c r="C20" s="307">
        <v>333360</v>
      </c>
      <c r="D20" s="307"/>
      <c r="E20" s="303">
        <f t="shared" si="0"/>
        <v>34.936072102284633</v>
      </c>
      <c r="F20" s="465">
        <v>31547</v>
      </c>
      <c r="G20" s="403">
        <v>8000</v>
      </c>
      <c r="H20" s="403"/>
      <c r="I20" s="403">
        <v>4355</v>
      </c>
      <c r="J20" s="403"/>
      <c r="K20" s="465">
        <f t="shared" si="1"/>
        <v>43902</v>
      </c>
      <c r="L20" s="260"/>
    </row>
    <row r="21" spans="1:12" ht="13.5" customHeight="1">
      <c r="A21" s="4" t="s">
        <v>333</v>
      </c>
      <c r="B21" s="606">
        <v>6749</v>
      </c>
      <c r="C21" s="307">
        <v>1081294</v>
      </c>
      <c r="D21" s="15" t="s">
        <v>526</v>
      </c>
      <c r="E21" s="303">
        <f t="shared" si="0"/>
        <v>160.21543932434435</v>
      </c>
      <c r="F21" s="465">
        <v>26004</v>
      </c>
      <c r="G21" s="403">
        <v>15140</v>
      </c>
      <c r="H21" s="403" t="s">
        <v>523</v>
      </c>
      <c r="I21" s="403"/>
      <c r="J21" s="403"/>
      <c r="K21" s="465">
        <f t="shared" si="1"/>
        <v>41144</v>
      </c>
      <c r="L21" s="260"/>
    </row>
    <row r="22" spans="1:12" ht="13.5" customHeight="1">
      <c r="A22" s="4" t="s">
        <v>278</v>
      </c>
      <c r="B22" s="606">
        <v>205748</v>
      </c>
      <c r="C22" s="408">
        <v>10402092</v>
      </c>
      <c r="D22" s="408"/>
      <c r="E22" s="303">
        <f t="shared" si="0"/>
        <v>50.557439197464859</v>
      </c>
      <c r="F22" s="465">
        <v>380634</v>
      </c>
      <c r="G22" s="403">
        <v>125435</v>
      </c>
      <c r="H22" s="403"/>
      <c r="I22" s="403"/>
      <c r="J22" s="403"/>
      <c r="K22" s="465">
        <f t="shared" si="1"/>
        <v>506069</v>
      </c>
      <c r="L22" s="260"/>
    </row>
    <row r="23" spans="1:12" ht="13.5" customHeight="1">
      <c r="A23" s="4" t="s">
        <v>279</v>
      </c>
      <c r="B23" s="606">
        <v>36996</v>
      </c>
      <c r="C23" s="307">
        <v>3515366</v>
      </c>
      <c r="D23" s="307"/>
      <c r="E23" s="303">
        <f t="shared" si="0"/>
        <v>95.020164342091036</v>
      </c>
      <c r="F23" s="465">
        <v>87400</v>
      </c>
      <c r="G23" s="403">
        <v>10600</v>
      </c>
      <c r="H23" s="403"/>
      <c r="I23" s="403"/>
      <c r="J23" s="403"/>
      <c r="K23" s="465">
        <f t="shared" si="1"/>
        <v>98000</v>
      </c>
      <c r="L23" s="260"/>
    </row>
    <row r="24" spans="1:12" ht="13.5" customHeight="1">
      <c r="A24" s="4" t="s">
        <v>334</v>
      </c>
      <c r="B24" s="606">
        <v>11712</v>
      </c>
      <c r="C24" s="307">
        <v>561377</v>
      </c>
      <c r="D24" s="307"/>
      <c r="E24" s="303">
        <f t="shared" si="0"/>
        <v>47.931779371584696</v>
      </c>
      <c r="F24" s="465">
        <v>40006</v>
      </c>
      <c r="G24" s="403">
        <v>7860</v>
      </c>
      <c r="H24" s="403"/>
      <c r="I24" s="403"/>
      <c r="J24" s="403"/>
      <c r="K24" s="465">
        <f t="shared" si="1"/>
        <v>47866</v>
      </c>
      <c r="L24" s="260"/>
    </row>
    <row r="25" spans="1:12" ht="13.5" customHeight="1">
      <c r="A25" s="4" t="s">
        <v>335</v>
      </c>
      <c r="B25" s="606">
        <v>44993</v>
      </c>
      <c r="C25" s="307">
        <v>1911300</v>
      </c>
      <c r="D25" s="307"/>
      <c r="E25" s="303">
        <f t="shared" si="0"/>
        <v>42.479941324205988</v>
      </c>
      <c r="F25" s="465">
        <v>83237</v>
      </c>
      <c r="G25" s="403">
        <v>41012</v>
      </c>
      <c r="H25" s="403"/>
      <c r="I25" s="403">
        <v>4355</v>
      </c>
      <c r="J25" s="403"/>
      <c r="K25" s="465">
        <f t="shared" si="1"/>
        <v>128604</v>
      </c>
      <c r="L25" s="260"/>
    </row>
    <row r="26" spans="1:12" ht="13.5" customHeight="1">
      <c r="A26" s="4" t="s">
        <v>336</v>
      </c>
      <c r="B26" s="606">
        <v>21474</v>
      </c>
      <c r="C26" s="307">
        <v>1460368</v>
      </c>
      <c r="D26" s="307"/>
      <c r="E26" s="303">
        <f t="shared" si="0"/>
        <v>68.006333240197449</v>
      </c>
      <c r="F26" s="465">
        <v>60440</v>
      </c>
      <c r="G26" s="403">
        <v>9000</v>
      </c>
      <c r="H26" s="403"/>
      <c r="I26" s="403"/>
      <c r="J26" s="403"/>
      <c r="K26" s="465">
        <f t="shared" si="1"/>
        <v>69440</v>
      </c>
      <c r="L26" s="260"/>
    </row>
    <row r="27" spans="1:12" ht="13.5" customHeight="1">
      <c r="A27" s="4" t="s">
        <v>280</v>
      </c>
      <c r="B27" s="606">
        <v>210113</v>
      </c>
      <c r="C27" s="408">
        <v>10238013</v>
      </c>
      <c r="D27" s="408"/>
      <c r="E27" s="303">
        <f t="shared" si="0"/>
        <v>48.726223508302674</v>
      </c>
      <c r="F27" s="465">
        <v>445674</v>
      </c>
      <c r="G27" s="403">
        <v>85000</v>
      </c>
      <c r="H27" s="403"/>
      <c r="I27" s="403"/>
      <c r="J27" s="403"/>
      <c r="K27" s="465">
        <f t="shared" si="1"/>
        <v>530674</v>
      </c>
      <c r="L27" s="260"/>
    </row>
    <row r="28" spans="1:12" ht="13.5" customHeight="1">
      <c r="A28" s="4" t="s">
        <v>100</v>
      </c>
      <c r="B28" s="606">
        <v>7738</v>
      </c>
      <c r="C28" s="408">
        <v>452317</v>
      </c>
      <c r="D28" s="408"/>
      <c r="E28" s="303">
        <f t="shared" si="0"/>
        <v>58.453993279917292</v>
      </c>
      <c r="F28" s="465">
        <v>30801</v>
      </c>
      <c r="G28" s="403">
        <v>8932</v>
      </c>
      <c r="H28" s="403"/>
      <c r="I28" s="403">
        <v>4355</v>
      </c>
      <c r="J28" s="403"/>
      <c r="K28" s="465">
        <f t="shared" si="1"/>
        <v>44088</v>
      </c>
      <c r="L28" s="260"/>
    </row>
    <row r="29" spans="1:12" ht="13.5" customHeight="1">
      <c r="A29" s="4" t="s">
        <v>337</v>
      </c>
      <c r="B29" s="606">
        <v>3103</v>
      </c>
      <c r="C29" s="307">
        <v>118000</v>
      </c>
      <c r="D29" s="307"/>
      <c r="E29" s="303">
        <f t="shared" si="0"/>
        <v>38.027715114405417</v>
      </c>
      <c r="F29" s="465">
        <v>15751</v>
      </c>
      <c r="G29" s="403">
        <v>4290</v>
      </c>
      <c r="H29" s="403"/>
      <c r="I29" s="403">
        <v>4355</v>
      </c>
      <c r="J29" s="403"/>
      <c r="K29" s="465">
        <f t="shared" si="1"/>
        <v>24396</v>
      </c>
      <c r="L29" s="260"/>
    </row>
    <row r="30" spans="1:12" ht="13.5" customHeight="1">
      <c r="A30" s="4" t="s">
        <v>281</v>
      </c>
      <c r="B30" s="606">
        <v>78096</v>
      </c>
      <c r="C30" s="307">
        <v>3999511</v>
      </c>
      <c r="D30" s="307"/>
      <c r="E30" s="303">
        <f t="shared" si="0"/>
        <v>51.212750973161235</v>
      </c>
      <c r="F30" s="465">
        <v>177553</v>
      </c>
      <c r="G30" s="403">
        <v>33075</v>
      </c>
      <c r="H30" s="403"/>
      <c r="I30" s="403"/>
      <c r="J30" s="403"/>
      <c r="K30" s="465">
        <f t="shared" si="1"/>
        <v>210628</v>
      </c>
      <c r="L30" s="260"/>
    </row>
    <row r="31" spans="1:12" ht="13.5" customHeight="1">
      <c r="A31" s="4" t="s">
        <v>427</v>
      </c>
      <c r="B31" s="606">
        <v>91648</v>
      </c>
      <c r="C31" s="307">
        <v>3851959</v>
      </c>
      <c r="D31" s="307"/>
      <c r="E31" s="303">
        <f t="shared" si="0"/>
        <v>42.029929731145252</v>
      </c>
      <c r="F31" s="465">
        <v>190899</v>
      </c>
      <c r="G31" s="403">
        <v>97348</v>
      </c>
      <c r="H31" s="403"/>
      <c r="I31" s="403"/>
      <c r="J31" s="403"/>
      <c r="K31" s="465">
        <f t="shared" si="1"/>
        <v>288247</v>
      </c>
      <c r="L31" s="260"/>
    </row>
    <row r="32" spans="1:12" ht="13.5" customHeight="1">
      <c r="A32" s="4" t="s">
        <v>106</v>
      </c>
      <c r="B32" s="606">
        <v>24313</v>
      </c>
      <c r="C32" s="307">
        <v>996530</v>
      </c>
      <c r="D32" s="307"/>
      <c r="E32" s="303">
        <f t="shared" si="0"/>
        <v>40.987537531361824</v>
      </c>
      <c r="F32" s="465">
        <v>80690</v>
      </c>
      <c r="G32" s="403">
        <v>15320</v>
      </c>
      <c r="H32" s="403"/>
      <c r="I32" s="403"/>
      <c r="J32" s="403"/>
      <c r="K32" s="465">
        <f t="shared" si="1"/>
        <v>96010</v>
      </c>
      <c r="L32" s="260"/>
    </row>
    <row r="33" spans="1:12" ht="13.5" customHeight="1">
      <c r="A33" s="4" t="s">
        <v>338</v>
      </c>
      <c r="B33" s="606">
        <v>13866</v>
      </c>
      <c r="C33" s="307">
        <v>755810</v>
      </c>
      <c r="D33" s="307"/>
      <c r="E33" s="303">
        <f t="shared" si="0"/>
        <v>54.508149430261071</v>
      </c>
      <c r="F33" s="465">
        <v>46936</v>
      </c>
      <c r="G33" s="403">
        <v>9122</v>
      </c>
      <c r="H33" s="403"/>
      <c r="I33" s="403">
        <v>4355</v>
      </c>
      <c r="J33" s="403"/>
      <c r="K33" s="465">
        <f t="shared" si="1"/>
        <v>60413</v>
      </c>
      <c r="L33" s="260"/>
    </row>
    <row r="34" spans="1:12" ht="13.5" customHeight="1">
      <c r="A34" s="4" t="s">
        <v>282</v>
      </c>
      <c r="B34" s="606">
        <v>30646</v>
      </c>
      <c r="C34" s="307">
        <v>2525632</v>
      </c>
      <c r="D34" s="307"/>
      <c r="E34" s="303">
        <f t="shared" si="0"/>
        <v>82.413104483456237</v>
      </c>
      <c r="F34" s="465">
        <v>56695</v>
      </c>
      <c r="G34" s="403">
        <v>26870</v>
      </c>
      <c r="H34" s="403"/>
      <c r="I34" s="403"/>
      <c r="J34" s="403"/>
      <c r="K34" s="465">
        <f t="shared" si="1"/>
        <v>83565</v>
      </c>
      <c r="L34" s="260"/>
    </row>
    <row r="35" spans="1:12" ht="13.5" customHeight="1">
      <c r="A35" s="4" t="s">
        <v>536</v>
      </c>
      <c r="B35" s="606">
        <v>11596</v>
      </c>
      <c r="C35" s="307">
        <v>402212</v>
      </c>
      <c r="D35" s="307"/>
      <c r="E35" s="303">
        <f t="shared" si="0"/>
        <v>34.685408761641945</v>
      </c>
      <c r="F35" s="465">
        <v>52377</v>
      </c>
      <c r="G35" s="403">
        <v>13253</v>
      </c>
      <c r="H35" s="403"/>
      <c r="I35" s="403">
        <v>4355</v>
      </c>
      <c r="J35" s="403"/>
      <c r="K35" s="465">
        <f t="shared" si="1"/>
        <v>69985</v>
      </c>
      <c r="L35" s="260"/>
    </row>
    <row r="36" spans="1:12" ht="13.5" customHeight="1">
      <c r="A36" s="4" t="s">
        <v>339</v>
      </c>
      <c r="B36" s="606">
        <v>4071</v>
      </c>
      <c r="C36" s="307">
        <v>248095</v>
      </c>
      <c r="D36" s="307"/>
      <c r="E36" s="303">
        <f t="shared" si="0"/>
        <v>60.94202898550725</v>
      </c>
      <c r="F36" s="465">
        <v>18372</v>
      </c>
      <c r="G36" s="403">
        <v>18000</v>
      </c>
      <c r="H36" s="403"/>
      <c r="I36" s="403">
        <v>4355</v>
      </c>
      <c r="J36" s="403"/>
      <c r="K36" s="465">
        <f t="shared" si="1"/>
        <v>40727</v>
      </c>
      <c r="L36" s="260"/>
    </row>
    <row r="37" spans="1:12" ht="13.5" customHeight="1">
      <c r="A37" s="4" t="s">
        <v>340</v>
      </c>
      <c r="B37" s="606">
        <v>17414</v>
      </c>
      <c r="C37" s="307">
        <v>651272</v>
      </c>
      <c r="D37" s="307"/>
      <c r="E37" s="303">
        <f t="shared" si="0"/>
        <v>37.399333869300563</v>
      </c>
      <c r="F37" s="465">
        <v>48981</v>
      </c>
      <c r="G37" s="403">
        <v>12500</v>
      </c>
      <c r="H37" s="403"/>
      <c r="I37" s="403">
        <v>4355</v>
      </c>
      <c r="J37" s="403"/>
      <c r="K37" s="465">
        <f t="shared" si="1"/>
        <v>65836</v>
      </c>
      <c r="L37" s="260"/>
    </row>
    <row r="38" spans="1:12" ht="13.5" customHeight="1">
      <c r="A38" s="4" t="s">
        <v>341</v>
      </c>
      <c r="B38" s="606">
        <v>19808</v>
      </c>
      <c r="C38" s="307">
        <v>807500</v>
      </c>
      <c r="D38" s="307"/>
      <c r="E38" s="303">
        <f t="shared" si="0"/>
        <v>40.766357027463648</v>
      </c>
      <c r="F38" s="465">
        <v>58379</v>
      </c>
      <c r="G38" s="403">
        <v>9315</v>
      </c>
      <c r="H38" s="403"/>
      <c r="I38" s="403"/>
      <c r="J38" s="403"/>
      <c r="K38" s="465">
        <f t="shared" si="1"/>
        <v>67694</v>
      </c>
      <c r="L38" s="260"/>
    </row>
    <row r="39" spans="1:12" ht="13.5" customHeight="1">
      <c r="A39" s="4" t="s">
        <v>342</v>
      </c>
      <c r="B39" s="606">
        <v>13717</v>
      </c>
      <c r="C39" s="408">
        <v>675319</v>
      </c>
      <c r="D39" s="408"/>
      <c r="E39" s="303">
        <f t="shared" si="0"/>
        <v>49.232266530582486</v>
      </c>
      <c r="F39" s="465">
        <v>43137</v>
      </c>
      <c r="G39" s="403">
        <v>9479</v>
      </c>
      <c r="H39" s="403"/>
      <c r="I39" s="403">
        <v>4355</v>
      </c>
      <c r="J39" s="403"/>
      <c r="K39" s="465">
        <f t="shared" si="1"/>
        <v>56971</v>
      </c>
      <c r="L39" s="260"/>
    </row>
    <row r="40" spans="1:12" ht="13.5" customHeight="1">
      <c r="A40" s="4" t="s">
        <v>343</v>
      </c>
      <c r="B40" s="606">
        <v>5912</v>
      </c>
      <c r="C40" s="307">
        <v>381126</v>
      </c>
      <c r="D40" s="307"/>
      <c r="E40" s="303">
        <f t="shared" si="0"/>
        <v>64.466508795669824</v>
      </c>
      <c r="F40" s="465">
        <v>21386</v>
      </c>
      <c r="G40" s="403">
        <v>8000</v>
      </c>
      <c r="H40" s="403"/>
      <c r="I40" s="403">
        <v>4355</v>
      </c>
      <c r="J40" s="403"/>
      <c r="K40" s="465">
        <f t="shared" si="1"/>
        <v>33741</v>
      </c>
      <c r="L40" s="260"/>
    </row>
    <row r="41" spans="1:12" ht="13.5" customHeight="1">
      <c r="A41" s="4" t="s">
        <v>344</v>
      </c>
      <c r="B41" s="606">
        <v>6796</v>
      </c>
      <c r="C41" s="307">
        <v>487620</v>
      </c>
      <c r="D41" s="307"/>
      <c r="E41" s="303">
        <f t="shared" si="0"/>
        <v>71.751030017657442</v>
      </c>
      <c r="F41" s="465">
        <v>19838</v>
      </c>
      <c r="G41" s="403">
        <v>11853</v>
      </c>
      <c r="H41" s="403"/>
      <c r="I41" s="403">
        <v>4355</v>
      </c>
      <c r="J41" s="403"/>
      <c r="K41" s="465">
        <f t="shared" si="1"/>
        <v>36046</v>
      </c>
      <c r="L41" s="260"/>
    </row>
    <row r="42" spans="1:12" ht="13.5" customHeight="1">
      <c r="A42" s="4" t="s">
        <v>283</v>
      </c>
      <c r="B42" s="606">
        <v>162766</v>
      </c>
      <c r="C42" s="408">
        <v>11412436</v>
      </c>
      <c r="D42" s="408"/>
      <c r="E42" s="303">
        <f t="shared" si="0"/>
        <v>70.115601538404832</v>
      </c>
      <c r="F42" s="465">
        <v>301117</v>
      </c>
      <c r="G42" s="403">
        <v>97998</v>
      </c>
      <c r="H42" s="403"/>
      <c r="I42" s="403">
        <v>4355</v>
      </c>
      <c r="J42" s="403"/>
      <c r="K42" s="465">
        <f t="shared" si="1"/>
        <v>403470</v>
      </c>
      <c r="L42" s="260"/>
    </row>
    <row r="43" spans="1:12" ht="13.5" customHeight="1">
      <c r="A43" s="4" t="s">
        <v>284</v>
      </c>
      <c r="B43" s="606">
        <v>73514</v>
      </c>
      <c r="C43" s="307">
        <v>4247048</v>
      </c>
      <c r="D43" s="307"/>
      <c r="E43" s="303">
        <f t="shared" si="0"/>
        <v>57.771961803193946</v>
      </c>
      <c r="F43" s="465">
        <v>136001</v>
      </c>
      <c r="G43" s="403">
        <v>49416</v>
      </c>
      <c r="H43" s="403"/>
      <c r="I43" s="403"/>
      <c r="J43" s="403"/>
      <c r="K43" s="465">
        <f t="shared" si="1"/>
        <v>185417</v>
      </c>
      <c r="L43" s="260"/>
    </row>
    <row r="44" spans="1:12" ht="13.5" customHeight="1">
      <c r="A44" s="4" t="s">
        <v>429</v>
      </c>
      <c r="B44" s="606">
        <v>268849</v>
      </c>
      <c r="C44" s="307">
        <v>10084916</v>
      </c>
      <c r="D44" s="307"/>
      <c r="E44" s="303">
        <f t="shared" si="0"/>
        <v>37.511450665615271</v>
      </c>
      <c r="F44" s="465">
        <v>497370</v>
      </c>
      <c r="G44" s="403">
        <v>173989</v>
      </c>
      <c r="H44" s="403"/>
      <c r="I44" s="403"/>
      <c r="J44" s="403"/>
      <c r="K44" s="465">
        <f t="shared" si="1"/>
        <v>671359</v>
      </c>
      <c r="L44" s="260"/>
    </row>
    <row r="45" spans="1:12">
      <c r="A45" s="4" t="s">
        <v>345</v>
      </c>
      <c r="B45" s="606">
        <v>5350</v>
      </c>
      <c r="C45" s="307">
        <v>168085</v>
      </c>
      <c r="D45" s="307"/>
      <c r="E45" s="303">
        <f t="shared" si="0"/>
        <v>31.417757009345795</v>
      </c>
      <c r="F45" s="465">
        <v>22482</v>
      </c>
      <c r="G45" s="403">
        <v>5393</v>
      </c>
      <c r="H45" s="403"/>
      <c r="I45" s="403"/>
      <c r="J45" s="403"/>
      <c r="K45" s="465">
        <f t="shared" si="1"/>
        <v>27875</v>
      </c>
      <c r="L45" s="260"/>
    </row>
    <row r="46" spans="1:12" ht="13.5" customHeight="1">
      <c r="A46" s="4" t="s">
        <v>346</v>
      </c>
      <c r="B46" s="606">
        <v>42356</v>
      </c>
      <c r="C46" s="307">
        <v>2131214</v>
      </c>
      <c r="D46" s="307"/>
      <c r="E46" s="303">
        <f t="shared" si="0"/>
        <v>50.31669657191425</v>
      </c>
      <c r="F46" s="465">
        <v>106695</v>
      </c>
      <c r="G46" s="403">
        <v>12144</v>
      </c>
      <c r="H46" s="403"/>
      <c r="I46" s="403">
        <v>4355</v>
      </c>
      <c r="J46" s="403"/>
      <c r="K46" s="465">
        <f t="shared" si="1"/>
        <v>123194</v>
      </c>
      <c r="L46" s="260"/>
    </row>
    <row r="47" spans="1:12" ht="13.5" customHeight="1">
      <c r="A47" s="4" t="s">
        <v>347</v>
      </c>
      <c r="B47" s="606">
        <v>15328</v>
      </c>
      <c r="C47" s="211">
        <v>1564845</v>
      </c>
      <c r="D47" s="211"/>
      <c r="E47" s="303">
        <f t="shared" si="0"/>
        <v>102.09061847599165</v>
      </c>
      <c r="F47" s="465">
        <v>43664</v>
      </c>
      <c r="G47" s="403">
        <v>12059</v>
      </c>
      <c r="H47" s="403"/>
      <c r="I47" s="403"/>
      <c r="J47" s="403"/>
      <c r="K47" s="465">
        <f t="shared" si="1"/>
        <v>55723</v>
      </c>
      <c r="L47" s="260"/>
    </row>
    <row r="48" spans="1:12" ht="13.5" customHeight="1">
      <c r="A48" s="4" t="s">
        <v>436</v>
      </c>
      <c r="B48" s="606">
        <v>235981</v>
      </c>
      <c r="C48" s="211">
        <v>10193505</v>
      </c>
      <c r="D48" s="211"/>
      <c r="E48" s="303">
        <f t="shared" si="0"/>
        <v>43.196295464465358</v>
      </c>
      <c r="F48" s="465">
        <v>533623</v>
      </c>
      <c r="G48" s="403">
        <v>41596</v>
      </c>
      <c r="H48" s="403"/>
      <c r="I48" s="403"/>
      <c r="J48" s="403"/>
      <c r="K48" s="465">
        <f t="shared" si="1"/>
        <v>575219</v>
      </c>
    </row>
    <row r="49" spans="1:11" ht="13.5" customHeight="1">
      <c r="A49" s="4" t="s">
        <v>285</v>
      </c>
      <c r="B49" s="606">
        <v>202076</v>
      </c>
      <c r="C49" s="211">
        <v>6483705</v>
      </c>
      <c r="D49" s="211"/>
      <c r="E49" s="303">
        <f t="shared" si="0"/>
        <v>32.085477741047924</v>
      </c>
      <c r="F49" s="465">
        <v>425360</v>
      </c>
      <c r="G49" s="403">
        <v>68641</v>
      </c>
      <c r="H49" s="403"/>
      <c r="I49" s="403"/>
      <c r="J49" s="403"/>
      <c r="K49" s="465">
        <f t="shared" si="1"/>
        <v>494001</v>
      </c>
    </row>
    <row r="50" spans="1:11" ht="13.5" customHeight="1">
      <c r="A50" s="405" t="s">
        <v>6</v>
      </c>
      <c r="B50" s="606">
        <v>78967</v>
      </c>
      <c r="C50" s="211">
        <v>2876877</v>
      </c>
      <c r="D50" s="211"/>
      <c r="E50" s="303">
        <f t="shared" si="0"/>
        <v>36.431382729494601</v>
      </c>
      <c r="F50" s="465">
        <v>146089</v>
      </c>
      <c r="G50" s="403">
        <v>67985</v>
      </c>
      <c r="H50" s="403"/>
      <c r="I50" s="403">
        <v>4355</v>
      </c>
      <c r="J50" s="403"/>
      <c r="K50" s="465">
        <f t="shared" si="1"/>
        <v>218429</v>
      </c>
    </row>
    <row r="51" spans="1:11">
      <c r="A51" s="4" t="s">
        <v>193</v>
      </c>
      <c r="B51" s="606">
        <v>71406</v>
      </c>
      <c r="C51" s="211">
        <v>2012944</v>
      </c>
      <c r="D51" s="211"/>
      <c r="E51" s="303">
        <f t="shared" si="0"/>
        <v>28.190124079209031</v>
      </c>
      <c r="F51" s="465">
        <v>180822</v>
      </c>
      <c r="G51" s="403">
        <v>20885</v>
      </c>
      <c r="H51" s="403"/>
      <c r="I51" s="403">
        <v>4355</v>
      </c>
      <c r="J51" s="403"/>
      <c r="K51" s="465">
        <f t="shared" si="1"/>
        <v>206062</v>
      </c>
    </row>
    <row r="52" spans="1:11" ht="13.5" customHeight="1">
      <c r="A52" s="405" t="s">
        <v>430</v>
      </c>
      <c r="B52" s="606">
        <v>57334</v>
      </c>
      <c r="C52" s="211">
        <v>2269680</v>
      </c>
      <c r="D52" s="211"/>
      <c r="E52" s="303">
        <f t="shared" si="0"/>
        <v>39.5869815467262</v>
      </c>
      <c r="F52" s="465">
        <v>152512</v>
      </c>
      <c r="G52" s="403">
        <v>37000</v>
      </c>
      <c r="H52" s="403"/>
      <c r="I52" s="403"/>
      <c r="J52" s="403"/>
      <c r="K52" s="465">
        <f t="shared" si="1"/>
        <v>189512</v>
      </c>
    </row>
    <row r="53" spans="1:11" ht="13.5" customHeight="1">
      <c r="A53" s="7"/>
      <c r="B53" s="509"/>
      <c r="C53" s="434"/>
      <c r="D53" s="434"/>
      <c r="E53" s="367"/>
      <c r="F53" s="465"/>
      <c r="G53" s="403"/>
      <c r="H53" s="403"/>
      <c r="I53" s="403"/>
      <c r="J53" s="403"/>
      <c r="K53" s="465"/>
    </row>
    <row r="54" spans="1:11" ht="13.5" customHeight="1">
      <c r="A54" s="4" t="s">
        <v>525</v>
      </c>
      <c r="B54" s="102"/>
      <c r="C54" s="209"/>
      <c r="D54" s="209"/>
      <c r="E54" s="237"/>
      <c r="F54" s="209"/>
    </row>
    <row r="55" spans="1:11" ht="13.5" customHeight="1">
      <c r="A55" s="4" t="s">
        <v>527</v>
      </c>
      <c r="B55" s="102"/>
      <c r="C55" s="209"/>
      <c r="D55" s="209"/>
      <c r="E55" s="237"/>
      <c r="F55" s="209"/>
    </row>
    <row r="56" spans="1:11">
      <c r="B56" s="102"/>
      <c r="C56" s="209"/>
      <c r="D56" s="209"/>
      <c r="E56" s="237"/>
      <c r="F56" s="209"/>
    </row>
  </sheetData>
  <phoneticPr fontId="29" type="noConversion"/>
  <pageMargins left="0.39370078740157483" right="0.31496062992125984"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8"/>
  <dimension ref="A1:K1344"/>
  <sheetViews>
    <sheetView zoomScaleNormal="100" workbookViewId="0">
      <pane ySplit="2" topLeftCell="A3" activePane="bottomLeft" state="frozen"/>
      <selection activeCell="E6" sqref="E6"/>
      <selection pane="bottomLeft" activeCell="H1" sqref="H1"/>
    </sheetView>
  </sheetViews>
  <sheetFormatPr defaultColWidth="9.140625" defaultRowHeight="14.25" customHeight="1"/>
  <cols>
    <col min="1" max="1" width="6.42578125" style="20" customWidth="1"/>
    <col min="2" max="2" width="20.28515625" style="20" customWidth="1"/>
    <col min="3" max="4" width="9.42578125" style="20" customWidth="1"/>
    <col min="5" max="5" width="7.42578125" style="20" customWidth="1"/>
    <col min="6" max="6" width="21.42578125" style="20" customWidth="1"/>
    <col min="7" max="7" width="11.7109375" style="20" customWidth="1"/>
    <col min="8" max="8" width="15.85546875" style="24" customWidth="1"/>
    <col min="9" max="9" width="25.28515625" style="24" bestFit="1" customWidth="1"/>
    <col min="10" max="10" width="14.42578125" style="178" bestFit="1" customWidth="1"/>
    <col min="11" max="11" width="9.42578125" style="48" bestFit="1" customWidth="1"/>
    <col min="12" max="16384" width="9.140625" style="20"/>
  </cols>
  <sheetData>
    <row r="1" spans="1:11" ht="16.5" customHeight="1">
      <c r="B1" s="37" t="s">
        <v>508</v>
      </c>
      <c r="J1" s="24"/>
      <c r="K1" s="20"/>
    </row>
    <row r="2" spans="1:11" ht="14.25" customHeight="1">
      <c r="B2" s="37"/>
      <c r="H2" s="9"/>
      <c r="I2"/>
      <c r="J2" s="4"/>
      <c r="K2" s="20"/>
    </row>
    <row r="3" spans="1:11" ht="14.25" customHeight="1">
      <c r="A3" s="24">
        <v>1</v>
      </c>
      <c r="B3" s="4" t="s">
        <v>215</v>
      </c>
      <c r="C3" s="155">
        <v>1732323</v>
      </c>
      <c r="D3" s="123"/>
      <c r="E3" s="24">
        <v>48</v>
      </c>
      <c r="F3" s="4" t="s">
        <v>264</v>
      </c>
      <c r="G3" s="155">
        <v>248024</v>
      </c>
    </row>
    <row r="4" spans="1:11" ht="14.25" customHeight="1">
      <c r="A4" s="24">
        <v>2</v>
      </c>
      <c r="B4" s="4" t="s">
        <v>283</v>
      </c>
      <c r="C4" s="155">
        <v>1636331</v>
      </c>
      <c r="D4" s="123"/>
      <c r="E4" s="146">
        <v>49</v>
      </c>
      <c r="F4" s="4" t="s">
        <v>207</v>
      </c>
      <c r="G4" s="155">
        <v>247614</v>
      </c>
    </row>
    <row r="5" spans="1:11" ht="14.25" customHeight="1">
      <c r="A5" s="24">
        <v>3</v>
      </c>
      <c r="B5" s="4" t="s">
        <v>290</v>
      </c>
      <c r="C5" s="155">
        <v>1587677</v>
      </c>
      <c r="D5" s="123"/>
      <c r="E5" s="146">
        <v>50</v>
      </c>
      <c r="F5" s="4" t="s">
        <v>418</v>
      </c>
      <c r="G5" s="155">
        <v>247601</v>
      </c>
    </row>
    <row r="6" spans="1:11" ht="14.25" customHeight="1">
      <c r="A6" s="24">
        <v>4</v>
      </c>
      <c r="B6" s="4" t="s">
        <v>429</v>
      </c>
      <c r="C6" s="155">
        <v>1505093</v>
      </c>
      <c r="D6" s="123"/>
      <c r="E6" s="24">
        <v>51</v>
      </c>
      <c r="F6" s="4" t="s">
        <v>270</v>
      </c>
      <c r="G6" s="155">
        <v>247286</v>
      </c>
    </row>
    <row r="7" spans="1:11" ht="14.25" customHeight="1">
      <c r="A7" s="24">
        <v>5</v>
      </c>
      <c r="B7" s="4" t="s">
        <v>426</v>
      </c>
      <c r="C7" s="155">
        <v>1481115</v>
      </c>
      <c r="D7" s="123"/>
      <c r="E7" s="146">
        <v>52</v>
      </c>
      <c r="F7" s="4" t="s">
        <v>289</v>
      </c>
      <c r="G7" s="155">
        <v>219408</v>
      </c>
    </row>
    <row r="8" spans="1:11" ht="14.25" customHeight="1">
      <c r="A8" s="24">
        <v>6</v>
      </c>
      <c r="B8" s="4" t="s">
        <v>420</v>
      </c>
      <c r="C8" s="155">
        <v>1470629</v>
      </c>
      <c r="D8" s="123"/>
      <c r="E8" s="146">
        <v>53</v>
      </c>
      <c r="F8" s="4" t="s">
        <v>302</v>
      </c>
      <c r="G8" s="155">
        <v>214771</v>
      </c>
    </row>
    <row r="9" spans="1:11" ht="14.25" customHeight="1">
      <c r="A9" s="24">
        <v>7</v>
      </c>
      <c r="B9" s="4" t="s">
        <v>295</v>
      </c>
      <c r="C9" s="155">
        <v>1421262</v>
      </c>
      <c r="D9" s="123"/>
      <c r="E9" s="146">
        <v>54</v>
      </c>
      <c r="F9" s="4" t="s">
        <v>263</v>
      </c>
      <c r="G9" s="155">
        <v>210445</v>
      </c>
    </row>
    <row r="10" spans="1:11" ht="14.25" customHeight="1">
      <c r="A10" s="24">
        <v>8</v>
      </c>
      <c r="B10" s="4" t="s">
        <v>278</v>
      </c>
      <c r="C10" s="155">
        <v>1360181</v>
      </c>
      <c r="D10" s="123"/>
      <c r="E10" s="146">
        <v>55</v>
      </c>
      <c r="F10" s="4" t="s">
        <v>323</v>
      </c>
      <c r="G10" s="155">
        <v>210167</v>
      </c>
    </row>
    <row r="11" spans="1:11" ht="14.25" customHeight="1">
      <c r="A11" s="24">
        <v>9</v>
      </c>
      <c r="B11" s="4" t="s">
        <v>352</v>
      </c>
      <c r="C11" s="155">
        <v>1286669</v>
      </c>
      <c r="D11" s="123"/>
      <c r="E11" s="146">
        <v>56</v>
      </c>
      <c r="F11" s="4" t="s">
        <v>267</v>
      </c>
      <c r="G11" s="155">
        <v>206076</v>
      </c>
    </row>
    <row r="12" spans="1:11" ht="14.25" customHeight="1">
      <c r="A12" s="24">
        <v>10</v>
      </c>
      <c r="B12" s="4" t="s">
        <v>436</v>
      </c>
      <c r="C12" s="155">
        <v>1097526</v>
      </c>
      <c r="D12" s="123"/>
      <c r="E12" s="146">
        <v>57</v>
      </c>
      <c r="F12" s="4" t="s">
        <v>331</v>
      </c>
      <c r="G12" s="155">
        <v>205684</v>
      </c>
    </row>
    <row r="13" spans="1:11" ht="14.25" customHeight="1">
      <c r="A13" s="24">
        <v>11</v>
      </c>
      <c r="B13" s="4" t="s">
        <v>293</v>
      </c>
      <c r="C13" s="155">
        <v>1056951</v>
      </c>
      <c r="D13" s="123"/>
      <c r="E13" s="146">
        <v>58</v>
      </c>
      <c r="F13" s="4" t="s">
        <v>108</v>
      </c>
      <c r="G13" s="155">
        <v>180622</v>
      </c>
    </row>
    <row r="14" spans="1:11" ht="14.25" customHeight="1">
      <c r="A14" s="24">
        <v>12</v>
      </c>
      <c r="B14" s="4" t="s">
        <v>419</v>
      </c>
      <c r="C14" s="155">
        <v>1040516</v>
      </c>
      <c r="D14" s="123"/>
      <c r="E14" s="146">
        <v>59</v>
      </c>
      <c r="F14" s="4" t="s">
        <v>216</v>
      </c>
      <c r="G14" s="155">
        <v>166459</v>
      </c>
    </row>
    <row r="15" spans="1:11" ht="14.25" customHeight="1">
      <c r="A15" s="24">
        <v>13</v>
      </c>
      <c r="B15" s="4" t="s">
        <v>424</v>
      </c>
      <c r="C15" s="155">
        <v>1012315</v>
      </c>
      <c r="D15" s="123"/>
      <c r="E15" s="146">
        <v>60</v>
      </c>
      <c r="F15" s="4" t="s">
        <v>329</v>
      </c>
      <c r="G15" s="155">
        <v>147792</v>
      </c>
    </row>
    <row r="16" spans="1:11" ht="14.25" customHeight="1">
      <c r="A16" s="24">
        <v>14</v>
      </c>
      <c r="B16" s="4" t="s">
        <v>259</v>
      </c>
      <c r="C16" s="155">
        <v>1010062</v>
      </c>
      <c r="D16" s="123"/>
      <c r="E16" s="146">
        <v>61</v>
      </c>
      <c r="F16" s="4" t="s">
        <v>275</v>
      </c>
      <c r="G16" s="155">
        <v>140635</v>
      </c>
    </row>
    <row r="17" spans="1:7" ht="14.25" customHeight="1">
      <c r="A17" s="24">
        <v>15</v>
      </c>
      <c r="B17" s="4" t="s">
        <v>272</v>
      </c>
      <c r="C17" s="155">
        <v>1002353</v>
      </c>
      <c r="D17" s="123"/>
      <c r="E17" s="146">
        <v>62</v>
      </c>
      <c r="F17" s="4" t="s">
        <v>196</v>
      </c>
      <c r="G17" s="155">
        <v>110130</v>
      </c>
    </row>
    <row r="18" spans="1:7" ht="14.25" customHeight="1">
      <c r="A18" s="24">
        <v>16</v>
      </c>
      <c r="B18" s="4" t="s">
        <v>287</v>
      </c>
      <c r="C18" s="155">
        <v>951405</v>
      </c>
      <c r="D18" s="123"/>
      <c r="E18" s="146">
        <v>63</v>
      </c>
      <c r="F18" s="4" t="s">
        <v>431</v>
      </c>
      <c r="G18" s="155">
        <v>102773</v>
      </c>
    </row>
    <row r="19" spans="1:7" ht="14.25" customHeight="1">
      <c r="A19" s="24">
        <v>17</v>
      </c>
      <c r="B19" s="4" t="s">
        <v>543</v>
      </c>
      <c r="C19" s="155">
        <v>910788</v>
      </c>
      <c r="D19" s="123"/>
      <c r="E19" s="146">
        <v>64</v>
      </c>
      <c r="F19" s="4" t="s">
        <v>341</v>
      </c>
      <c r="G19" s="155">
        <v>94594</v>
      </c>
    </row>
    <row r="20" spans="1:7" ht="14.25" customHeight="1">
      <c r="A20" s="24">
        <v>18</v>
      </c>
      <c r="B20" s="4" t="s">
        <v>135</v>
      </c>
      <c r="C20" s="155">
        <v>878403</v>
      </c>
      <c r="D20" s="123"/>
      <c r="E20" s="146">
        <v>65</v>
      </c>
      <c r="F20" s="4" t="s">
        <v>294</v>
      </c>
      <c r="G20" s="155">
        <v>91584</v>
      </c>
    </row>
    <row r="21" spans="1:7" ht="14.25" customHeight="1">
      <c r="A21" s="24">
        <v>19</v>
      </c>
      <c r="B21" s="4" t="s">
        <v>286</v>
      </c>
      <c r="C21" s="155">
        <v>863650</v>
      </c>
      <c r="D21" s="123"/>
      <c r="E21" s="146">
        <v>66</v>
      </c>
      <c r="F21" s="4" t="s">
        <v>106</v>
      </c>
      <c r="G21" s="155">
        <v>88177</v>
      </c>
    </row>
    <row r="22" spans="1:7" ht="14.25" customHeight="1">
      <c r="A22" s="24">
        <v>20</v>
      </c>
      <c r="B22" s="4" t="s">
        <v>421</v>
      </c>
      <c r="C22" s="155">
        <v>850708</v>
      </c>
      <c r="D22" s="123"/>
      <c r="E22" s="146">
        <v>67</v>
      </c>
      <c r="F22" s="4" t="s">
        <v>310</v>
      </c>
      <c r="G22" s="155">
        <v>86197</v>
      </c>
    </row>
    <row r="23" spans="1:7" ht="14.25" customHeight="1">
      <c r="A23" s="24">
        <v>21</v>
      </c>
      <c r="B23" s="4" t="s">
        <v>6</v>
      </c>
      <c r="C23" s="155">
        <v>738735</v>
      </c>
      <c r="D23" s="123"/>
      <c r="E23" s="146">
        <v>68</v>
      </c>
      <c r="F23" s="4" t="s">
        <v>336</v>
      </c>
      <c r="G23" s="155">
        <v>82128</v>
      </c>
    </row>
    <row r="24" spans="1:7" ht="14.25" customHeight="1">
      <c r="A24" s="24">
        <v>22</v>
      </c>
      <c r="B24" s="4" t="s">
        <v>438</v>
      </c>
      <c r="C24" s="155">
        <v>736447</v>
      </c>
      <c r="D24" s="123"/>
      <c r="E24" s="146">
        <v>69</v>
      </c>
      <c r="F24" s="4" t="s">
        <v>103</v>
      </c>
      <c r="G24" s="155">
        <v>81819</v>
      </c>
    </row>
    <row r="25" spans="1:7" ht="14.25" customHeight="1">
      <c r="A25" s="24">
        <v>23</v>
      </c>
      <c r="B25" s="4" t="s">
        <v>280</v>
      </c>
      <c r="C25" s="155">
        <v>712127</v>
      </c>
      <c r="D25" s="123"/>
      <c r="E25" s="146">
        <v>70</v>
      </c>
      <c r="F25" s="4" t="s">
        <v>347</v>
      </c>
      <c r="G25" s="155">
        <v>77253</v>
      </c>
    </row>
    <row r="26" spans="1:7" ht="14.25" customHeight="1">
      <c r="A26" s="24">
        <v>24</v>
      </c>
      <c r="B26" s="4" t="s">
        <v>542</v>
      </c>
      <c r="C26" s="155">
        <v>696856</v>
      </c>
      <c r="D26" s="123"/>
      <c r="E26" s="146">
        <v>71</v>
      </c>
      <c r="F26" s="4" t="s">
        <v>214</v>
      </c>
      <c r="G26" s="155">
        <v>76517</v>
      </c>
    </row>
    <row r="27" spans="1:7" ht="14.25" customHeight="1">
      <c r="A27" s="24">
        <v>25</v>
      </c>
      <c r="B27" s="4" t="s">
        <v>437</v>
      </c>
      <c r="C27" s="155">
        <v>630382</v>
      </c>
      <c r="D27" s="123"/>
      <c r="E27" s="146">
        <v>72</v>
      </c>
      <c r="F27" s="4" t="s">
        <v>425</v>
      </c>
      <c r="G27" s="155">
        <v>62746</v>
      </c>
    </row>
    <row r="28" spans="1:7" ht="14.25" customHeight="1">
      <c r="A28" s="24">
        <v>26</v>
      </c>
      <c r="B28" s="4" t="s">
        <v>296</v>
      </c>
      <c r="C28" s="155">
        <v>584919</v>
      </c>
      <c r="D28" s="123"/>
      <c r="E28" s="146">
        <v>73</v>
      </c>
      <c r="F28" s="4" t="s">
        <v>104</v>
      </c>
      <c r="G28" s="155">
        <v>62285</v>
      </c>
    </row>
    <row r="29" spans="1:7" ht="14.25" customHeight="1">
      <c r="A29" s="24">
        <v>27</v>
      </c>
      <c r="B29" s="4" t="s">
        <v>284</v>
      </c>
      <c r="C29" s="155">
        <v>574393</v>
      </c>
      <c r="D29" s="123"/>
      <c r="E29" s="146">
        <v>74</v>
      </c>
      <c r="F29" s="4" t="s">
        <v>400</v>
      </c>
      <c r="G29" s="155">
        <v>60369</v>
      </c>
    </row>
    <row r="30" spans="1:7" ht="14.25" customHeight="1">
      <c r="A30" s="24">
        <v>28</v>
      </c>
      <c r="B30" s="4" t="s">
        <v>279</v>
      </c>
      <c r="C30" s="155">
        <v>565223</v>
      </c>
      <c r="D30" s="123"/>
      <c r="E30" s="146">
        <v>75</v>
      </c>
      <c r="F30" s="4" t="s">
        <v>101</v>
      </c>
      <c r="G30" s="155">
        <v>56042</v>
      </c>
    </row>
    <row r="31" spans="1:7" ht="14.25" customHeight="1">
      <c r="A31" s="24">
        <v>29</v>
      </c>
      <c r="B31" s="4" t="s">
        <v>285</v>
      </c>
      <c r="C31" s="155">
        <v>562560</v>
      </c>
      <c r="D31" s="123"/>
      <c r="E31" s="146">
        <v>76</v>
      </c>
      <c r="F31" s="4" t="s">
        <v>544</v>
      </c>
      <c r="G31" s="155">
        <v>54524</v>
      </c>
    </row>
    <row r="32" spans="1:7" ht="14.25" customHeight="1">
      <c r="A32" s="24">
        <v>30</v>
      </c>
      <c r="B32" s="4" t="s">
        <v>261</v>
      </c>
      <c r="C32" s="155">
        <v>544798</v>
      </c>
      <c r="D32" s="123"/>
      <c r="E32" s="146">
        <v>77</v>
      </c>
      <c r="F32" s="4" t="s">
        <v>212</v>
      </c>
      <c r="G32" s="155">
        <v>51484</v>
      </c>
    </row>
    <row r="33" spans="1:7" ht="14.25" customHeight="1">
      <c r="A33" s="24">
        <v>31</v>
      </c>
      <c r="B33" s="4" t="s">
        <v>130</v>
      </c>
      <c r="C33" s="155">
        <v>503470</v>
      </c>
      <c r="D33" s="123"/>
      <c r="E33" s="146">
        <v>78</v>
      </c>
      <c r="F33" s="4" t="s">
        <v>387</v>
      </c>
      <c r="G33" s="155">
        <v>43465</v>
      </c>
    </row>
    <row r="34" spans="1:7" ht="14.25" customHeight="1">
      <c r="A34" s="24">
        <v>32</v>
      </c>
      <c r="B34" s="4" t="s">
        <v>281</v>
      </c>
      <c r="C34" s="155">
        <v>485711</v>
      </c>
      <c r="D34" s="123"/>
      <c r="E34" s="146">
        <v>79</v>
      </c>
      <c r="F34" s="4" t="s">
        <v>300</v>
      </c>
      <c r="G34" s="155">
        <v>42577</v>
      </c>
    </row>
    <row r="35" spans="1:7" ht="14.25" customHeight="1">
      <c r="A35" s="24">
        <v>33</v>
      </c>
      <c r="B35" s="4" t="s">
        <v>195</v>
      </c>
      <c r="C35" s="155">
        <v>479977</v>
      </c>
      <c r="D35" s="123"/>
      <c r="E35" s="146">
        <v>80</v>
      </c>
      <c r="F35" s="4" t="s">
        <v>334</v>
      </c>
      <c r="G35" s="155">
        <v>38842</v>
      </c>
    </row>
    <row r="36" spans="1:7" ht="14.25" customHeight="1">
      <c r="A36" s="24">
        <v>34</v>
      </c>
      <c r="B36" s="4" t="s">
        <v>265</v>
      </c>
      <c r="C36" s="155">
        <v>478564</v>
      </c>
      <c r="D36" s="123"/>
      <c r="E36" s="146">
        <v>81</v>
      </c>
      <c r="F36" s="4" t="s">
        <v>327</v>
      </c>
      <c r="G36" s="155">
        <v>33687</v>
      </c>
    </row>
    <row r="37" spans="1:7" ht="14.25" customHeight="1">
      <c r="A37" s="24">
        <v>35</v>
      </c>
      <c r="B37" s="4" t="s">
        <v>292</v>
      </c>
      <c r="C37" s="155">
        <v>442307</v>
      </c>
      <c r="D37" s="123"/>
      <c r="E37" s="146">
        <v>82</v>
      </c>
      <c r="F37" s="4" t="s">
        <v>305</v>
      </c>
      <c r="G37" s="155">
        <v>31385</v>
      </c>
    </row>
    <row r="38" spans="1:7" ht="14.25" customHeight="1">
      <c r="A38" s="24">
        <v>36</v>
      </c>
      <c r="B38" s="4" t="s">
        <v>268</v>
      </c>
      <c r="C38" s="155">
        <v>435455</v>
      </c>
      <c r="D38" s="123"/>
      <c r="E38" s="146">
        <v>83</v>
      </c>
      <c r="F38" s="4" t="s">
        <v>198</v>
      </c>
      <c r="G38" s="155">
        <v>30089</v>
      </c>
    </row>
    <row r="39" spans="1:7" ht="14.25" customHeight="1">
      <c r="A39" s="24">
        <v>37</v>
      </c>
      <c r="B39" s="4" t="s">
        <v>288</v>
      </c>
      <c r="C39" s="155">
        <v>362678</v>
      </c>
      <c r="D39" s="123"/>
      <c r="E39" s="146">
        <v>84</v>
      </c>
      <c r="F39" s="4" t="s">
        <v>206</v>
      </c>
      <c r="G39" s="155">
        <v>27581</v>
      </c>
    </row>
    <row r="40" spans="1:7" ht="14.25" customHeight="1">
      <c r="A40" s="24">
        <v>38</v>
      </c>
      <c r="B40" s="4" t="s">
        <v>541</v>
      </c>
      <c r="C40" s="155">
        <v>354176</v>
      </c>
      <c r="D40" s="123"/>
      <c r="E40" s="146">
        <v>85</v>
      </c>
      <c r="F40" s="4" t="s">
        <v>428</v>
      </c>
      <c r="G40" s="155">
        <v>26209</v>
      </c>
    </row>
    <row r="41" spans="1:7" ht="14.25" customHeight="1">
      <c r="A41" s="24">
        <v>39</v>
      </c>
      <c r="B41" s="4" t="s">
        <v>317</v>
      </c>
      <c r="C41" s="155">
        <v>347574</v>
      </c>
      <c r="D41" s="123"/>
      <c r="E41" s="146">
        <v>86</v>
      </c>
      <c r="F41" s="4" t="s">
        <v>316</v>
      </c>
      <c r="G41" s="155">
        <v>25348</v>
      </c>
    </row>
    <row r="42" spans="1:7" ht="14.25" customHeight="1">
      <c r="A42" s="24">
        <v>40</v>
      </c>
      <c r="B42" s="4" t="s">
        <v>546</v>
      </c>
      <c r="C42" s="155">
        <v>342917</v>
      </c>
      <c r="D42" s="123"/>
      <c r="E42" s="146">
        <v>87</v>
      </c>
      <c r="F42" s="4" t="s">
        <v>333</v>
      </c>
      <c r="G42" s="155">
        <v>18502</v>
      </c>
    </row>
    <row r="43" spans="1:7" ht="14.25" customHeight="1">
      <c r="A43" s="24">
        <v>41</v>
      </c>
      <c r="B43" s="4" t="s">
        <v>282</v>
      </c>
      <c r="C43" s="155">
        <v>326608</v>
      </c>
      <c r="D43" s="123"/>
      <c r="E43" s="146">
        <v>88</v>
      </c>
      <c r="F43" s="4" t="s">
        <v>116</v>
      </c>
      <c r="G43" s="155">
        <v>13924</v>
      </c>
    </row>
    <row r="44" spans="1:7" ht="14.25" customHeight="1">
      <c r="A44" s="24">
        <v>42</v>
      </c>
      <c r="B44" s="4" t="s">
        <v>213</v>
      </c>
      <c r="C44" s="155">
        <v>312473</v>
      </c>
      <c r="D44" s="123"/>
      <c r="E44" s="146">
        <v>89</v>
      </c>
      <c r="F44" s="4" t="s">
        <v>345</v>
      </c>
      <c r="G44" s="155">
        <v>13438</v>
      </c>
    </row>
    <row r="45" spans="1:7" ht="14.25" customHeight="1">
      <c r="A45" s="24">
        <v>43</v>
      </c>
      <c r="B45" s="4" t="s">
        <v>540</v>
      </c>
      <c r="C45" s="155">
        <v>297285</v>
      </c>
      <c r="D45" s="123"/>
      <c r="E45" s="24">
        <v>90</v>
      </c>
      <c r="F45" s="4" t="s">
        <v>308</v>
      </c>
      <c r="G45" s="155">
        <v>11030</v>
      </c>
    </row>
    <row r="46" spans="1:7" ht="14.25" customHeight="1">
      <c r="A46" s="24">
        <v>44</v>
      </c>
      <c r="B46" s="4" t="s">
        <v>301</v>
      </c>
      <c r="C46" s="155">
        <v>287283</v>
      </c>
      <c r="D46" s="123"/>
      <c r="E46" s="146"/>
      <c r="G46" s="521"/>
    </row>
    <row r="47" spans="1:7" ht="14.25" customHeight="1">
      <c r="A47" s="24">
        <v>45</v>
      </c>
      <c r="B47" s="4" t="s">
        <v>218</v>
      </c>
      <c r="C47" s="155">
        <v>280081</v>
      </c>
      <c r="D47" s="123"/>
      <c r="E47" s="146"/>
      <c r="F47" s="26" t="s">
        <v>249</v>
      </c>
      <c r="G47" s="635">
        <f>MEDIAN(G3:G45,C3:C49)</f>
        <v>277239</v>
      </c>
    </row>
    <row r="48" spans="1:7" ht="14.25" customHeight="1">
      <c r="A48" s="24">
        <v>46</v>
      </c>
      <c r="B48" s="4" t="s">
        <v>131</v>
      </c>
      <c r="C48" s="155">
        <v>274397</v>
      </c>
      <c r="D48" s="123"/>
      <c r="E48" s="146"/>
      <c r="F48" s="26" t="s">
        <v>248</v>
      </c>
      <c r="G48" s="635">
        <f>AVERAGE(G3:G45,C3:C49)</f>
        <v>458397.84444444446</v>
      </c>
    </row>
    <row r="49" spans="1:11" ht="14.25" customHeight="1">
      <c r="A49" s="24">
        <v>47</v>
      </c>
      <c r="B49" s="4" t="s">
        <v>430</v>
      </c>
      <c r="C49" s="155">
        <v>255170</v>
      </c>
      <c r="D49" s="123"/>
      <c r="E49" s="146"/>
      <c r="F49" s="26" t="s">
        <v>222</v>
      </c>
      <c r="G49" s="27">
        <f>SUM(G3:G45,C3:C49)</f>
        <v>41255806</v>
      </c>
    </row>
    <row r="50" spans="1:11" ht="14.25" customHeight="1">
      <c r="A50" s="24"/>
      <c r="B50" s="188"/>
      <c r="C50" s="521"/>
      <c r="D50" s="125"/>
      <c r="E50" s="146"/>
      <c r="F50" s="19"/>
      <c r="G50" s="521"/>
    </row>
    <row r="51" spans="1:11" ht="14.25" customHeight="1">
      <c r="A51" s="24"/>
      <c r="B51" s="188"/>
      <c r="C51" s="521"/>
      <c r="D51" s="125"/>
      <c r="E51" s="146"/>
      <c r="F51" s="4"/>
      <c r="G51" s="155"/>
    </row>
    <row r="52" spans="1:11" ht="14.25" customHeight="1">
      <c r="A52" s="24"/>
      <c r="B52" s="297"/>
      <c r="C52" s="521"/>
      <c r="D52" s="125"/>
      <c r="E52" s="24"/>
    </row>
    <row r="53" spans="1:11" ht="14.25" customHeight="1">
      <c r="A53" s="241"/>
      <c r="B53" s="188"/>
      <c r="C53" s="521"/>
      <c r="D53" s="125"/>
      <c r="G53" s="27"/>
    </row>
    <row r="54" spans="1:11" ht="14.25" customHeight="1">
      <c r="A54" s="24"/>
      <c r="B54" s="146"/>
      <c r="C54" s="521"/>
      <c r="G54" s="27"/>
    </row>
    <row r="55" spans="1:11" ht="14.25" customHeight="1">
      <c r="A55" s="146"/>
      <c r="B55" s="188"/>
      <c r="C55" s="521"/>
      <c r="G55" s="27"/>
      <c r="K55" s="114"/>
    </row>
    <row r="56" spans="1:11" ht="14.25" customHeight="1">
      <c r="K56" s="114"/>
    </row>
    <row r="57" spans="1:11" ht="14.25" customHeight="1">
      <c r="A57" s="107"/>
    </row>
    <row r="58" spans="1:11" ht="14.25" customHeight="1">
      <c r="F58" s="39"/>
    </row>
    <row r="59" spans="1:11" ht="14.25" customHeight="1">
      <c r="F59" s="39"/>
    </row>
    <row r="60" spans="1:11" ht="14.25" customHeight="1">
      <c r="F60" s="39"/>
    </row>
    <row r="93" spans="10:10" ht="14.25" customHeight="1">
      <c r="J93" s="4"/>
    </row>
    <row r="94" spans="10:10" ht="14.25" customHeight="1">
      <c r="J94" s="4"/>
    </row>
    <row r="95" spans="10:10" ht="14.25" customHeight="1">
      <c r="J95" s="4"/>
    </row>
    <row r="96" spans="10:10" ht="14.25" customHeight="1">
      <c r="J96" s="4"/>
    </row>
    <row r="97" spans="2:10" ht="14.25" customHeight="1">
      <c r="J97" s="4"/>
    </row>
    <row r="98" spans="2:10" ht="14.25" customHeight="1">
      <c r="J98" s="4"/>
    </row>
    <row r="99" spans="2:10" ht="14.25" customHeight="1">
      <c r="J99" s="4"/>
    </row>
    <row r="100" spans="2:10" ht="14.25" customHeight="1">
      <c r="J100" s="4"/>
    </row>
    <row r="101" spans="2:10" ht="14.25" customHeight="1">
      <c r="C101" s="100"/>
      <c r="J101" s="4"/>
    </row>
    <row r="102" spans="2:10" ht="14.25" customHeight="1">
      <c r="B102" s="26"/>
      <c r="C102" s="39"/>
      <c r="J102" s="4"/>
    </row>
    <row r="103" spans="2:10" ht="14.25" customHeight="1">
      <c r="B103" s="26"/>
      <c r="C103" s="39"/>
      <c r="J103" s="4"/>
    </row>
    <row r="104" spans="2:10" ht="14.25" customHeight="1">
      <c r="B104" s="26"/>
      <c r="C104" s="39"/>
      <c r="J104" s="4"/>
    </row>
    <row r="105" spans="2:10" ht="14.25" customHeight="1">
      <c r="J105" s="4"/>
    </row>
    <row r="106" spans="2:10" ht="14.25" customHeight="1">
      <c r="J106" s="4"/>
    </row>
    <row r="107" spans="2:10" ht="14.25" customHeight="1">
      <c r="J107" s="4"/>
    </row>
    <row r="108" spans="2:10" ht="14.25" customHeight="1">
      <c r="J108" s="4"/>
    </row>
    <row r="109" spans="2:10" ht="14.25" customHeight="1">
      <c r="J109" s="4"/>
    </row>
    <row r="110" spans="2:10" ht="14.25" customHeight="1">
      <c r="J110" s="4"/>
    </row>
    <row r="111" spans="2:10" ht="14.25" customHeight="1">
      <c r="J111" s="4"/>
    </row>
    <row r="112" spans="2:10" ht="14.25" customHeight="1">
      <c r="J112" s="4"/>
    </row>
    <row r="113" spans="10:10" ht="14.25" customHeight="1">
      <c r="J113" s="4"/>
    </row>
    <row r="114" spans="10:10" ht="14.25" customHeight="1">
      <c r="J114" s="4"/>
    </row>
    <row r="115" spans="10:10" ht="14.25" customHeight="1">
      <c r="J115" s="4"/>
    </row>
    <row r="116" spans="10:10" ht="14.25" customHeight="1">
      <c r="J116" s="4"/>
    </row>
    <row r="117" spans="10:10" ht="14.25" customHeight="1">
      <c r="J117" s="4"/>
    </row>
    <row r="118" spans="10:10" ht="14.25" customHeight="1">
      <c r="J118" s="4"/>
    </row>
    <row r="119" spans="10:10" ht="14.25" customHeight="1">
      <c r="J119" s="4"/>
    </row>
    <row r="120" spans="10:10" ht="14.25" customHeight="1">
      <c r="J120" s="4"/>
    </row>
    <row r="121" spans="10:10" ht="14.25" customHeight="1">
      <c r="J121" s="4"/>
    </row>
    <row r="122" spans="10:10" ht="14.25" customHeight="1">
      <c r="J122" s="4"/>
    </row>
    <row r="123" spans="10:10" ht="14.25" customHeight="1">
      <c r="J123" s="4"/>
    </row>
    <row r="124" spans="10:10" ht="14.25" customHeight="1">
      <c r="J124" s="4"/>
    </row>
    <row r="125" spans="10:10" ht="14.25" customHeight="1">
      <c r="J125" s="4"/>
    </row>
    <row r="126" spans="10:10" ht="14.25" customHeight="1">
      <c r="J126" s="4"/>
    </row>
    <row r="127" spans="10:10" ht="14.25" customHeight="1">
      <c r="J127" s="4"/>
    </row>
    <row r="128" spans="10:10" ht="14.25" customHeight="1">
      <c r="J128" s="4"/>
    </row>
    <row r="129" spans="10:10" ht="14.25" customHeight="1">
      <c r="J129" s="4"/>
    </row>
    <row r="130" spans="10:10" ht="14.25" customHeight="1">
      <c r="J130" s="4"/>
    </row>
    <row r="131" spans="10:10" ht="14.25" customHeight="1">
      <c r="J131" s="4"/>
    </row>
    <row r="132" spans="10:10" ht="14.25" customHeight="1">
      <c r="J132" s="4"/>
    </row>
    <row r="133" spans="10:10" ht="14.25" customHeight="1">
      <c r="J133" s="4"/>
    </row>
    <row r="134" spans="10:10" ht="14.25" customHeight="1">
      <c r="J134" s="4"/>
    </row>
    <row r="135" spans="10:10" ht="14.25" customHeight="1">
      <c r="J135" s="4"/>
    </row>
    <row r="136" spans="10:10" ht="14.25" customHeight="1">
      <c r="J136" s="4"/>
    </row>
    <row r="137" spans="10:10" ht="14.25" customHeight="1">
      <c r="J137" s="4"/>
    </row>
    <row r="138" spans="10:10" ht="14.25" customHeight="1">
      <c r="J138" s="4"/>
    </row>
    <row r="139" spans="10:10" ht="14.25" customHeight="1">
      <c r="J139" s="4"/>
    </row>
    <row r="140" spans="10:10" ht="14.25" customHeight="1">
      <c r="J140" s="4"/>
    </row>
    <row r="141" spans="10:10" ht="14.25" customHeight="1">
      <c r="J141" s="4"/>
    </row>
    <row r="142" spans="10:10" ht="14.25" customHeight="1">
      <c r="J142" s="4"/>
    </row>
    <row r="143" spans="10:10" ht="14.25" customHeight="1">
      <c r="J143" s="4"/>
    </row>
    <row r="144" spans="10:10" ht="14.25" customHeight="1">
      <c r="J144" s="4"/>
    </row>
    <row r="145" spans="10:10" ht="14.25" customHeight="1">
      <c r="J145" s="4"/>
    </row>
    <row r="146" spans="10:10" ht="14.25" customHeight="1">
      <c r="J146" s="4"/>
    </row>
    <row r="147" spans="10:10" ht="14.25" customHeight="1">
      <c r="J147" s="4"/>
    </row>
    <row r="148" spans="10:10" ht="14.25" customHeight="1">
      <c r="J148" s="4"/>
    </row>
    <row r="149" spans="10:10" ht="14.25" customHeight="1">
      <c r="J149" s="4"/>
    </row>
    <row r="150" spans="10:10" ht="14.25" customHeight="1">
      <c r="J150" s="4"/>
    </row>
    <row r="151" spans="10:10" ht="14.25" customHeight="1">
      <c r="J151" s="4"/>
    </row>
    <row r="152" spans="10:10" ht="14.25" customHeight="1">
      <c r="J152" s="4"/>
    </row>
    <row r="153" spans="10:10" ht="14.25" customHeight="1">
      <c r="J153" s="4"/>
    </row>
    <row r="154" spans="10:10" ht="14.25" customHeight="1">
      <c r="J154" s="4"/>
    </row>
    <row r="155" spans="10:10" ht="14.25" customHeight="1">
      <c r="J155" s="4"/>
    </row>
    <row r="156" spans="10:10" ht="14.25" customHeight="1">
      <c r="J156" s="4"/>
    </row>
    <row r="157" spans="10:10" ht="14.25" customHeight="1">
      <c r="J157" s="4"/>
    </row>
    <row r="158" spans="10:10" ht="14.25" customHeight="1">
      <c r="J158" s="4"/>
    </row>
    <row r="159" spans="10:10" ht="14.25" customHeight="1">
      <c r="J159" s="4"/>
    </row>
    <row r="160" spans="10:10" ht="14.25" customHeight="1">
      <c r="J160" s="4"/>
    </row>
    <row r="161" spans="10:10" ht="14.25" customHeight="1">
      <c r="J161" s="4"/>
    </row>
    <row r="162" spans="10:10" ht="14.25" customHeight="1">
      <c r="J162" s="4"/>
    </row>
    <row r="163" spans="10:10" ht="14.25" customHeight="1">
      <c r="J163" s="4"/>
    </row>
    <row r="164" spans="10:10" ht="14.25" customHeight="1">
      <c r="J164" s="4"/>
    </row>
    <row r="165" spans="10:10" ht="14.25" customHeight="1">
      <c r="J165" s="4"/>
    </row>
    <row r="166" spans="10:10" ht="14.25" customHeight="1">
      <c r="J166" s="4"/>
    </row>
    <row r="167" spans="10:10" ht="14.25" customHeight="1">
      <c r="J167" s="4"/>
    </row>
    <row r="168" spans="10:10" ht="14.25" customHeight="1">
      <c r="J168" s="4"/>
    </row>
    <row r="169" spans="10:10" ht="14.25" customHeight="1">
      <c r="J169" s="4"/>
    </row>
    <row r="170" spans="10:10" ht="14.25" customHeight="1">
      <c r="J170" s="4"/>
    </row>
    <row r="171" spans="10:10" ht="14.25" customHeight="1">
      <c r="J171" s="4"/>
    </row>
    <row r="172" spans="10:10" ht="14.25" customHeight="1">
      <c r="J172" s="4"/>
    </row>
    <row r="173" spans="10:10" ht="14.25" customHeight="1">
      <c r="J173" s="4"/>
    </row>
    <row r="174" spans="10:10" ht="14.25" customHeight="1">
      <c r="J174" s="4"/>
    </row>
    <row r="175" spans="10:10" ht="14.25" customHeight="1">
      <c r="J175" s="4"/>
    </row>
    <row r="176" spans="10:10" ht="14.25" customHeight="1">
      <c r="J176" s="4"/>
    </row>
    <row r="177" spans="10:10" ht="14.25" customHeight="1">
      <c r="J177" s="4"/>
    </row>
    <row r="178" spans="10:10" ht="14.25" customHeight="1">
      <c r="J178" s="4"/>
    </row>
    <row r="179" spans="10:10" ht="14.25" customHeight="1">
      <c r="J179" s="4"/>
    </row>
    <row r="180" spans="10:10" ht="14.25" customHeight="1">
      <c r="J180" s="4"/>
    </row>
    <row r="181" spans="10:10" ht="14.25" customHeight="1">
      <c r="J181" s="4"/>
    </row>
    <row r="182" spans="10:10" ht="14.25" customHeight="1">
      <c r="J182" s="4"/>
    </row>
    <row r="183" spans="10:10" ht="14.25" customHeight="1">
      <c r="J183" s="4"/>
    </row>
    <row r="184" spans="10:10" ht="14.25" customHeight="1">
      <c r="J184" s="4"/>
    </row>
    <row r="185" spans="10:10" ht="14.25" customHeight="1">
      <c r="J185" s="4"/>
    </row>
    <row r="186" spans="10:10" ht="14.25" customHeight="1">
      <c r="J186" s="4"/>
    </row>
    <row r="187" spans="10:10" ht="14.25" customHeight="1">
      <c r="J187" s="4"/>
    </row>
    <row r="188" spans="10:10" ht="14.25" customHeight="1">
      <c r="J188" s="4"/>
    </row>
    <row r="189" spans="10:10" ht="14.25" customHeight="1">
      <c r="J189" s="4"/>
    </row>
    <row r="190" spans="10:10" ht="14.25" customHeight="1">
      <c r="J190" s="4"/>
    </row>
    <row r="191" spans="10:10" ht="14.25" customHeight="1">
      <c r="J191" s="4"/>
    </row>
    <row r="192" spans="10:10" ht="14.25" customHeight="1">
      <c r="J192" s="4"/>
    </row>
    <row r="193" spans="10:10" ht="14.25" customHeight="1">
      <c r="J193" s="4"/>
    </row>
    <row r="194" spans="10:10" ht="14.25" customHeight="1">
      <c r="J194" s="4"/>
    </row>
    <row r="195" spans="10:10" ht="14.25" customHeight="1">
      <c r="J195" s="4"/>
    </row>
    <row r="196" spans="10:10" ht="14.25" customHeight="1">
      <c r="J196" s="4"/>
    </row>
    <row r="197" spans="10:10" ht="14.25" customHeight="1">
      <c r="J197" s="4"/>
    </row>
    <row r="198" spans="10:10" ht="14.25" customHeight="1">
      <c r="J198" s="4"/>
    </row>
    <row r="199" spans="10:10" ht="14.25" customHeight="1">
      <c r="J199" s="4"/>
    </row>
    <row r="200" spans="10:10" ht="14.25" customHeight="1">
      <c r="J200" s="4"/>
    </row>
    <row r="201" spans="10:10" ht="14.25" customHeight="1">
      <c r="J201" s="4"/>
    </row>
    <row r="202" spans="10:10" ht="14.25" customHeight="1">
      <c r="J202" s="4"/>
    </row>
    <row r="203" spans="10:10" ht="14.25" customHeight="1">
      <c r="J203" s="4"/>
    </row>
    <row r="204" spans="10:10" ht="14.25" customHeight="1">
      <c r="J204" s="4"/>
    </row>
    <row r="205" spans="10:10" ht="14.25" customHeight="1">
      <c r="J205" s="4"/>
    </row>
    <row r="206" spans="10:10" ht="14.25" customHeight="1">
      <c r="J206" s="4"/>
    </row>
    <row r="207" spans="10:10" ht="14.25" customHeight="1">
      <c r="J207" s="4"/>
    </row>
    <row r="208" spans="10:10" ht="14.25" customHeight="1">
      <c r="J208" s="4"/>
    </row>
    <row r="209" spans="10:10" ht="14.25" customHeight="1">
      <c r="J209" s="4"/>
    </row>
    <row r="210" spans="10:10" ht="14.25" customHeight="1">
      <c r="J210" s="4"/>
    </row>
    <row r="211" spans="10:10" ht="14.25" customHeight="1">
      <c r="J211" s="4"/>
    </row>
    <row r="212" spans="10:10" ht="14.25" customHeight="1">
      <c r="J212" s="4"/>
    </row>
    <row r="213" spans="10:10" ht="14.25" customHeight="1">
      <c r="J213" s="4"/>
    </row>
    <row r="214" spans="10:10" ht="14.25" customHeight="1">
      <c r="J214" s="4"/>
    </row>
    <row r="215" spans="10:10" ht="14.25" customHeight="1">
      <c r="J215" s="4"/>
    </row>
    <row r="216" spans="10:10" ht="14.25" customHeight="1">
      <c r="J216" s="4"/>
    </row>
    <row r="217" spans="10:10" ht="14.25" customHeight="1">
      <c r="J217" s="4"/>
    </row>
    <row r="218" spans="10:10" ht="14.25" customHeight="1">
      <c r="J218" s="4"/>
    </row>
    <row r="219" spans="10:10" ht="14.25" customHeight="1">
      <c r="J219" s="4"/>
    </row>
    <row r="220" spans="10:10" ht="14.25" customHeight="1">
      <c r="J220" s="4"/>
    </row>
    <row r="221" spans="10:10" ht="14.25" customHeight="1">
      <c r="J221" s="4"/>
    </row>
    <row r="222" spans="10:10" ht="14.25" customHeight="1">
      <c r="J222" s="4"/>
    </row>
    <row r="223" spans="10:10" ht="14.25" customHeight="1">
      <c r="J223" s="4"/>
    </row>
    <row r="224" spans="10:10" ht="14.25" customHeight="1">
      <c r="J224" s="4"/>
    </row>
    <row r="225" spans="10:10" ht="14.25" customHeight="1">
      <c r="J225" s="4"/>
    </row>
    <row r="226" spans="10:10" ht="14.25" customHeight="1">
      <c r="J226" s="4"/>
    </row>
    <row r="227" spans="10:10" ht="14.25" customHeight="1">
      <c r="J227" s="4"/>
    </row>
    <row r="228" spans="10:10" ht="14.25" customHeight="1">
      <c r="J228" s="4"/>
    </row>
    <row r="229" spans="10:10" ht="14.25" customHeight="1">
      <c r="J229" s="4"/>
    </row>
    <row r="230" spans="10:10" ht="14.25" customHeight="1">
      <c r="J230" s="4"/>
    </row>
    <row r="231" spans="10:10" ht="14.25" customHeight="1">
      <c r="J231" s="4"/>
    </row>
    <row r="232" spans="10:10" ht="14.25" customHeight="1">
      <c r="J232" s="4"/>
    </row>
    <row r="233" spans="10:10" ht="14.25" customHeight="1">
      <c r="J233" s="4"/>
    </row>
    <row r="234" spans="10:10" ht="14.25" customHeight="1">
      <c r="J234" s="4"/>
    </row>
    <row r="235" spans="10:10" ht="14.25" customHeight="1">
      <c r="J235" s="4"/>
    </row>
    <row r="236" spans="10:10" ht="14.25" customHeight="1">
      <c r="J236" s="4"/>
    </row>
    <row r="237" spans="10:10" ht="14.25" customHeight="1">
      <c r="J237" s="4"/>
    </row>
    <row r="238" spans="10:10" ht="14.25" customHeight="1">
      <c r="J238" s="4"/>
    </row>
    <row r="239" spans="10:10" ht="14.25" customHeight="1">
      <c r="J239" s="4"/>
    </row>
    <row r="240" spans="10:10" ht="14.25" customHeight="1">
      <c r="J240" s="4"/>
    </row>
    <row r="241" spans="10:10" ht="14.25" customHeight="1">
      <c r="J241" s="4"/>
    </row>
    <row r="242" spans="10:10" ht="14.25" customHeight="1">
      <c r="J242" s="4"/>
    </row>
    <row r="243" spans="10:10" ht="14.25" customHeight="1">
      <c r="J243" s="4"/>
    </row>
    <row r="244" spans="10:10" ht="14.25" customHeight="1">
      <c r="J244" s="4"/>
    </row>
    <row r="245" spans="10:10" ht="14.25" customHeight="1">
      <c r="J245" s="4"/>
    </row>
    <row r="246" spans="10:10" ht="14.25" customHeight="1">
      <c r="J246" s="4"/>
    </row>
    <row r="247" spans="10:10" ht="14.25" customHeight="1">
      <c r="J247" s="4"/>
    </row>
    <row r="248" spans="10:10" ht="14.25" customHeight="1">
      <c r="J248" s="4"/>
    </row>
    <row r="249" spans="10:10" ht="14.25" customHeight="1">
      <c r="J249" s="4"/>
    </row>
    <row r="250" spans="10:10" ht="14.25" customHeight="1">
      <c r="J250" s="4"/>
    </row>
    <row r="251" spans="10:10" ht="14.25" customHeight="1">
      <c r="J251" s="4"/>
    </row>
    <row r="252" spans="10:10" ht="14.25" customHeight="1">
      <c r="J252" s="4"/>
    </row>
    <row r="253" spans="10:10" ht="14.25" customHeight="1">
      <c r="J253" s="4"/>
    </row>
    <row r="254" spans="10:10" ht="14.25" customHeight="1">
      <c r="J254" s="4"/>
    </row>
    <row r="255" spans="10:10" ht="14.25" customHeight="1">
      <c r="J255" s="4"/>
    </row>
    <row r="256" spans="10:10" ht="14.25" customHeight="1">
      <c r="J256" s="4"/>
    </row>
    <row r="257" spans="10:10" ht="14.25" customHeight="1">
      <c r="J257" s="4"/>
    </row>
    <row r="258" spans="10:10" ht="14.25" customHeight="1">
      <c r="J258" s="4"/>
    </row>
    <row r="259" spans="10:10" ht="14.25" customHeight="1">
      <c r="J259" s="4"/>
    </row>
    <row r="260" spans="10:10" ht="14.25" customHeight="1">
      <c r="J260" s="4"/>
    </row>
    <row r="261" spans="10:10" ht="14.25" customHeight="1">
      <c r="J261" s="4"/>
    </row>
    <row r="262" spans="10:10" ht="14.25" customHeight="1">
      <c r="J262" s="4"/>
    </row>
    <row r="263" spans="10:10" ht="14.25" customHeight="1">
      <c r="J263" s="4"/>
    </row>
    <row r="264" spans="10:10" ht="14.25" customHeight="1">
      <c r="J264" s="4"/>
    </row>
    <row r="265" spans="10:10" ht="14.25" customHeight="1">
      <c r="J265" s="4"/>
    </row>
    <row r="266" spans="10:10" ht="14.25" customHeight="1">
      <c r="J266" s="4"/>
    </row>
    <row r="267" spans="10:10" ht="14.25" customHeight="1">
      <c r="J267" s="4"/>
    </row>
    <row r="268" spans="10:10" ht="14.25" customHeight="1">
      <c r="J268" s="4"/>
    </row>
    <row r="269" spans="10:10" ht="14.25" customHeight="1">
      <c r="J269" s="4"/>
    </row>
    <row r="270" spans="10:10" ht="14.25" customHeight="1">
      <c r="J270" s="4"/>
    </row>
    <row r="271" spans="10:10" ht="14.25" customHeight="1">
      <c r="J271" s="4"/>
    </row>
    <row r="272" spans="10:10" ht="14.25" customHeight="1">
      <c r="J272" s="4"/>
    </row>
    <row r="273" spans="10:10" ht="14.25" customHeight="1">
      <c r="J273" s="4"/>
    </row>
    <row r="274" spans="10:10" ht="14.25" customHeight="1">
      <c r="J274" s="4"/>
    </row>
    <row r="275" spans="10:10" ht="14.25" customHeight="1">
      <c r="J275" s="4"/>
    </row>
    <row r="276" spans="10:10" ht="14.25" customHeight="1">
      <c r="J276" s="4"/>
    </row>
    <row r="277" spans="10:10" ht="14.25" customHeight="1">
      <c r="J277" s="4"/>
    </row>
    <row r="278" spans="10:10" ht="14.25" customHeight="1">
      <c r="J278" s="4"/>
    </row>
    <row r="279" spans="10:10" ht="14.25" customHeight="1">
      <c r="J279" s="4"/>
    </row>
    <row r="280" spans="10:10" ht="14.25" customHeight="1">
      <c r="J280" s="4"/>
    </row>
    <row r="281" spans="10:10" ht="14.25" customHeight="1">
      <c r="J281" s="4"/>
    </row>
    <row r="282" spans="10:10" ht="14.25" customHeight="1">
      <c r="J282" s="4"/>
    </row>
    <row r="283" spans="10:10" ht="14.25" customHeight="1">
      <c r="J283" s="4"/>
    </row>
    <row r="284" spans="10:10" ht="14.25" customHeight="1">
      <c r="J284" s="4"/>
    </row>
    <row r="285" spans="10:10" ht="14.25" customHeight="1">
      <c r="J285" s="4"/>
    </row>
    <row r="286" spans="10:10" ht="14.25" customHeight="1">
      <c r="J286" s="4"/>
    </row>
    <row r="287" spans="10:10" ht="14.25" customHeight="1">
      <c r="J287" s="4"/>
    </row>
    <row r="288" spans="10:10" ht="14.25" customHeight="1">
      <c r="J288" s="4"/>
    </row>
    <row r="289" spans="10:10" ht="14.25" customHeight="1">
      <c r="J289" s="4"/>
    </row>
    <row r="290" spans="10:10" ht="14.25" customHeight="1">
      <c r="J290" s="4"/>
    </row>
    <row r="291" spans="10:10" ht="14.25" customHeight="1">
      <c r="J291" s="4"/>
    </row>
    <row r="292" spans="10:10" ht="14.25" customHeight="1">
      <c r="J292" s="4"/>
    </row>
    <row r="293" spans="10:10" ht="14.25" customHeight="1">
      <c r="J293" s="4"/>
    </row>
    <row r="294" spans="10:10" ht="14.25" customHeight="1">
      <c r="J294" s="4"/>
    </row>
    <row r="295" spans="10:10" ht="14.25" customHeight="1">
      <c r="J295" s="4"/>
    </row>
    <row r="296" spans="10:10" ht="14.25" customHeight="1">
      <c r="J296" s="4"/>
    </row>
    <row r="297" spans="10:10" ht="14.25" customHeight="1">
      <c r="J297" s="4"/>
    </row>
    <row r="298" spans="10:10" ht="14.25" customHeight="1">
      <c r="J298" s="4"/>
    </row>
    <row r="299" spans="10:10" ht="14.25" customHeight="1">
      <c r="J299" s="4"/>
    </row>
    <row r="300" spans="10:10" ht="14.25" customHeight="1">
      <c r="J300" s="4"/>
    </row>
    <row r="301" spans="10:10" ht="14.25" customHeight="1">
      <c r="J301" s="4"/>
    </row>
    <row r="302" spans="10:10" ht="14.25" customHeight="1">
      <c r="J302" s="4"/>
    </row>
    <row r="303" spans="10:10" ht="14.25" customHeight="1">
      <c r="J303" s="4"/>
    </row>
    <row r="304" spans="10:10" ht="14.25" customHeight="1">
      <c r="J304" s="4"/>
    </row>
    <row r="305" spans="10:10" ht="14.25" customHeight="1">
      <c r="J305" s="4"/>
    </row>
    <row r="306" spans="10:10" ht="14.25" customHeight="1">
      <c r="J306" s="4"/>
    </row>
    <row r="307" spans="10:10" ht="14.25" customHeight="1">
      <c r="J307" s="4"/>
    </row>
    <row r="308" spans="10:10" ht="14.25" customHeight="1">
      <c r="J308" s="4"/>
    </row>
    <row r="309" spans="10:10" ht="14.25" customHeight="1">
      <c r="J309" s="4"/>
    </row>
    <row r="310" spans="10:10" ht="14.25" customHeight="1">
      <c r="J310" s="4"/>
    </row>
    <row r="311" spans="10:10" ht="14.25" customHeight="1">
      <c r="J311" s="4"/>
    </row>
    <row r="312" spans="10:10" ht="14.25" customHeight="1">
      <c r="J312" s="4"/>
    </row>
    <row r="313" spans="10:10" ht="14.25" customHeight="1">
      <c r="J313" s="4"/>
    </row>
    <row r="314" spans="10:10" ht="14.25" customHeight="1">
      <c r="J314" s="4"/>
    </row>
    <row r="315" spans="10:10" ht="14.25" customHeight="1">
      <c r="J315" s="4"/>
    </row>
    <row r="316" spans="10:10" ht="14.25" customHeight="1">
      <c r="J316" s="4"/>
    </row>
    <row r="317" spans="10:10" ht="14.25" customHeight="1">
      <c r="J317" s="4"/>
    </row>
    <row r="318" spans="10:10" ht="14.25" customHeight="1">
      <c r="J318" s="4"/>
    </row>
    <row r="319" spans="10:10" ht="14.25" customHeight="1">
      <c r="J319" s="4"/>
    </row>
    <row r="320" spans="10:10" ht="14.25" customHeight="1">
      <c r="J320" s="4"/>
    </row>
    <row r="321" spans="10:10" ht="14.25" customHeight="1">
      <c r="J321" s="4"/>
    </row>
    <row r="322" spans="10:10" ht="14.25" customHeight="1">
      <c r="J322" s="4"/>
    </row>
    <row r="323" spans="10:10" ht="14.25" customHeight="1">
      <c r="J323" s="4"/>
    </row>
    <row r="324" spans="10:10" ht="14.25" customHeight="1">
      <c r="J324" s="4"/>
    </row>
    <row r="325" spans="10:10" ht="14.25" customHeight="1">
      <c r="J325" s="4"/>
    </row>
    <row r="326" spans="10:10" ht="14.25" customHeight="1">
      <c r="J326" s="4"/>
    </row>
    <row r="327" spans="10:10" ht="14.25" customHeight="1">
      <c r="J327" s="4"/>
    </row>
    <row r="328" spans="10:10" ht="14.25" customHeight="1">
      <c r="J328" s="4"/>
    </row>
    <row r="329" spans="10:10" ht="14.25" customHeight="1">
      <c r="J329" s="4"/>
    </row>
    <row r="330" spans="10:10" ht="14.25" customHeight="1">
      <c r="J330" s="4"/>
    </row>
    <row r="331" spans="10:10" ht="14.25" customHeight="1">
      <c r="J331" s="4"/>
    </row>
    <row r="332" spans="10:10" ht="14.25" customHeight="1">
      <c r="J332" s="4"/>
    </row>
    <row r="333" spans="10:10" ht="14.25" customHeight="1">
      <c r="J333" s="4"/>
    </row>
    <row r="334" spans="10:10" ht="14.25" customHeight="1">
      <c r="J334" s="4"/>
    </row>
    <row r="335" spans="10:10" ht="14.25" customHeight="1">
      <c r="J335" s="4"/>
    </row>
    <row r="336" spans="10:10" ht="14.25" customHeight="1">
      <c r="J336" s="4"/>
    </row>
    <row r="337" spans="10:10" ht="14.25" customHeight="1">
      <c r="J337" s="4"/>
    </row>
    <row r="338" spans="10:10" ht="14.25" customHeight="1">
      <c r="J338" s="4"/>
    </row>
    <row r="339" spans="10:10" ht="14.25" customHeight="1">
      <c r="J339" s="4"/>
    </row>
    <row r="340" spans="10:10" ht="14.25" customHeight="1">
      <c r="J340" s="4"/>
    </row>
    <row r="341" spans="10:10" ht="14.25" customHeight="1">
      <c r="J341" s="4"/>
    </row>
    <row r="342" spans="10:10" ht="14.25" customHeight="1">
      <c r="J342" s="4"/>
    </row>
    <row r="343" spans="10:10" ht="14.25" customHeight="1">
      <c r="J343" s="4"/>
    </row>
    <row r="344" spans="10:10" ht="14.25" customHeight="1">
      <c r="J344" s="4"/>
    </row>
    <row r="345" spans="10:10" ht="14.25" customHeight="1">
      <c r="J345" s="4"/>
    </row>
    <row r="346" spans="10:10" ht="14.25" customHeight="1">
      <c r="J346" s="4"/>
    </row>
    <row r="347" spans="10:10" ht="14.25" customHeight="1">
      <c r="J347" s="4"/>
    </row>
    <row r="348" spans="10:10" ht="14.25" customHeight="1">
      <c r="J348" s="4"/>
    </row>
    <row r="349" spans="10:10" ht="14.25" customHeight="1">
      <c r="J349" s="4"/>
    </row>
    <row r="350" spans="10:10" ht="14.25" customHeight="1">
      <c r="J350" s="4"/>
    </row>
    <row r="351" spans="10:10" ht="14.25" customHeight="1">
      <c r="J351" s="4"/>
    </row>
    <row r="352" spans="10:10" ht="14.25" customHeight="1">
      <c r="J352" s="4"/>
    </row>
    <row r="353" spans="10:10" ht="14.25" customHeight="1">
      <c r="J353" s="4"/>
    </row>
    <row r="354" spans="10:10" ht="14.25" customHeight="1">
      <c r="J354" s="4"/>
    </row>
    <row r="355" spans="10:10" ht="14.25" customHeight="1">
      <c r="J355" s="4"/>
    </row>
    <row r="356" spans="10:10" ht="14.25" customHeight="1">
      <c r="J356" s="4"/>
    </row>
    <row r="357" spans="10:10" ht="14.25" customHeight="1">
      <c r="J357" s="4"/>
    </row>
    <row r="358" spans="10:10" ht="14.25" customHeight="1">
      <c r="J358" s="4"/>
    </row>
    <row r="359" spans="10:10" ht="14.25" customHeight="1">
      <c r="J359" s="4"/>
    </row>
    <row r="360" spans="10:10" ht="14.25" customHeight="1">
      <c r="J360" s="4"/>
    </row>
    <row r="361" spans="10:10" ht="14.25" customHeight="1">
      <c r="J361" s="4"/>
    </row>
    <row r="362" spans="10:10" ht="14.25" customHeight="1">
      <c r="J362" s="4"/>
    </row>
    <row r="363" spans="10:10" ht="14.25" customHeight="1">
      <c r="J363" s="4"/>
    </row>
    <row r="364" spans="10:10" ht="14.25" customHeight="1">
      <c r="J364" s="4"/>
    </row>
    <row r="365" spans="10:10" ht="14.25" customHeight="1">
      <c r="J365" s="4"/>
    </row>
    <row r="366" spans="10:10" ht="14.25" customHeight="1">
      <c r="J366" s="4"/>
    </row>
    <row r="367" spans="10:10" ht="14.25" customHeight="1">
      <c r="J367" s="4"/>
    </row>
    <row r="368" spans="10:10" ht="14.25" customHeight="1">
      <c r="J368" s="4"/>
    </row>
    <row r="369" spans="10:10" ht="14.25" customHeight="1">
      <c r="J369" s="4"/>
    </row>
    <row r="370" spans="10:10" ht="14.25" customHeight="1">
      <c r="J370" s="4"/>
    </row>
    <row r="371" spans="10:10" ht="14.25" customHeight="1">
      <c r="J371" s="4"/>
    </row>
    <row r="372" spans="10:10" ht="14.25" customHeight="1">
      <c r="J372" s="4"/>
    </row>
    <row r="373" spans="10:10" ht="14.25" customHeight="1">
      <c r="J373" s="4"/>
    </row>
    <row r="374" spans="10:10" ht="14.25" customHeight="1">
      <c r="J374" s="4"/>
    </row>
    <row r="375" spans="10:10" ht="14.25" customHeight="1">
      <c r="J375" s="4"/>
    </row>
    <row r="376" spans="10:10" ht="14.25" customHeight="1">
      <c r="J376" s="4"/>
    </row>
    <row r="377" spans="10:10" ht="14.25" customHeight="1">
      <c r="J377" s="4"/>
    </row>
    <row r="378" spans="10:10" ht="14.25" customHeight="1">
      <c r="J378" s="4"/>
    </row>
    <row r="379" spans="10:10" ht="14.25" customHeight="1">
      <c r="J379" s="4"/>
    </row>
    <row r="380" spans="10:10" ht="14.25" customHeight="1">
      <c r="J380" s="4"/>
    </row>
    <row r="381" spans="10:10" ht="14.25" customHeight="1">
      <c r="J381" s="4"/>
    </row>
    <row r="382" spans="10:10" ht="14.25" customHeight="1">
      <c r="J382" s="4"/>
    </row>
    <row r="383" spans="10:10" ht="14.25" customHeight="1">
      <c r="J383" s="4"/>
    </row>
    <row r="384" spans="10:10" ht="14.25" customHeight="1">
      <c r="J384" s="4"/>
    </row>
    <row r="385" spans="10:10" ht="14.25" customHeight="1">
      <c r="J385" s="4"/>
    </row>
    <row r="386" spans="10:10" ht="14.25" customHeight="1">
      <c r="J386" s="4"/>
    </row>
    <row r="387" spans="10:10" ht="14.25" customHeight="1">
      <c r="J387" s="4"/>
    </row>
    <row r="388" spans="10:10" ht="14.25" customHeight="1">
      <c r="J388" s="4"/>
    </row>
    <row r="389" spans="10:10" ht="14.25" customHeight="1">
      <c r="J389" s="4"/>
    </row>
    <row r="390" spans="10:10" ht="14.25" customHeight="1">
      <c r="J390" s="4"/>
    </row>
    <row r="391" spans="10:10" ht="14.25" customHeight="1">
      <c r="J391" s="4"/>
    </row>
    <row r="392" spans="10:10" ht="14.25" customHeight="1">
      <c r="J392" s="4"/>
    </row>
    <row r="393" spans="10:10" ht="14.25" customHeight="1">
      <c r="J393" s="4"/>
    </row>
    <row r="394" spans="10:10" ht="14.25" customHeight="1">
      <c r="J394" s="4"/>
    </row>
    <row r="395" spans="10:10" ht="14.25" customHeight="1">
      <c r="J395" s="4"/>
    </row>
    <row r="396" spans="10:10" ht="14.25" customHeight="1">
      <c r="J396" s="4"/>
    </row>
    <row r="397" spans="10:10" ht="14.25" customHeight="1">
      <c r="J397" s="4"/>
    </row>
    <row r="398" spans="10:10" ht="14.25" customHeight="1">
      <c r="J398" s="4"/>
    </row>
    <row r="399" spans="10:10" ht="14.25" customHeight="1">
      <c r="J399" s="4"/>
    </row>
    <row r="400" spans="10:10" ht="14.25" customHeight="1">
      <c r="J400" s="4"/>
    </row>
    <row r="401" spans="10:10" ht="14.25" customHeight="1">
      <c r="J401" s="4"/>
    </row>
    <row r="402" spans="10:10" ht="14.25" customHeight="1">
      <c r="J402" s="4"/>
    </row>
    <row r="403" spans="10:10" ht="14.25" customHeight="1">
      <c r="J403" s="4"/>
    </row>
    <row r="404" spans="10:10" ht="14.25" customHeight="1">
      <c r="J404" s="4"/>
    </row>
    <row r="405" spans="10:10" ht="14.25" customHeight="1">
      <c r="J405" s="4"/>
    </row>
    <row r="406" spans="10:10" ht="14.25" customHeight="1">
      <c r="J406" s="4"/>
    </row>
    <row r="407" spans="10:10" ht="14.25" customHeight="1">
      <c r="J407" s="4"/>
    </row>
    <row r="408" spans="10:10" ht="14.25" customHeight="1">
      <c r="J408" s="4"/>
    </row>
    <row r="409" spans="10:10" ht="14.25" customHeight="1">
      <c r="J409" s="4"/>
    </row>
    <row r="410" spans="10:10" ht="14.25" customHeight="1">
      <c r="J410" s="4"/>
    </row>
    <row r="411" spans="10:10" ht="14.25" customHeight="1">
      <c r="J411" s="4"/>
    </row>
    <row r="412" spans="10:10" ht="14.25" customHeight="1">
      <c r="J412" s="4"/>
    </row>
    <row r="413" spans="10:10" ht="14.25" customHeight="1">
      <c r="J413" s="4"/>
    </row>
    <row r="414" spans="10:10" ht="14.25" customHeight="1">
      <c r="J414" s="4"/>
    </row>
    <row r="415" spans="10:10" ht="14.25" customHeight="1">
      <c r="J415" s="4"/>
    </row>
    <row r="416" spans="10:10" ht="14.25" customHeight="1">
      <c r="J416" s="4"/>
    </row>
    <row r="417" spans="10:10" ht="14.25" customHeight="1">
      <c r="J417" s="4"/>
    </row>
    <row r="418" spans="10:10" ht="14.25" customHeight="1">
      <c r="J418" s="4"/>
    </row>
    <row r="419" spans="10:10" ht="14.25" customHeight="1">
      <c r="J419" s="4"/>
    </row>
    <row r="420" spans="10:10" ht="14.25" customHeight="1">
      <c r="J420" s="4"/>
    </row>
    <row r="421" spans="10:10" ht="14.25" customHeight="1">
      <c r="J421" s="4"/>
    </row>
    <row r="422" spans="10:10" ht="14.25" customHeight="1">
      <c r="J422" s="4"/>
    </row>
    <row r="423" spans="10:10" ht="14.25" customHeight="1">
      <c r="J423" s="4"/>
    </row>
    <row r="424" spans="10:10" ht="14.25" customHeight="1">
      <c r="J424" s="4"/>
    </row>
    <row r="425" spans="10:10" ht="14.25" customHeight="1">
      <c r="J425" s="4"/>
    </row>
    <row r="426" spans="10:10" ht="14.25" customHeight="1">
      <c r="J426" s="4"/>
    </row>
    <row r="427" spans="10:10" ht="14.25" customHeight="1">
      <c r="J427" s="4"/>
    </row>
    <row r="428" spans="10:10" ht="14.25" customHeight="1">
      <c r="J428" s="4"/>
    </row>
    <row r="429" spans="10:10" ht="14.25" customHeight="1">
      <c r="J429" s="4"/>
    </row>
    <row r="430" spans="10:10" ht="14.25" customHeight="1">
      <c r="J430" s="4"/>
    </row>
    <row r="431" spans="10:10" ht="14.25" customHeight="1">
      <c r="J431" s="4"/>
    </row>
    <row r="432" spans="10:10" ht="14.25" customHeight="1">
      <c r="J432" s="4"/>
    </row>
    <row r="433" spans="10:10" ht="14.25" customHeight="1">
      <c r="J433" s="4"/>
    </row>
    <row r="434" spans="10:10" ht="14.25" customHeight="1">
      <c r="J434" s="4"/>
    </row>
    <row r="435" spans="10:10" ht="14.25" customHeight="1">
      <c r="J435" s="4"/>
    </row>
    <row r="436" spans="10:10" ht="14.25" customHeight="1">
      <c r="J436" s="4"/>
    </row>
    <row r="437" spans="10:10" ht="14.25" customHeight="1">
      <c r="J437" s="4"/>
    </row>
    <row r="438" spans="10:10" ht="14.25" customHeight="1">
      <c r="J438" s="4"/>
    </row>
    <row r="439" spans="10:10" ht="14.25" customHeight="1">
      <c r="J439" s="4"/>
    </row>
    <row r="440" spans="10:10" ht="14.25" customHeight="1">
      <c r="J440" s="4"/>
    </row>
    <row r="441" spans="10:10" ht="14.25" customHeight="1">
      <c r="J441" s="4"/>
    </row>
    <row r="442" spans="10:10" ht="14.25" customHeight="1">
      <c r="J442" s="4"/>
    </row>
    <row r="443" spans="10:10" ht="14.25" customHeight="1">
      <c r="J443" s="4"/>
    </row>
    <row r="444" spans="10:10" ht="14.25" customHeight="1">
      <c r="J444" s="4"/>
    </row>
    <row r="445" spans="10:10" ht="14.25" customHeight="1">
      <c r="J445" s="4"/>
    </row>
    <row r="446" spans="10:10" ht="14.25" customHeight="1">
      <c r="J446" s="4"/>
    </row>
    <row r="447" spans="10:10" ht="14.25" customHeight="1">
      <c r="J447" s="4"/>
    </row>
    <row r="448" spans="10:10" ht="14.25" customHeight="1">
      <c r="J448" s="4"/>
    </row>
    <row r="449" spans="10:10" ht="14.25" customHeight="1">
      <c r="J449" s="4"/>
    </row>
    <row r="450" spans="10:10" ht="14.25" customHeight="1">
      <c r="J450" s="4"/>
    </row>
    <row r="451" spans="10:10" ht="14.25" customHeight="1">
      <c r="J451" s="4"/>
    </row>
    <row r="452" spans="10:10" ht="14.25" customHeight="1">
      <c r="J452" s="4"/>
    </row>
    <row r="453" spans="10:10" ht="14.25" customHeight="1">
      <c r="J453" s="4"/>
    </row>
    <row r="454" spans="10:10" ht="14.25" customHeight="1">
      <c r="J454" s="4"/>
    </row>
    <row r="455" spans="10:10" ht="14.25" customHeight="1">
      <c r="J455" s="4"/>
    </row>
    <row r="456" spans="10:10" ht="14.25" customHeight="1">
      <c r="J456" s="4"/>
    </row>
    <row r="457" spans="10:10" ht="14.25" customHeight="1">
      <c r="J457" s="4"/>
    </row>
    <row r="458" spans="10:10" ht="14.25" customHeight="1">
      <c r="J458" s="4"/>
    </row>
    <row r="459" spans="10:10" ht="14.25" customHeight="1">
      <c r="J459" s="4"/>
    </row>
    <row r="460" spans="10:10" ht="14.25" customHeight="1">
      <c r="J460" s="4"/>
    </row>
    <row r="461" spans="10:10" ht="14.25" customHeight="1">
      <c r="J461" s="4"/>
    </row>
    <row r="462" spans="10:10" ht="14.25" customHeight="1">
      <c r="J462" s="4"/>
    </row>
    <row r="463" spans="10:10" ht="14.25" customHeight="1">
      <c r="J463" s="4"/>
    </row>
    <row r="464" spans="10:10" ht="14.25" customHeight="1">
      <c r="J464" s="4"/>
    </row>
    <row r="465" spans="10:10" ht="14.25" customHeight="1">
      <c r="J465" s="4"/>
    </row>
    <row r="466" spans="10:10" ht="14.25" customHeight="1">
      <c r="J466" s="4"/>
    </row>
    <row r="467" spans="10:10" ht="14.25" customHeight="1">
      <c r="J467" s="4"/>
    </row>
    <row r="468" spans="10:10" ht="14.25" customHeight="1">
      <c r="J468" s="4"/>
    </row>
    <row r="469" spans="10:10" ht="14.25" customHeight="1">
      <c r="J469" s="4"/>
    </row>
    <row r="470" spans="10:10" ht="14.25" customHeight="1">
      <c r="J470" s="4"/>
    </row>
    <row r="471" spans="10:10" ht="14.25" customHeight="1">
      <c r="J471" s="4"/>
    </row>
    <row r="472" spans="10:10" ht="14.25" customHeight="1">
      <c r="J472" s="4"/>
    </row>
    <row r="473" spans="10:10" ht="14.25" customHeight="1">
      <c r="J473" s="4"/>
    </row>
    <row r="474" spans="10:10" ht="14.25" customHeight="1">
      <c r="J474" s="4"/>
    </row>
    <row r="475" spans="10:10" ht="14.25" customHeight="1">
      <c r="J475" s="4"/>
    </row>
    <row r="476" spans="10:10" ht="14.25" customHeight="1">
      <c r="J476" s="4"/>
    </row>
    <row r="477" spans="10:10" ht="14.25" customHeight="1">
      <c r="J477" s="4"/>
    </row>
    <row r="478" spans="10:10" ht="14.25" customHeight="1">
      <c r="J478" s="4"/>
    </row>
    <row r="479" spans="10:10" ht="14.25" customHeight="1">
      <c r="J479" s="4"/>
    </row>
    <row r="480" spans="10:10" ht="14.25" customHeight="1">
      <c r="J480" s="4"/>
    </row>
    <row r="481" spans="10:10" ht="14.25" customHeight="1">
      <c r="J481" s="4"/>
    </row>
    <row r="482" spans="10:10" ht="14.25" customHeight="1">
      <c r="J482" s="4"/>
    </row>
    <row r="483" spans="10:10" ht="14.25" customHeight="1">
      <c r="J483" s="4"/>
    </row>
    <row r="484" spans="10:10" ht="14.25" customHeight="1">
      <c r="J484" s="4"/>
    </row>
    <row r="485" spans="10:10" ht="14.25" customHeight="1">
      <c r="J485" s="4"/>
    </row>
    <row r="486" spans="10:10" ht="14.25" customHeight="1">
      <c r="J486" s="4"/>
    </row>
    <row r="487" spans="10:10" ht="14.25" customHeight="1">
      <c r="J487" s="4"/>
    </row>
    <row r="488" spans="10:10" ht="14.25" customHeight="1">
      <c r="J488" s="4"/>
    </row>
    <row r="489" spans="10:10" ht="14.25" customHeight="1">
      <c r="J489" s="4"/>
    </row>
    <row r="490" spans="10:10" ht="14.25" customHeight="1">
      <c r="J490" s="4"/>
    </row>
    <row r="491" spans="10:10" ht="14.25" customHeight="1">
      <c r="J491" s="4"/>
    </row>
    <row r="492" spans="10:10" ht="14.25" customHeight="1">
      <c r="J492" s="4"/>
    </row>
    <row r="493" spans="10:10" ht="14.25" customHeight="1">
      <c r="J493" s="4"/>
    </row>
    <row r="494" spans="10:10" ht="14.25" customHeight="1">
      <c r="J494" s="4"/>
    </row>
    <row r="495" spans="10:10" ht="14.25" customHeight="1">
      <c r="J495" s="4"/>
    </row>
    <row r="496" spans="10:10" ht="14.25" customHeight="1">
      <c r="J496" s="4"/>
    </row>
    <row r="497" spans="10:10" ht="14.25" customHeight="1">
      <c r="J497" s="4"/>
    </row>
    <row r="498" spans="10:10" ht="14.25" customHeight="1">
      <c r="J498" s="4"/>
    </row>
    <row r="499" spans="10:10" ht="14.25" customHeight="1">
      <c r="J499" s="4"/>
    </row>
    <row r="500" spans="10:10" ht="14.25" customHeight="1">
      <c r="J500" s="4"/>
    </row>
    <row r="501" spans="10:10" ht="14.25" customHeight="1">
      <c r="J501" s="4"/>
    </row>
    <row r="502" spans="10:10" ht="14.25" customHeight="1">
      <c r="J502" s="4"/>
    </row>
    <row r="503" spans="10:10" ht="14.25" customHeight="1">
      <c r="J503" s="4"/>
    </row>
    <row r="504" spans="10:10" ht="14.25" customHeight="1">
      <c r="J504" s="4"/>
    </row>
    <row r="505" spans="10:10" ht="14.25" customHeight="1">
      <c r="J505" s="4"/>
    </row>
    <row r="506" spans="10:10" ht="14.25" customHeight="1">
      <c r="J506" s="4"/>
    </row>
    <row r="507" spans="10:10" ht="14.25" customHeight="1">
      <c r="J507" s="4"/>
    </row>
    <row r="508" spans="10:10" ht="14.25" customHeight="1">
      <c r="J508" s="4"/>
    </row>
    <row r="509" spans="10:10" ht="14.25" customHeight="1">
      <c r="J509" s="4"/>
    </row>
    <row r="510" spans="10:10" ht="14.25" customHeight="1">
      <c r="J510" s="4"/>
    </row>
    <row r="511" spans="10:10" ht="14.25" customHeight="1">
      <c r="J511" s="4"/>
    </row>
    <row r="512" spans="10:10" ht="14.25" customHeight="1">
      <c r="J512" s="4"/>
    </row>
    <row r="513" spans="10:10" ht="14.25" customHeight="1">
      <c r="J513" s="4"/>
    </row>
    <row r="514" spans="10:10" ht="14.25" customHeight="1">
      <c r="J514" s="4"/>
    </row>
    <row r="515" spans="10:10" ht="14.25" customHeight="1">
      <c r="J515" s="4"/>
    </row>
    <row r="516" spans="10:10" ht="14.25" customHeight="1">
      <c r="J516" s="4"/>
    </row>
    <row r="517" spans="10:10" ht="14.25" customHeight="1">
      <c r="J517" s="4"/>
    </row>
    <row r="518" spans="10:10" ht="14.25" customHeight="1">
      <c r="J518" s="4"/>
    </row>
    <row r="519" spans="10:10" ht="14.25" customHeight="1">
      <c r="J519" s="4"/>
    </row>
    <row r="520" spans="10:10" ht="14.25" customHeight="1">
      <c r="J520" s="4"/>
    </row>
    <row r="521" spans="10:10" ht="14.25" customHeight="1">
      <c r="J521" s="4"/>
    </row>
    <row r="522" spans="10:10" ht="14.25" customHeight="1">
      <c r="J522" s="4"/>
    </row>
    <row r="523" spans="10:10" ht="14.25" customHeight="1">
      <c r="J523" s="4"/>
    </row>
    <row r="524" spans="10:10" ht="14.25" customHeight="1">
      <c r="J524" s="4"/>
    </row>
    <row r="525" spans="10:10" ht="14.25" customHeight="1">
      <c r="J525" s="4"/>
    </row>
    <row r="526" spans="10:10" ht="14.25" customHeight="1">
      <c r="J526" s="4"/>
    </row>
    <row r="527" spans="10:10" ht="14.25" customHeight="1">
      <c r="J527" s="4"/>
    </row>
    <row r="528" spans="10:10" ht="14.25" customHeight="1">
      <c r="J528" s="4"/>
    </row>
    <row r="529" spans="10:10" ht="14.25" customHeight="1">
      <c r="J529" s="4"/>
    </row>
    <row r="530" spans="10:10" ht="14.25" customHeight="1">
      <c r="J530" s="4"/>
    </row>
    <row r="531" spans="10:10" ht="14.25" customHeight="1">
      <c r="J531" s="4"/>
    </row>
    <row r="532" spans="10:10" ht="14.25" customHeight="1">
      <c r="J532" s="4"/>
    </row>
    <row r="533" spans="10:10" ht="14.25" customHeight="1">
      <c r="J533" s="4"/>
    </row>
    <row r="534" spans="10:10" ht="14.25" customHeight="1">
      <c r="J534" s="4"/>
    </row>
    <row r="535" spans="10:10" ht="14.25" customHeight="1">
      <c r="J535" s="4"/>
    </row>
    <row r="536" spans="10:10" ht="14.25" customHeight="1">
      <c r="J536" s="4"/>
    </row>
    <row r="537" spans="10:10" ht="14.25" customHeight="1">
      <c r="J537" s="4"/>
    </row>
    <row r="538" spans="10:10" ht="14.25" customHeight="1">
      <c r="J538" s="4"/>
    </row>
    <row r="539" spans="10:10" ht="14.25" customHeight="1">
      <c r="J539" s="4"/>
    </row>
    <row r="540" spans="10:10" ht="14.25" customHeight="1">
      <c r="J540" s="4"/>
    </row>
    <row r="541" spans="10:10" ht="14.25" customHeight="1">
      <c r="J541" s="4"/>
    </row>
    <row r="542" spans="10:10" ht="14.25" customHeight="1">
      <c r="J542" s="4"/>
    </row>
    <row r="543" spans="10:10" ht="14.25" customHeight="1">
      <c r="J543" s="4"/>
    </row>
    <row r="544" spans="10:10" ht="14.25" customHeight="1">
      <c r="J544" s="4"/>
    </row>
    <row r="545" spans="10:10" ht="14.25" customHeight="1">
      <c r="J545" s="4"/>
    </row>
    <row r="546" spans="10:10" ht="14.25" customHeight="1">
      <c r="J546" s="4"/>
    </row>
    <row r="547" spans="10:10" ht="14.25" customHeight="1">
      <c r="J547" s="4"/>
    </row>
    <row r="548" spans="10:10" ht="14.25" customHeight="1">
      <c r="J548" s="4"/>
    </row>
    <row r="549" spans="10:10" ht="14.25" customHeight="1">
      <c r="J549" s="4"/>
    </row>
    <row r="550" spans="10:10" ht="14.25" customHeight="1">
      <c r="J550" s="4"/>
    </row>
    <row r="551" spans="10:10" ht="14.25" customHeight="1">
      <c r="J551" s="4"/>
    </row>
    <row r="552" spans="10:10" ht="14.25" customHeight="1">
      <c r="J552" s="4"/>
    </row>
    <row r="553" spans="10:10" ht="14.25" customHeight="1">
      <c r="J553" s="4"/>
    </row>
    <row r="554" spans="10:10" ht="14.25" customHeight="1">
      <c r="J554" s="4"/>
    </row>
    <row r="555" spans="10:10" ht="14.25" customHeight="1">
      <c r="J555" s="4"/>
    </row>
    <row r="556" spans="10:10" ht="14.25" customHeight="1">
      <c r="J556" s="4"/>
    </row>
    <row r="557" spans="10:10" ht="14.25" customHeight="1">
      <c r="J557" s="4"/>
    </row>
    <row r="558" spans="10:10" ht="14.25" customHeight="1">
      <c r="J558" s="4"/>
    </row>
    <row r="559" spans="10:10" ht="14.25" customHeight="1">
      <c r="J559" s="4"/>
    </row>
    <row r="560" spans="10:10" ht="14.25" customHeight="1">
      <c r="J560" s="4"/>
    </row>
    <row r="561" spans="10:10" ht="14.25" customHeight="1">
      <c r="J561" s="4"/>
    </row>
    <row r="562" spans="10:10" ht="14.25" customHeight="1">
      <c r="J562" s="4"/>
    </row>
    <row r="563" spans="10:10" ht="14.25" customHeight="1">
      <c r="J563" s="4"/>
    </row>
    <row r="564" spans="10:10" ht="14.25" customHeight="1">
      <c r="J564" s="4"/>
    </row>
    <row r="565" spans="10:10" ht="14.25" customHeight="1">
      <c r="J565" s="4"/>
    </row>
    <row r="566" spans="10:10" ht="14.25" customHeight="1">
      <c r="J566" s="4"/>
    </row>
    <row r="567" spans="10:10" ht="14.25" customHeight="1">
      <c r="J567" s="4"/>
    </row>
    <row r="568" spans="10:10" ht="14.25" customHeight="1">
      <c r="J568" s="4"/>
    </row>
    <row r="569" spans="10:10" ht="14.25" customHeight="1">
      <c r="J569" s="4"/>
    </row>
    <row r="570" spans="10:10" ht="14.25" customHeight="1">
      <c r="J570" s="4"/>
    </row>
    <row r="571" spans="10:10" ht="14.25" customHeight="1">
      <c r="J571" s="4"/>
    </row>
    <row r="572" spans="10:10" ht="14.25" customHeight="1">
      <c r="J572" s="4"/>
    </row>
    <row r="573" spans="10:10" ht="14.25" customHeight="1">
      <c r="J573" s="4"/>
    </row>
    <row r="574" spans="10:10" ht="14.25" customHeight="1">
      <c r="J574" s="4"/>
    </row>
    <row r="575" spans="10:10" ht="14.25" customHeight="1">
      <c r="J575" s="4"/>
    </row>
    <row r="576" spans="10:10" ht="14.25" customHeight="1">
      <c r="J576" s="4"/>
    </row>
    <row r="577" spans="10:10" ht="14.25" customHeight="1">
      <c r="J577" s="4"/>
    </row>
    <row r="578" spans="10:10" ht="14.25" customHeight="1">
      <c r="J578" s="4"/>
    </row>
    <row r="579" spans="10:10" ht="14.25" customHeight="1">
      <c r="J579" s="4"/>
    </row>
    <row r="580" spans="10:10" ht="14.25" customHeight="1">
      <c r="J580" s="4"/>
    </row>
    <row r="581" spans="10:10" ht="14.25" customHeight="1">
      <c r="J581" s="4"/>
    </row>
    <row r="582" spans="10:10" ht="14.25" customHeight="1">
      <c r="J582" s="4"/>
    </row>
    <row r="583" spans="10:10" ht="14.25" customHeight="1">
      <c r="J583" s="4"/>
    </row>
    <row r="584" spans="10:10" ht="14.25" customHeight="1">
      <c r="J584" s="4"/>
    </row>
    <row r="585" spans="10:10" ht="14.25" customHeight="1">
      <c r="J585" s="4"/>
    </row>
    <row r="586" spans="10:10" ht="14.25" customHeight="1">
      <c r="J586" s="4"/>
    </row>
    <row r="587" spans="10:10" ht="14.25" customHeight="1">
      <c r="J587" s="4"/>
    </row>
    <row r="588" spans="10:10" ht="14.25" customHeight="1">
      <c r="J588" s="4"/>
    </row>
    <row r="589" spans="10:10" ht="14.25" customHeight="1">
      <c r="J589" s="4"/>
    </row>
    <row r="590" spans="10:10" ht="14.25" customHeight="1">
      <c r="J590" s="4"/>
    </row>
    <row r="591" spans="10:10" ht="14.25" customHeight="1">
      <c r="J591" s="4"/>
    </row>
    <row r="592" spans="10:10" ht="14.25" customHeight="1">
      <c r="J592" s="4"/>
    </row>
    <row r="593" spans="10:10" ht="14.25" customHeight="1">
      <c r="J593" s="4"/>
    </row>
    <row r="594" spans="10:10" ht="14.25" customHeight="1">
      <c r="J594" s="4"/>
    </row>
    <row r="595" spans="10:10" ht="14.25" customHeight="1">
      <c r="J595" s="4"/>
    </row>
    <row r="596" spans="10:10" ht="14.25" customHeight="1">
      <c r="J596" s="4"/>
    </row>
    <row r="597" spans="10:10" ht="14.25" customHeight="1">
      <c r="J597" s="4"/>
    </row>
    <row r="598" spans="10:10" ht="14.25" customHeight="1">
      <c r="J598" s="4"/>
    </row>
    <row r="599" spans="10:10" ht="14.25" customHeight="1">
      <c r="J599" s="4"/>
    </row>
    <row r="600" spans="10:10" ht="14.25" customHeight="1">
      <c r="J600" s="4"/>
    </row>
    <row r="601" spans="10:10" ht="14.25" customHeight="1">
      <c r="J601" s="4"/>
    </row>
    <row r="602" spans="10:10" ht="14.25" customHeight="1">
      <c r="J602" s="4"/>
    </row>
    <row r="603" spans="10:10" ht="14.25" customHeight="1">
      <c r="J603" s="4"/>
    </row>
    <row r="604" spans="10:10" ht="14.25" customHeight="1">
      <c r="J604" s="4"/>
    </row>
    <row r="605" spans="10:10" ht="14.25" customHeight="1">
      <c r="J605" s="4"/>
    </row>
    <row r="606" spans="10:10" ht="14.25" customHeight="1">
      <c r="J606" s="4"/>
    </row>
    <row r="607" spans="10:10" ht="14.25" customHeight="1">
      <c r="J607" s="4"/>
    </row>
    <row r="608" spans="10:10" ht="14.25" customHeight="1">
      <c r="J608" s="4"/>
    </row>
    <row r="609" spans="10:10" ht="14.25" customHeight="1">
      <c r="J609" s="4"/>
    </row>
    <row r="610" spans="10:10" ht="14.25" customHeight="1">
      <c r="J610" s="4"/>
    </row>
    <row r="611" spans="10:10" ht="14.25" customHeight="1">
      <c r="J611" s="4"/>
    </row>
    <row r="612" spans="10:10" ht="14.25" customHeight="1">
      <c r="J612" s="4"/>
    </row>
    <row r="613" spans="10:10" ht="14.25" customHeight="1">
      <c r="J613" s="4"/>
    </row>
    <row r="614" spans="10:10" ht="14.25" customHeight="1">
      <c r="J614" s="4"/>
    </row>
    <row r="615" spans="10:10" ht="14.25" customHeight="1">
      <c r="J615" s="4"/>
    </row>
    <row r="616" spans="10:10" ht="14.25" customHeight="1">
      <c r="J616" s="4"/>
    </row>
    <row r="617" spans="10:10" ht="14.25" customHeight="1">
      <c r="J617" s="4"/>
    </row>
    <row r="618" spans="10:10" ht="14.25" customHeight="1">
      <c r="J618" s="4"/>
    </row>
    <row r="619" spans="10:10" ht="14.25" customHeight="1">
      <c r="J619" s="4"/>
    </row>
    <row r="620" spans="10:10" ht="14.25" customHeight="1">
      <c r="J620" s="4"/>
    </row>
    <row r="621" spans="10:10" ht="14.25" customHeight="1">
      <c r="J621" s="4"/>
    </row>
    <row r="622" spans="10:10" ht="14.25" customHeight="1">
      <c r="J622" s="4"/>
    </row>
    <row r="623" spans="10:10" ht="14.25" customHeight="1">
      <c r="J623" s="4"/>
    </row>
    <row r="624" spans="10:10" ht="14.25" customHeight="1">
      <c r="J624" s="4"/>
    </row>
    <row r="625" spans="10:10" ht="14.25" customHeight="1">
      <c r="J625" s="4"/>
    </row>
    <row r="626" spans="10:10" ht="14.25" customHeight="1">
      <c r="J626" s="4"/>
    </row>
    <row r="627" spans="10:10" ht="14.25" customHeight="1">
      <c r="J627" s="4"/>
    </row>
    <row r="628" spans="10:10" ht="14.25" customHeight="1">
      <c r="J628" s="4"/>
    </row>
    <row r="629" spans="10:10" ht="14.25" customHeight="1">
      <c r="J629" s="4"/>
    </row>
    <row r="630" spans="10:10" ht="14.25" customHeight="1">
      <c r="J630" s="4"/>
    </row>
    <row r="631" spans="10:10" ht="14.25" customHeight="1">
      <c r="J631" s="4"/>
    </row>
    <row r="632" spans="10:10" ht="14.25" customHeight="1">
      <c r="J632" s="4"/>
    </row>
    <row r="633" spans="10:10" ht="14.25" customHeight="1">
      <c r="J633" s="4"/>
    </row>
    <row r="634" spans="10:10" ht="14.25" customHeight="1">
      <c r="J634" s="4"/>
    </row>
    <row r="635" spans="10:10" ht="14.25" customHeight="1">
      <c r="J635" s="4"/>
    </row>
    <row r="636" spans="10:10" ht="14.25" customHeight="1">
      <c r="J636" s="4"/>
    </row>
    <row r="637" spans="10:10" ht="14.25" customHeight="1">
      <c r="J637" s="4"/>
    </row>
    <row r="638" spans="10:10" ht="14.25" customHeight="1">
      <c r="J638" s="4"/>
    </row>
    <row r="639" spans="10:10" ht="14.25" customHeight="1">
      <c r="J639" s="4"/>
    </row>
    <row r="640" spans="10:10" ht="14.25" customHeight="1">
      <c r="J640" s="4"/>
    </row>
    <row r="641" spans="10:10" ht="14.25" customHeight="1">
      <c r="J641" s="4"/>
    </row>
    <row r="642" spans="10:10" ht="14.25" customHeight="1">
      <c r="J642" s="4"/>
    </row>
    <row r="643" spans="10:10" ht="14.25" customHeight="1">
      <c r="J643" s="4"/>
    </row>
    <row r="644" spans="10:10" ht="14.25" customHeight="1">
      <c r="J644" s="4"/>
    </row>
    <row r="645" spans="10:10" ht="14.25" customHeight="1">
      <c r="J645" s="4"/>
    </row>
    <row r="646" spans="10:10" ht="14.25" customHeight="1">
      <c r="J646" s="4"/>
    </row>
    <row r="647" spans="10:10" ht="14.25" customHeight="1">
      <c r="J647" s="4"/>
    </row>
    <row r="648" spans="10:10" ht="14.25" customHeight="1">
      <c r="J648" s="4"/>
    </row>
    <row r="649" spans="10:10" ht="14.25" customHeight="1">
      <c r="J649" s="4"/>
    </row>
    <row r="650" spans="10:10" ht="14.25" customHeight="1">
      <c r="J650" s="4"/>
    </row>
    <row r="651" spans="10:10" ht="14.25" customHeight="1">
      <c r="J651" s="4"/>
    </row>
    <row r="652" spans="10:10" ht="14.25" customHeight="1">
      <c r="J652" s="4"/>
    </row>
    <row r="653" spans="10:10" ht="14.25" customHeight="1">
      <c r="J653" s="4"/>
    </row>
    <row r="654" spans="10:10" ht="14.25" customHeight="1">
      <c r="J654" s="4"/>
    </row>
    <row r="655" spans="10:10" ht="14.25" customHeight="1">
      <c r="J655" s="4"/>
    </row>
    <row r="656" spans="10:10" ht="14.25" customHeight="1">
      <c r="J656" s="4"/>
    </row>
    <row r="657" spans="10:10" ht="14.25" customHeight="1">
      <c r="J657" s="4"/>
    </row>
    <row r="658" spans="10:10" ht="14.25" customHeight="1">
      <c r="J658" s="4"/>
    </row>
    <row r="659" spans="10:10" ht="14.25" customHeight="1">
      <c r="J659" s="4"/>
    </row>
    <row r="660" spans="10:10" ht="14.25" customHeight="1">
      <c r="J660" s="4"/>
    </row>
    <row r="661" spans="10:10" ht="14.25" customHeight="1">
      <c r="J661" s="4"/>
    </row>
    <row r="662" spans="10:10" ht="14.25" customHeight="1">
      <c r="J662" s="4"/>
    </row>
    <row r="663" spans="10:10" ht="14.25" customHeight="1">
      <c r="J663" s="4"/>
    </row>
    <row r="664" spans="10:10" ht="14.25" customHeight="1">
      <c r="J664" s="4"/>
    </row>
    <row r="665" spans="10:10" ht="14.25" customHeight="1">
      <c r="J665" s="4"/>
    </row>
    <row r="666" spans="10:10" ht="14.25" customHeight="1">
      <c r="J666" s="4"/>
    </row>
    <row r="667" spans="10:10" ht="14.25" customHeight="1">
      <c r="J667" s="4"/>
    </row>
    <row r="668" spans="10:10" ht="14.25" customHeight="1">
      <c r="J668" s="4"/>
    </row>
    <row r="669" spans="10:10" ht="14.25" customHeight="1">
      <c r="J669" s="4"/>
    </row>
    <row r="670" spans="10:10" ht="14.25" customHeight="1">
      <c r="J670" s="4"/>
    </row>
    <row r="671" spans="10:10" ht="14.25" customHeight="1">
      <c r="J671" s="4"/>
    </row>
    <row r="672" spans="10:10" ht="14.25" customHeight="1">
      <c r="J672" s="4"/>
    </row>
    <row r="673" spans="10:10" ht="14.25" customHeight="1">
      <c r="J673" s="4"/>
    </row>
    <row r="674" spans="10:10" ht="14.25" customHeight="1">
      <c r="J674" s="4"/>
    </row>
    <row r="675" spans="10:10" ht="14.25" customHeight="1">
      <c r="J675" s="4"/>
    </row>
    <row r="676" spans="10:10" ht="14.25" customHeight="1">
      <c r="J676" s="4"/>
    </row>
    <row r="677" spans="10:10" ht="14.25" customHeight="1">
      <c r="J677" s="4"/>
    </row>
    <row r="678" spans="10:10" ht="14.25" customHeight="1">
      <c r="J678" s="4"/>
    </row>
    <row r="679" spans="10:10" ht="14.25" customHeight="1">
      <c r="J679" s="4"/>
    </row>
    <row r="680" spans="10:10" ht="14.25" customHeight="1">
      <c r="J680" s="4"/>
    </row>
    <row r="681" spans="10:10" ht="14.25" customHeight="1">
      <c r="J681" s="4"/>
    </row>
    <row r="682" spans="10:10" ht="14.25" customHeight="1">
      <c r="J682" s="4"/>
    </row>
    <row r="683" spans="10:10" ht="14.25" customHeight="1">
      <c r="J683" s="4"/>
    </row>
    <row r="684" spans="10:10" ht="14.25" customHeight="1">
      <c r="J684" s="4"/>
    </row>
    <row r="685" spans="10:10" ht="14.25" customHeight="1">
      <c r="J685" s="4"/>
    </row>
    <row r="686" spans="10:10" ht="14.25" customHeight="1">
      <c r="J686" s="4"/>
    </row>
    <row r="687" spans="10:10" ht="14.25" customHeight="1">
      <c r="J687" s="4"/>
    </row>
    <row r="688" spans="10:10" ht="14.25" customHeight="1">
      <c r="J688" s="4"/>
    </row>
    <row r="689" spans="10:10" ht="14.25" customHeight="1">
      <c r="J689" s="4"/>
    </row>
    <row r="690" spans="10:10" ht="14.25" customHeight="1">
      <c r="J690" s="4"/>
    </row>
    <row r="691" spans="10:10" ht="14.25" customHeight="1">
      <c r="J691" s="4"/>
    </row>
    <row r="692" spans="10:10" ht="14.25" customHeight="1">
      <c r="J692" s="4"/>
    </row>
    <row r="693" spans="10:10" ht="14.25" customHeight="1">
      <c r="J693" s="4"/>
    </row>
    <row r="694" spans="10:10" ht="14.25" customHeight="1">
      <c r="J694" s="4"/>
    </row>
    <row r="695" spans="10:10" ht="14.25" customHeight="1">
      <c r="J695" s="4"/>
    </row>
    <row r="696" spans="10:10" ht="14.25" customHeight="1">
      <c r="J696" s="4"/>
    </row>
    <row r="697" spans="10:10" ht="14.25" customHeight="1">
      <c r="J697" s="4"/>
    </row>
    <row r="698" spans="10:10" ht="14.25" customHeight="1">
      <c r="J698" s="4"/>
    </row>
    <row r="699" spans="10:10" ht="14.25" customHeight="1">
      <c r="J699" s="4"/>
    </row>
    <row r="700" spans="10:10" ht="14.25" customHeight="1">
      <c r="J700" s="4"/>
    </row>
    <row r="701" spans="10:10" ht="14.25" customHeight="1">
      <c r="J701" s="4"/>
    </row>
    <row r="702" spans="10:10" ht="14.25" customHeight="1">
      <c r="J702" s="4"/>
    </row>
    <row r="703" spans="10:10" ht="14.25" customHeight="1">
      <c r="J703" s="4"/>
    </row>
    <row r="704" spans="10:10" ht="14.25" customHeight="1">
      <c r="J704" s="4"/>
    </row>
    <row r="705" spans="10:10" ht="14.25" customHeight="1">
      <c r="J705" s="4"/>
    </row>
    <row r="706" spans="10:10" ht="14.25" customHeight="1">
      <c r="J706" s="4"/>
    </row>
    <row r="707" spans="10:10" ht="14.25" customHeight="1">
      <c r="J707" s="4"/>
    </row>
    <row r="708" spans="10:10" ht="14.25" customHeight="1">
      <c r="J708" s="4"/>
    </row>
    <row r="709" spans="10:10" ht="14.25" customHeight="1">
      <c r="J709" s="4"/>
    </row>
    <row r="710" spans="10:10" ht="14.25" customHeight="1">
      <c r="J710" s="4"/>
    </row>
    <row r="711" spans="10:10" ht="14.25" customHeight="1">
      <c r="J711" s="4"/>
    </row>
    <row r="712" spans="10:10" ht="14.25" customHeight="1">
      <c r="J712" s="4"/>
    </row>
    <row r="713" spans="10:10" ht="14.25" customHeight="1">
      <c r="J713" s="4"/>
    </row>
    <row r="714" spans="10:10" ht="14.25" customHeight="1">
      <c r="J714" s="4"/>
    </row>
    <row r="715" spans="10:10" ht="14.25" customHeight="1">
      <c r="J715" s="4"/>
    </row>
    <row r="716" spans="10:10" ht="14.25" customHeight="1">
      <c r="J716" s="4"/>
    </row>
    <row r="717" spans="10:10" ht="14.25" customHeight="1">
      <c r="J717" s="4"/>
    </row>
    <row r="718" spans="10:10" ht="14.25" customHeight="1">
      <c r="J718" s="4"/>
    </row>
    <row r="719" spans="10:10" ht="14.25" customHeight="1">
      <c r="J719" s="4"/>
    </row>
    <row r="720" spans="10:10" ht="14.25" customHeight="1">
      <c r="J720" s="4"/>
    </row>
    <row r="721" spans="10:10" ht="14.25" customHeight="1">
      <c r="J721" s="4"/>
    </row>
    <row r="722" spans="10:10" ht="14.25" customHeight="1">
      <c r="J722" s="4"/>
    </row>
    <row r="723" spans="10:10" ht="14.25" customHeight="1">
      <c r="J723" s="4"/>
    </row>
    <row r="724" spans="10:10" ht="14.25" customHeight="1">
      <c r="J724" s="4"/>
    </row>
    <row r="725" spans="10:10" ht="14.25" customHeight="1">
      <c r="J725" s="4"/>
    </row>
    <row r="726" spans="10:10" ht="14.25" customHeight="1">
      <c r="J726" s="4"/>
    </row>
    <row r="727" spans="10:10" ht="14.25" customHeight="1">
      <c r="J727" s="4"/>
    </row>
    <row r="728" spans="10:10" ht="14.25" customHeight="1">
      <c r="J728" s="4"/>
    </row>
    <row r="729" spans="10:10" ht="14.25" customHeight="1">
      <c r="J729" s="4"/>
    </row>
    <row r="730" spans="10:10" ht="14.25" customHeight="1">
      <c r="J730" s="4"/>
    </row>
    <row r="731" spans="10:10" ht="14.25" customHeight="1">
      <c r="J731" s="4"/>
    </row>
    <row r="732" spans="10:10" ht="14.25" customHeight="1">
      <c r="J732" s="4"/>
    </row>
    <row r="733" spans="10:10" ht="14.25" customHeight="1">
      <c r="J733" s="4"/>
    </row>
    <row r="734" spans="10:10" ht="14.25" customHeight="1">
      <c r="J734" s="4"/>
    </row>
    <row r="735" spans="10:10" ht="14.25" customHeight="1">
      <c r="J735" s="4"/>
    </row>
    <row r="736" spans="10:10" ht="14.25" customHeight="1">
      <c r="J736" s="4"/>
    </row>
    <row r="737" spans="10:10" ht="14.25" customHeight="1">
      <c r="J737" s="4"/>
    </row>
    <row r="738" spans="10:10" ht="14.25" customHeight="1">
      <c r="J738" s="4"/>
    </row>
    <row r="739" spans="10:10" ht="14.25" customHeight="1">
      <c r="J739" s="4"/>
    </row>
    <row r="740" spans="10:10" ht="14.25" customHeight="1">
      <c r="J740" s="4"/>
    </row>
    <row r="741" spans="10:10" ht="14.25" customHeight="1">
      <c r="J741" s="4"/>
    </row>
    <row r="742" spans="10:10" ht="14.25" customHeight="1">
      <c r="J742" s="4"/>
    </row>
    <row r="743" spans="10:10" ht="14.25" customHeight="1">
      <c r="J743" s="4"/>
    </row>
    <row r="744" spans="10:10" ht="14.25" customHeight="1">
      <c r="J744" s="4"/>
    </row>
    <row r="745" spans="10:10" ht="14.25" customHeight="1">
      <c r="J745" s="4"/>
    </row>
    <row r="746" spans="10:10" ht="14.25" customHeight="1">
      <c r="J746" s="4"/>
    </row>
    <row r="747" spans="10:10" ht="14.25" customHeight="1">
      <c r="J747" s="4"/>
    </row>
    <row r="748" spans="10:10" ht="14.25" customHeight="1">
      <c r="J748" s="4"/>
    </row>
    <row r="749" spans="10:10" ht="14.25" customHeight="1">
      <c r="J749" s="4"/>
    </row>
    <row r="750" spans="10:10" ht="14.25" customHeight="1">
      <c r="J750" s="4"/>
    </row>
    <row r="751" spans="10:10" ht="14.25" customHeight="1">
      <c r="J751" s="4"/>
    </row>
    <row r="752" spans="10:10" ht="14.25" customHeight="1">
      <c r="J752" s="4"/>
    </row>
    <row r="753" spans="10:10" ht="14.25" customHeight="1">
      <c r="J753" s="4"/>
    </row>
    <row r="754" spans="10:10" ht="14.25" customHeight="1">
      <c r="J754" s="4"/>
    </row>
    <row r="755" spans="10:10" ht="14.25" customHeight="1">
      <c r="J755" s="4"/>
    </row>
    <row r="756" spans="10:10" ht="14.25" customHeight="1">
      <c r="J756" s="4"/>
    </row>
    <row r="757" spans="10:10" ht="14.25" customHeight="1">
      <c r="J757" s="4"/>
    </row>
    <row r="758" spans="10:10" ht="14.25" customHeight="1">
      <c r="J758" s="4"/>
    </row>
    <row r="759" spans="10:10" ht="14.25" customHeight="1">
      <c r="J759" s="4"/>
    </row>
    <row r="760" spans="10:10" ht="14.25" customHeight="1">
      <c r="J760" s="4"/>
    </row>
    <row r="761" spans="10:10" ht="14.25" customHeight="1">
      <c r="J761" s="4"/>
    </row>
    <row r="762" spans="10:10" ht="14.25" customHeight="1">
      <c r="J762" s="4"/>
    </row>
    <row r="763" spans="10:10" ht="14.25" customHeight="1">
      <c r="J763" s="4"/>
    </row>
    <row r="764" spans="10:10" ht="14.25" customHeight="1">
      <c r="J764" s="4"/>
    </row>
    <row r="765" spans="10:10" ht="14.25" customHeight="1">
      <c r="J765" s="4"/>
    </row>
    <row r="766" spans="10:10" ht="14.25" customHeight="1">
      <c r="J766" s="4"/>
    </row>
    <row r="767" spans="10:10" ht="14.25" customHeight="1">
      <c r="J767" s="4"/>
    </row>
    <row r="768" spans="10:10" ht="14.25" customHeight="1">
      <c r="J768" s="4"/>
    </row>
    <row r="769" spans="10:10" ht="14.25" customHeight="1">
      <c r="J769" s="4"/>
    </row>
    <row r="770" spans="10:10" ht="14.25" customHeight="1">
      <c r="J770" s="4"/>
    </row>
    <row r="771" spans="10:10" ht="14.25" customHeight="1">
      <c r="J771" s="4"/>
    </row>
    <row r="772" spans="10:10" ht="14.25" customHeight="1">
      <c r="J772" s="4"/>
    </row>
    <row r="773" spans="10:10" ht="14.25" customHeight="1">
      <c r="J773" s="4"/>
    </row>
    <row r="774" spans="10:10" ht="14.25" customHeight="1">
      <c r="J774" s="4"/>
    </row>
    <row r="775" spans="10:10" ht="14.25" customHeight="1">
      <c r="J775" s="4"/>
    </row>
    <row r="776" spans="10:10" ht="14.25" customHeight="1">
      <c r="J776" s="4"/>
    </row>
    <row r="777" spans="10:10" ht="14.25" customHeight="1">
      <c r="J777" s="4"/>
    </row>
    <row r="778" spans="10:10" ht="14.25" customHeight="1">
      <c r="J778" s="4"/>
    </row>
    <row r="779" spans="10:10" ht="14.25" customHeight="1">
      <c r="J779" s="4"/>
    </row>
    <row r="780" spans="10:10" ht="14.25" customHeight="1">
      <c r="J780" s="4"/>
    </row>
    <row r="781" spans="10:10" ht="14.25" customHeight="1">
      <c r="J781" s="4"/>
    </row>
    <row r="782" spans="10:10" ht="14.25" customHeight="1">
      <c r="J782" s="4"/>
    </row>
    <row r="783" spans="10:10" ht="14.25" customHeight="1">
      <c r="J783" s="4"/>
    </row>
    <row r="784" spans="10:10" ht="14.25" customHeight="1">
      <c r="J784" s="4"/>
    </row>
    <row r="785" spans="10:10" ht="14.25" customHeight="1">
      <c r="J785" s="4"/>
    </row>
    <row r="786" spans="10:10" ht="14.25" customHeight="1">
      <c r="J786" s="4"/>
    </row>
    <row r="787" spans="10:10" ht="14.25" customHeight="1">
      <c r="J787" s="4"/>
    </row>
    <row r="788" spans="10:10" ht="14.25" customHeight="1">
      <c r="J788" s="4"/>
    </row>
    <row r="789" spans="10:10" ht="14.25" customHeight="1">
      <c r="J789" s="4"/>
    </row>
    <row r="790" spans="10:10" ht="14.25" customHeight="1">
      <c r="J790" s="4"/>
    </row>
    <row r="791" spans="10:10" ht="14.25" customHeight="1">
      <c r="J791" s="4"/>
    </row>
    <row r="792" spans="10:10" ht="14.25" customHeight="1">
      <c r="J792" s="4"/>
    </row>
    <row r="793" spans="10:10" ht="14.25" customHeight="1">
      <c r="J793" s="4"/>
    </row>
    <row r="794" spans="10:10" ht="14.25" customHeight="1">
      <c r="J794" s="4"/>
    </row>
    <row r="795" spans="10:10" ht="14.25" customHeight="1">
      <c r="J795" s="4"/>
    </row>
    <row r="796" spans="10:10" ht="14.25" customHeight="1">
      <c r="J796" s="4"/>
    </row>
    <row r="797" spans="10:10" ht="14.25" customHeight="1">
      <c r="J797" s="4"/>
    </row>
    <row r="798" spans="10:10" ht="14.25" customHeight="1">
      <c r="J798" s="4"/>
    </row>
    <row r="799" spans="10:10" ht="14.25" customHeight="1">
      <c r="J799" s="4"/>
    </row>
    <row r="800" spans="10:10" ht="14.25" customHeight="1">
      <c r="J800" s="4"/>
    </row>
    <row r="801" spans="10:10" ht="14.25" customHeight="1">
      <c r="J801" s="4"/>
    </row>
    <row r="802" spans="10:10" ht="14.25" customHeight="1">
      <c r="J802" s="4"/>
    </row>
    <row r="803" spans="10:10" ht="14.25" customHeight="1">
      <c r="J803" s="4"/>
    </row>
    <row r="804" spans="10:10" ht="14.25" customHeight="1">
      <c r="J804" s="4"/>
    </row>
    <row r="805" spans="10:10" ht="14.25" customHeight="1">
      <c r="J805" s="4"/>
    </row>
    <row r="806" spans="10:10" ht="14.25" customHeight="1">
      <c r="J806" s="4"/>
    </row>
    <row r="807" spans="10:10" ht="14.25" customHeight="1">
      <c r="J807" s="4"/>
    </row>
    <row r="808" spans="10:10" ht="14.25" customHeight="1">
      <c r="J808" s="4"/>
    </row>
    <row r="809" spans="10:10" ht="14.25" customHeight="1">
      <c r="J809" s="4"/>
    </row>
    <row r="810" spans="10:10" ht="14.25" customHeight="1">
      <c r="J810" s="4"/>
    </row>
    <row r="811" spans="10:10" ht="14.25" customHeight="1">
      <c r="J811" s="4"/>
    </row>
    <row r="812" spans="10:10" ht="14.25" customHeight="1">
      <c r="J812" s="4"/>
    </row>
    <row r="813" spans="10:10" ht="14.25" customHeight="1">
      <c r="J813" s="4"/>
    </row>
    <row r="814" spans="10:10" ht="14.25" customHeight="1">
      <c r="J814" s="4"/>
    </row>
    <row r="815" spans="10:10" ht="14.25" customHeight="1">
      <c r="J815" s="4"/>
    </row>
    <row r="816" spans="10:10" ht="14.25" customHeight="1">
      <c r="J816" s="4"/>
    </row>
    <row r="817" spans="10:10" ht="14.25" customHeight="1">
      <c r="J817" s="4"/>
    </row>
    <row r="818" spans="10:10" ht="14.25" customHeight="1">
      <c r="J818" s="4"/>
    </row>
    <row r="819" spans="10:10" ht="14.25" customHeight="1">
      <c r="J819" s="4"/>
    </row>
    <row r="820" spans="10:10" ht="14.25" customHeight="1">
      <c r="J820" s="4"/>
    </row>
    <row r="821" spans="10:10" ht="14.25" customHeight="1">
      <c r="J821" s="4"/>
    </row>
    <row r="822" spans="10:10" ht="14.25" customHeight="1">
      <c r="J822" s="4"/>
    </row>
    <row r="823" spans="10:10" ht="14.25" customHeight="1">
      <c r="J823" s="4"/>
    </row>
    <row r="824" spans="10:10" ht="14.25" customHeight="1">
      <c r="J824" s="4"/>
    </row>
    <row r="825" spans="10:10" ht="14.25" customHeight="1">
      <c r="J825" s="4"/>
    </row>
    <row r="826" spans="10:10" ht="14.25" customHeight="1">
      <c r="J826" s="4"/>
    </row>
    <row r="827" spans="10:10" ht="14.25" customHeight="1">
      <c r="J827" s="4"/>
    </row>
    <row r="828" spans="10:10" ht="14.25" customHeight="1">
      <c r="J828" s="4"/>
    </row>
    <row r="829" spans="10:10" ht="14.25" customHeight="1">
      <c r="J829" s="4"/>
    </row>
    <row r="830" spans="10:10" ht="14.25" customHeight="1">
      <c r="J830" s="4"/>
    </row>
    <row r="831" spans="10:10" ht="14.25" customHeight="1">
      <c r="J831" s="4"/>
    </row>
    <row r="832" spans="10:10" ht="14.25" customHeight="1">
      <c r="J832" s="4"/>
    </row>
    <row r="833" spans="10:10" ht="14.25" customHeight="1">
      <c r="J833" s="4"/>
    </row>
    <row r="834" spans="10:10" ht="14.25" customHeight="1">
      <c r="J834" s="4"/>
    </row>
    <row r="835" spans="10:10" ht="14.25" customHeight="1">
      <c r="J835" s="4"/>
    </row>
    <row r="836" spans="10:10" ht="14.25" customHeight="1">
      <c r="J836" s="4"/>
    </row>
    <row r="837" spans="10:10" ht="14.25" customHeight="1">
      <c r="J837" s="4"/>
    </row>
    <row r="838" spans="10:10" ht="14.25" customHeight="1">
      <c r="J838" s="4"/>
    </row>
    <row r="839" spans="10:10" ht="14.25" customHeight="1">
      <c r="J839" s="4"/>
    </row>
    <row r="840" spans="10:10" ht="14.25" customHeight="1">
      <c r="J840" s="4"/>
    </row>
    <row r="841" spans="10:10" ht="14.25" customHeight="1">
      <c r="J841" s="4"/>
    </row>
    <row r="842" spans="10:10" ht="14.25" customHeight="1">
      <c r="J842" s="4"/>
    </row>
    <row r="843" spans="10:10" ht="14.25" customHeight="1">
      <c r="J843" s="4"/>
    </row>
    <row r="844" spans="10:10" ht="14.25" customHeight="1">
      <c r="J844" s="4"/>
    </row>
    <row r="845" spans="10:10" ht="14.25" customHeight="1">
      <c r="J845" s="4"/>
    </row>
    <row r="846" spans="10:10" ht="14.25" customHeight="1">
      <c r="J846" s="4"/>
    </row>
    <row r="847" spans="10:10" ht="14.25" customHeight="1">
      <c r="J847" s="4"/>
    </row>
    <row r="848" spans="10:10" ht="14.25" customHeight="1">
      <c r="J848" s="4"/>
    </row>
    <row r="849" spans="10:10" ht="14.25" customHeight="1">
      <c r="J849" s="4"/>
    </row>
    <row r="850" spans="10:10" ht="14.25" customHeight="1">
      <c r="J850" s="4"/>
    </row>
    <row r="851" spans="10:10" ht="14.25" customHeight="1">
      <c r="J851" s="4"/>
    </row>
    <row r="852" spans="10:10" ht="14.25" customHeight="1">
      <c r="J852" s="4"/>
    </row>
    <row r="853" spans="10:10" ht="14.25" customHeight="1">
      <c r="J853" s="4"/>
    </row>
    <row r="854" spans="10:10" ht="14.25" customHeight="1">
      <c r="J854" s="4"/>
    </row>
    <row r="855" spans="10:10" ht="14.25" customHeight="1">
      <c r="J855" s="4"/>
    </row>
    <row r="856" spans="10:10" ht="14.25" customHeight="1">
      <c r="J856" s="4"/>
    </row>
    <row r="857" spans="10:10" ht="14.25" customHeight="1">
      <c r="J857" s="4"/>
    </row>
    <row r="858" spans="10:10" ht="14.25" customHeight="1">
      <c r="J858" s="4"/>
    </row>
    <row r="859" spans="10:10" ht="14.25" customHeight="1">
      <c r="J859" s="4"/>
    </row>
    <row r="860" spans="10:10" ht="14.25" customHeight="1">
      <c r="J860" s="4"/>
    </row>
    <row r="861" spans="10:10" ht="14.25" customHeight="1">
      <c r="J861" s="4"/>
    </row>
    <row r="862" spans="10:10" ht="14.25" customHeight="1">
      <c r="J862" s="4"/>
    </row>
    <row r="863" spans="10:10" ht="14.25" customHeight="1">
      <c r="J863" s="4"/>
    </row>
    <row r="864" spans="10:10" ht="14.25" customHeight="1">
      <c r="J864" s="4"/>
    </row>
    <row r="865" spans="10:10" ht="14.25" customHeight="1">
      <c r="J865" s="4"/>
    </row>
    <row r="866" spans="10:10" ht="14.25" customHeight="1">
      <c r="J866" s="4"/>
    </row>
    <row r="867" spans="10:10" ht="14.25" customHeight="1">
      <c r="J867" s="4"/>
    </row>
    <row r="868" spans="10:10" ht="14.25" customHeight="1">
      <c r="J868" s="4"/>
    </row>
    <row r="869" spans="10:10" ht="14.25" customHeight="1">
      <c r="J869" s="4"/>
    </row>
    <row r="870" spans="10:10" ht="14.25" customHeight="1">
      <c r="J870" s="4"/>
    </row>
    <row r="871" spans="10:10" ht="14.25" customHeight="1">
      <c r="J871" s="4"/>
    </row>
    <row r="872" spans="10:10" ht="14.25" customHeight="1">
      <c r="J872" s="4"/>
    </row>
    <row r="873" spans="10:10" ht="14.25" customHeight="1">
      <c r="J873" s="4"/>
    </row>
    <row r="874" spans="10:10" ht="14.25" customHeight="1">
      <c r="J874" s="4"/>
    </row>
    <row r="875" spans="10:10" ht="14.25" customHeight="1">
      <c r="J875" s="4"/>
    </row>
    <row r="876" spans="10:10" ht="14.25" customHeight="1">
      <c r="J876" s="4"/>
    </row>
    <row r="877" spans="10:10" ht="14.25" customHeight="1">
      <c r="J877" s="4"/>
    </row>
    <row r="878" spans="10:10" ht="14.25" customHeight="1">
      <c r="J878" s="4"/>
    </row>
    <row r="879" spans="10:10" ht="14.25" customHeight="1">
      <c r="J879" s="4"/>
    </row>
    <row r="880" spans="10:10" ht="14.25" customHeight="1">
      <c r="J880" s="4"/>
    </row>
    <row r="881" spans="10:10" ht="14.25" customHeight="1">
      <c r="J881" s="4"/>
    </row>
    <row r="882" spans="10:10" ht="14.25" customHeight="1">
      <c r="J882" s="4"/>
    </row>
    <row r="883" spans="10:10" ht="14.25" customHeight="1">
      <c r="J883" s="4"/>
    </row>
    <row r="884" spans="10:10" ht="14.25" customHeight="1">
      <c r="J884" s="4"/>
    </row>
    <row r="885" spans="10:10" ht="14.25" customHeight="1">
      <c r="J885" s="4"/>
    </row>
    <row r="886" spans="10:10" ht="14.25" customHeight="1">
      <c r="J886" s="4"/>
    </row>
    <row r="887" spans="10:10" ht="14.25" customHeight="1">
      <c r="J887" s="4"/>
    </row>
    <row r="888" spans="10:10" ht="14.25" customHeight="1">
      <c r="J888" s="4"/>
    </row>
    <row r="889" spans="10:10" ht="14.25" customHeight="1">
      <c r="J889" s="4"/>
    </row>
    <row r="890" spans="10:10" ht="14.25" customHeight="1">
      <c r="J890" s="4"/>
    </row>
    <row r="891" spans="10:10" ht="14.25" customHeight="1">
      <c r="J891" s="4"/>
    </row>
    <row r="892" spans="10:10" ht="14.25" customHeight="1">
      <c r="J892" s="4"/>
    </row>
    <row r="893" spans="10:10" ht="14.25" customHeight="1">
      <c r="J893" s="4"/>
    </row>
    <row r="894" spans="10:10" ht="14.25" customHeight="1">
      <c r="J894" s="4"/>
    </row>
    <row r="895" spans="10:10" ht="14.25" customHeight="1">
      <c r="J895" s="4"/>
    </row>
    <row r="896" spans="10:10" ht="14.25" customHeight="1">
      <c r="J896" s="4"/>
    </row>
    <row r="897" spans="10:10" ht="14.25" customHeight="1">
      <c r="J897" s="4"/>
    </row>
    <row r="898" spans="10:10" ht="14.25" customHeight="1">
      <c r="J898" s="4"/>
    </row>
    <row r="899" spans="10:10" ht="14.25" customHeight="1">
      <c r="J899" s="4"/>
    </row>
    <row r="900" spans="10:10" ht="14.25" customHeight="1">
      <c r="J900" s="4"/>
    </row>
    <row r="901" spans="10:10" ht="14.25" customHeight="1">
      <c r="J901" s="4"/>
    </row>
    <row r="902" spans="10:10" ht="14.25" customHeight="1">
      <c r="J902" s="4"/>
    </row>
    <row r="903" spans="10:10" ht="14.25" customHeight="1">
      <c r="J903" s="4"/>
    </row>
    <row r="904" spans="10:10" ht="14.25" customHeight="1">
      <c r="J904" s="4"/>
    </row>
    <row r="905" spans="10:10" ht="14.25" customHeight="1">
      <c r="J905" s="4"/>
    </row>
    <row r="906" spans="10:10" ht="14.25" customHeight="1">
      <c r="J906" s="4"/>
    </row>
    <row r="907" spans="10:10" ht="14.25" customHeight="1">
      <c r="J907" s="4"/>
    </row>
    <row r="908" spans="10:10" ht="14.25" customHeight="1">
      <c r="J908" s="4"/>
    </row>
    <row r="909" spans="10:10" ht="14.25" customHeight="1">
      <c r="J909" s="4"/>
    </row>
    <row r="910" spans="10:10" ht="14.25" customHeight="1">
      <c r="J910" s="4"/>
    </row>
    <row r="911" spans="10:10" ht="14.25" customHeight="1">
      <c r="J911" s="4"/>
    </row>
    <row r="912" spans="10:10" ht="14.25" customHeight="1">
      <c r="J912" s="4"/>
    </row>
    <row r="913" spans="10:10" ht="14.25" customHeight="1">
      <c r="J913" s="4"/>
    </row>
    <row r="914" spans="10:10" ht="14.25" customHeight="1">
      <c r="J914" s="4"/>
    </row>
    <row r="915" spans="10:10" ht="14.25" customHeight="1">
      <c r="J915" s="4"/>
    </row>
    <row r="916" spans="10:10" ht="14.25" customHeight="1">
      <c r="J916" s="4"/>
    </row>
    <row r="917" spans="10:10" ht="14.25" customHeight="1">
      <c r="J917" s="4"/>
    </row>
    <row r="918" spans="10:10" ht="14.25" customHeight="1">
      <c r="J918" s="4"/>
    </row>
    <row r="919" spans="10:10" ht="14.25" customHeight="1">
      <c r="J919" s="4"/>
    </row>
    <row r="920" spans="10:10" ht="14.25" customHeight="1">
      <c r="J920" s="4"/>
    </row>
    <row r="921" spans="10:10" ht="14.25" customHeight="1">
      <c r="J921" s="4"/>
    </row>
    <row r="922" spans="10:10" ht="14.25" customHeight="1">
      <c r="J922" s="4"/>
    </row>
    <row r="923" spans="10:10" ht="14.25" customHeight="1">
      <c r="J923" s="4"/>
    </row>
    <row r="924" spans="10:10" ht="14.25" customHeight="1">
      <c r="J924" s="4"/>
    </row>
    <row r="925" spans="10:10" ht="14.25" customHeight="1">
      <c r="J925" s="4"/>
    </row>
    <row r="926" spans="10:10" ht="14.25" customHeight="1">
      <c r="J926" s="4"/>
    </row>
    <row r="927" spans="10:10" ht="14.25" customHeight="1">
      <c r="J927" s="4"/>
    </row>
    <row r="928" spans="10:10" ht="14.25" customHeight="1">
      <c r="J928" s="4"/>
    </row>
    <row r="929" spans="10:10" ht="14.25" customHeight="1">
      <c r="J929" s="4"/>
    </row>
    <row r="930" spans="10:10" ht="14.25" customHeight="1">
      <c r="J930" s="4"/>
    </row>
    <row r="931" spans="10:10" ht="14.25" customHeight="1">
      <c r="J931" s="4"/>
    </row>
    <row r="932" spans="10:10" ht="14.25" customHeight="1">
      <c r="J932" s="4"/>
    </row>
    <row r="933" spans="10:10" ht="14.25" customHeight="1">
      <c r="J933" s="4"/>
    </row>
    <row r="934" spans="10:10" ht="14.25" customHeight="1">
      <c r="J934" s="4"/>
    </row>
    <row r="935" spans="10:10" ht="14.25" customHeight="1">
      <c r="J935" s="4"/>
    </row>
    <row r="936" spans="10:10" ht="14.25" customHeight="1">
      <c r="J936" s="4"/>
    </row>
    <row r="937" spans="10:10" ht="14.25" customHeight="1">
      <c r="J937" s="4"/>
    </row>
    <row r="938" spans="10:10" ht="14.25" customHeight="1">
      <c r="J938" s="4"/>
    </row>
    <row r="939" spans="10:10" ht="14.25" customHeight="1">
      <c r="J939" s="4"/>
    </row>
    <row r="940" spans="10:10" ht="14.25" customHeight="1">
      <c r="J940" s="4"/>
    </row>
    <row r="941" spans="10:10" ht="14.25" customHeight="1">
      <c r="J941" s="4"/>
    </row>
    <row r="942" spans="10:10" ht="14.25" customHeight="1">
      <c r="J942" s="4"/>
    </row>
    <row r="943" spans="10:10" ht="14.25" customHeight="1">
      <c r="J943" s="4"/>
    </row>
    <row r="944" spans="10:10" ht="14.25" customHeight="1">
      <c r="J944" s="4"/>
    </row>
    <row r="945" spans="10:10" ht="14.25" customHeight="1">
      <c r="J945" s="4"/>
    </row>
    <row r="946" spans="10:10" ht="14.25" customHeight="1">
      <c r="J946" s="4"/>
    </row>
    <row r="947" spans="10:10" ht="14.25" customHeight="1">
      <c r="J947" s="4"/>
    </row>
    <row r="948" spans="10:10" ht="14.25" customHeight="1">
      <c r="J948" s="4"/>
    </row>
    <row r="949" spans="10:10" ht="14.25" customHeight="1">
      <c r="J949" s="4"/>
    </row>
    <row r="950" spans="10:10" ht="14.25" customHeight="1">
      <c r="J950" s="4"/>
    </row>
    <row r="951" spans="10:10" ht="14.25" customHeight="1">
      <c r="J951" s="4"/>
    </row>
    <row r="952" spans="10:10" ht="14.25" customHeight="1">
      <c r="J952" s="4"/>
    </row>
    <row r="953" spans="10:10" ht="14.25" customHeight="1">
      <c r="J953" s="4"/>
    </row>
    <row r="954" spans="10:10" ht="14.25" customHeight="1">
      <c r="J954" s="4"/>
    </row>
    <row r="955" spans="10:10" ht="14.25" customHeight="1">
      <c r="J955" s="4"/>
    </row>
    <row r="956" spans="10:10" ht="14.25" customHeight="1">
      <c r="J956" s="4"/>
    </row>
    <row r="957" spans="10:10" ht="14.25" customHeight="1">
      <c r="J957" s="4"/>
    </row>
    <row r="958" spans="10:10" ht="14.25" customHeight="1">
      <c r="J958" s="4"/>
    </row>
    <row r="959" spans="10:10" ht="14.25" customHeight="1">
      <c r="J959" s="4"/>
    </row>
    <row r="960" spans="10:10" ht="14.25" customHeight="1">
      <c r="J960" s="4"/>
    </row>
    <row r="961" spans="10:10" ht="14.25" customHeight="1">
      <c r="J961" s="4"/>
    </row>
    <row r="962" spans="10:10" ht="14.25" customHeight="1">
      <c r="J962" s="4"/>
    </row>
    <row r="963" spans="10:10" ht="14.25" customHeight="1">
      <c r="J963" s="4"/>
    </row>
    <row r="964" spans="10:10" ht="14.25" customHeight="1">
      <c r="J964" s="4"/>
    </row>
    <row r="965" spans="10:10" ht="14.25" customHeight="1">
      <c r="J965" s="4"/>
    </row>
    <row r="966" spans="10:10" ht="14.25" customHeight="1">
      <c r="J966" s="4"/>
    </row>
    <row r="967" spans="10:10" ht="14.25" customHeight="1">
      <c r="J967" s="4"/>
    </row>
    <row r="968" spans="10:10" ht="14.25" customHeight="1">
      <c r="J968" s="4"/>
    </row>
    <row r="969" spans="10:10" ht="14.25" customHeight="1">
      <c r="J969" s="4"/>
    </row>
    <row r="970" spans="10:10" ht="14.25" customHeight="1">
      <c r="J970" s="4"/>
    </row>
    <row r="971" spans="10:10" ht="14.25" customHeight="1">
      <c r="J971" s="4"/>
    </row>
    <row r="972" spans="10:10" ht="14.25" customHeight="1">
      <c r="J972" s="4"/>
    </row>
    <row r="973" spans="10:10" ht="14.25" customHeight="1">
      <c r="J973" s="4"/>
    </row>
    <row r="974" spans="10:10" ht="14.25" customHeight="1">
      <c r="J974" s="4"/>
    </row>
    <row r="975" spans="10:10" ht="14.25" customHeight="1">
      <c r="J975" s="4"/>
    </row>
    <row r="976" spans="10:10" ht="14.25" customHeight="1">
      <c r="J976" s="4"/>
    </row>
    <row r="977" spans="10:10" ht="14.25" customHeight="1">
      <c r="J977" s="4"/>
    </row>
    <row r="978" spans="10:10" ht="14.25" customHeight="1">
      <c r="J978" s="4"/>
    </row>
    <row r="979" spans="10:10" ht="14.25" customHeight="1">
      <c r="J979" s="4"/>
    </row>
    <row r="980" spans="10:10" ht="14.25" customHeight="1">
      <c r="J980" s="4"/>
    </row>
    <row r="981" spans="10:10" ht="14.25" customHeight="1">
      <c r="J981" s="4"/>
    </row>
    <row r="982" spans="10:10" ht="14.25" customHeight="1">
      <c r="J982" s="4"/>
    </row>
    <row r="983" spans="10:10" ht="14.25" customHeight="1">
      <c r="J983" s="4"/>
    </row>
    <row r="984" spans="10:10" ht="14.25" customHeight="1">
      <c r="J984" s="4"/>
    </row>
    <row r="985" spans="10:10" ht="14.25" customHeight="1">
      <c r="J985" s="4"/>
    </row>
    <row r="986" spans="10:10" ht="14.25" customHeight="1">
      <c r="J986" s="4"/>
    </row>
    <row r="987" spans="10:10" ht="14.25" customHeight="1">
      <c r="J987" s="4"/>
    </row>
    <row r="988" spans="10:10" ht="14.25" customHeight="1">
      <c r="J988" s="4"/>
    </row>
    <row r="989" spans="10:10" ht="14.25" customHeight="1">
      <c r="J989" s="4"/>
    </row>
    <row r="990" spans="10:10" ht="14.25" customHeight="1">
      <c r="J990" s="4"/>
    </row>
    <row r="991" spans="10:10" ht="14.25" customHeight="1">
      <c r="J991" s="4"/>
    </row>
    <row r="992" spans="10:10" ht="14.25" customHeight="1">
      <c r="J992" s="4"/>
    </row>
    <row r="993" spans="10:10" ht="14.25" customHeight="1">
      <c r="J993" s="4"/>
    </row>
    <row r="994" spans="10:10" ht="14.25" customHeight="1">
      <c r="J994" s="4"/>
    </row>
    <row r="995" spans="10:10" ht="14.25" customHeight="1">
      <c r="J995" s="4"/>
    </row>
    <row r="996" spans="10:10" ht="14.25" customHeight="1">
      <c r="J996" s="4"/>
    </row>
    <row r="997" spans="10:10" ht="14.25" customHeight="1">
      <c r="J997" s="4"/>
    </row>
    <row r="998" spans="10:10" ht="14.25" customHeight="1">
      <c r="J998" s="4"/>
    </row>
    <row r="999" spans="10:10" ht="14.25" customHeight="1">
      <c r="J999" s="4"/>
    </row>
    <row r="1000" spans="10:10" ht="14.25" customHeight="1">
      <c r="J1000" s="4"/>
    </row>
    <row r="1001" spans="10:10" ht="14.25" customHeight="1">
      <c r="J1001" s="4"/>
    </row>
    <row r="1002" spans="10:10" ht="14.25" customHeight="1">
      <c r="J1002" s="4"/>
    </row>
    <row r="1003" spans="10:10" ht="14.25" customHeight="1">
      <c r="J1003" s="4"/>
    </row>
    <row r="1004" spans="10:10" ht="14.25" customHeight="1">
      <c r="J1004" s="4"/>
    </row>
    <row r="1005" spans="10:10" ht="14.25" customHeight="1">
      <c r="J1005" s="4"/>
    </row>
    <row r="1006" spans="10:10" ht="14.25" customHeight="1">
      <c r="J1006" s="4"/>
    </row>
    <row r="1007" spans="10:10" ht="14.25" customHeight="1">
      <c r="J1007" s="4"/>
    </row>
    <row r="1008" spans="10:10" ht="14.25" customHeight="1">
      <c r="J1008" s="4"/>
    </row>
    <row r="1009" spans="10:10" ht="14.25" customHeight="1">
      <c r="J1009" s="4"/>
    </row>
    <row r="1010" spans="10:10" ht="14.25" customHeight="1">
      <c r="J1010" s="4"/>
    </row>
    <row r="1011" spans="10:10" ht="14.25" customHeight="1">
      <c r="J1011" s="4"/>
    </row>
    <row r="1012" spans="10:10" ht="14.25" customHeight="1">
      <c r="J1012" s="4"/>
    </row>
    <row r="1013" spans="10:10" ht="14.25" customHeight="1">
      <c r="J1013" s="4"/>
    </row>
    <row r="1014" spans="10:10" ht="14.25" customHeight="1">
      <c r="J1014" s="4"/>
    </row>
    <row r="1015" spans="10:10" ht="14.25" customHeight="1">
      <c r="J1015" s="4"/>
    </row>
    <row r="1016" spans="10:10" ht="14.25" customHeight="1">
      <c r="J1016" s="4"/>
    </row>
    <row r="1017" spans="10:10" ht="14.25" customHeight="1">
      <c r="J1017" s="4"/>
    </row>
    <row r="1018" spans="10:10" ht="14.25" customHeight="1">
      <c r="J1018" s="4"/>
    </row>
    <row r="1019" spans="10:10" ht="14.25" customHeight="1">
      <c r="J1019" s="4"/>
    </row>
    <row r="1020" spans="10:10" ht="14.25" customHeight="1">
      <c r="J1020" s="4"/>
    </row>
    <row r="1021" spans="10:10" ht="14.25" customHeight="1">
      <c r="J1021" s="4"/>
    </row>
    <row r="1022" spans="10:10" ht="14.25" customHeight="1">
      <c r="J1022" s="4"/>
    </row>
    <row r="1023" spans="10:10" ht="14.25" customHeight="1">
      <c r="J1023" s="4"/>
    </row>
    <row r="1024" spans="10:10" ht="14.25" customHeight="1">
      <c r="J1024" s="4"/>
    </row>
    <row r="1025" spans="10:10" ht="14.25" customHeight="1">
      <c r="J1025" s="4"/>
    </row>
    <row r="1026" spans="10:10" ht="14.25" customHeight="1">
      <c r="J1026" s="4"/>
    </row>
    <row r="1027" spans="10:10" ht="14.25" customHeight="1">
      <c r="J1027" s="4"/>
    </row>
    <row r="1028" spans="10:10" ht="14.25" customHeight="1">
      <c r="J1028" s="4"/>
    </row>
    <row r="1029" spans="10:10" ht="14.25" customHeight="1">
      <c r="J1029" s="4"/>
    </row>
    <row r="1030" spans="10:10" ht="14.25" customHeight="1">
      <c r="J1030" s="4"/>
    </row>
    <row r="1031" spans="10:10" ht="14.25" customHeight="1">
      <c r="J1031" s="4"/>
    </row>
    <row r="1032" spans="10:10" ht="14.25" customHeight="1">
      <c r="J1032" s="4"/>
    </row>
    <row r="1033" spans="10:10" ht="14.25" customHeight="1">
      <c r="J1033" s="4"/>
    </row>
    <row r="1034" spans="10:10" ht="14.25" customHeight="1">
      <c r="J1034" s="4"/>
    </row>
    <row r="1035" spans="10:10" ht="14.25" customHeight="1">
      <c r="J1035" s="4"/>
    </row>
    <row r="1036" spans="10:10" ht="14.25" customHeight="1">
      <c r="J1036" s="4"/>
    </row>
    <row r="1037" spans="10:10" ht="14.25" customHeight="1">
      <c r="J1037" s="4"/>
    </row>
    <row r="1038" spans="10:10" ht="14.25" customHeight="1">
      <c r="J1038" s="4"/>
    </row>
    <row r="1039" spans="10:10" ht="14.25" customHeight="1">
      <c r="J1039" s="4"/>
    </row>
    <row r="1040" spans="10:10" ht="14.25" customHeight="1">
      <c r="J1040" s="4"/>
    </row>
    <row r="1041" spans="10:10" ht="14.25" customHeight="1">
      <c r="J1041" s="4"/>
    </row>
    <row r="1042" spans="10:10" ht="14.25" customHeight="1">
      <c r="J1042" s="4"/>
    </row>
    <row r="1043" spans="10:10" ht="14.25" customHeight="1">
      <c r="J1043" s="4"/>
    </row>
    <row r="1044" spans="10:10" ht="14.25" customHeight="1">
      <c r="J1044" s="4"/>
    </row>
    <row r="1045" spans="10:10" ht="14.25" customHeight="1">
      <c r="J1045" s="4"/>
    </row>
    <row r="1046" spans="10:10" ht="14.25" customHeight="1">
      <c r="J1046" s="4"/>
    </row>
    <row r="1047" spans="10:10" ht="14.25" customHeight="1">
      <c r="J1047" s="4"/>
    </row>
    <row r="1048" spans="10:10" ht="14.25" customHeight="1">
      <c r="J1048" s="4"/>
    </row>
    <row r="1049" spans="10:10" ht="14.25" customHeight="1">
      <c r="J1049" s="4"/>
    </row>
    <row r="1050" spans="10:10" ht="14.25" customHeight="1">
      <c r="J1050" s="4"/>
    </row>
    <row r="1051" spans="10:10" ht="14.25" customHeight="1">
      <c r="J1051" s="4"/>
    </row>
    <row r="1052" spans="10:10" ht="14.25" customHeight="1">
      <c r="J1052" s="4"/>
    </row>
    <row r="1053" spans="10:10" ht="14.25" customHeight="1">
      <c r="J1053" s="4"/>
    </row>
    <row r="1054" spans="10:10" ht="14.25" customHeight="1">
      <c r="J1054" s="4"/>
    </row>
    <row r="1055" spans="10:10" ht="14.25" customHeight="1">
      <c r="J1055" s="4"/>
    </row>
    <row r="1056" spans="10:10" ht="14.25" customHeight="1">
      <c r="J1056" s="4"/>
    </row>
    <row r="1057" spans="10:10" ht="14.25" customHeight="1">
      <c r="J1057" s="4"/>
    </row>
    <row r="1058" spans="10:10" ht="14.25" customHeight="1">
      <c r="J1058" s="4"/>
    </row>
    <row r="1059" spans="10:10" ht="14.25" customHeight="1">
      <c r="J1059" s="4"/>
    </row>
    <row r="1060" spans="10:10" ht="14.25" customHeight="1">
      <c r="J1060" s="4"/>
    </row>
    <row r="1061" spans="10:10" ht="14.25" customHeight="1">
      <c r="J1061" s="4"/>
    </row>
    <row r="1062" spans="10:10" ht="14.25" customHeight="1">
      <c r="J1062" s="4"/>
    </row>
    <row r="1063" spans="10:10" ht="14.25" customHeight="1">
      <c r="J1063" s="4"/>
    </row>
    <row r="1064" spans="10:10" ht="14.25" customHeight="1">
      <c r="J1064" s="4"/>
    </row>
    <row r="1065" spans="10:10" ht="14.25" customHeight="1">
      <c r="J1065" s="4"/>
    </row>
    <row r="1066" spans="10:10" ht="14.25" customHeight="1">
      <c r="J1066" s="4"/>
    </row>
    <row r="1067" spans="10:10" ht="14.25" customHeight="1">
      <c r="J1067" s="4"/>
    </row>
    <row r="1068" spans="10:10" ht="14.25" customHeight="1">
      <c r="J1068" s="4"/>
    </row>
    <row r="1069" spans="10:10" ht="14.25" customHeight="1">
      <c r="J1069" s="4"/>
    </row>
    <row r="1070" spans="10:10" ht="14.25" customHeight="1">
      <c r="J1070" s="4"/>
    </row>
    <row r="1071" spans="10:10" ht="14.25" customHeight="1">
      <c r="J1071" s="4"/>
    </row>
    <row r="1072" spans="10:10" ht="14.25" customHeight="1">
      <c r="J1072" s="4"/>
    </row>
    <row r="1073" spans="10:10" ht="14.25" customHeight="1">
      <c r="J1073" s="4"/>
    </row>
    <row r="1074" spans="10:10" ht="14.25" customHeight="1">
      <c r="J1074" s="4"/>
    </row>
    <row r="1075" spans="10:10" ht="14.25" customHeight="1">
      <c r="J1075" s="4"/>
    </row>
    <row r="1076" spans="10:10" ht="14.25" customHeight="1">
      <c r="J1076" s="4"/>
    </row>
    <row r="1077" spans="10:10" ht="14.25" customHeight="1">
      <c r="J1077" s="4"/>
    </row>
    <row r="1078" spans="10:10" ht="14.25" customHeight="1">
      <c r="J1078" s="4"/>
    </row>
    <row r="1079" spans="10:10" ht="14.25" customHeight="1">
      <c r="J1079" s="4"/>
    </row>
    <row r="1080" spans="10:10" ht="14.25" customHeight="1">
      <c r="J1080" s="4"/>
    </row>
    <row r="1081" spans="10:10" ht="14.25" customHeight="1">
      <c r="J1081" s="4"/>
    </row>
    <row r="1082" spans="10:10" ht="14.25" customHeight="1">
      <c r="J1082" s="4"/>
    </row>
    <row r="1083" spans="10:10" ht="14.25" customHeight="1">
      <c r="J1083" s="4"/>
    </row>
    <row r="1084" spans="10:10" ht="14.25" customHeight="1">
      <c r="J1084" s="4"/>
    </row>
    <row r="1085" spans="10:10" ht="14.25" customHeight="1">
      <c r="J1085" s="4"/>
    </row>
    <row r="1086" spans="10:10" ht="14.25" customHeight="1">
      <c r="J1086" s="4"/>
    </row>
    <row r="1087" spans="10:10" ht="14.25" customHeight="1">
      <c r="J1087" s="4"/>
    </row>
    <row r="1088" spans="10:10" ht="14.25" customHeight="1">
      <c r="J1088" s="4"/>
    </row>
    <row r="1089" spans="10:10" ht="14.25" customHeight="1">
      <c r="J1089" s="4"/>
    </row>
    <row r="1090" spans="10:10" ht="14.25" customHeight="1">
      <c r="J1090" s="4"/>
    </row>
    <row r="1091" spans="10:10" ht="14.25" customHeight="1">
      <c r="J1091" s="4"/>
    </row>
    <row r="1092" spans="10:10" ht="14.25" customHeight="1">
      <c r="J1092" s="4"/>
    </row>
    <row r="1093" spans="10:10" ht="14.25" customHeight="1">
      <c r="J1093" s="4"/>
    </row>
    <row r="1094" spans="10:10" ht="14.25" customHeight="1">
      <c r="J1094" s="4"/>
    </row>
    <row r="1095" spans="10:10" ht="14.25" customHeight="1">
      <c r="J1095" s="4"/>
    </row>
    <row r="1096" spans="10:10" ht="14.25" customHeight="1">
      <c r="J1096" s="4"/>
    </row>
    <row r="1097" spans="10:10" ht="14.25" customHeight="1">
      <c r="J1097" s="4"/>
    </row>
    <row r="1098" spans="10:10" ht="14.25" customHeight="1">
      <c r="J1098" s="4"/>
    </row>
    <row r="1099" spans="10:10" ht="14.25" customHeight="1">
      <c r="J1099" s="4"/>
    </row>
    <row r="1100" spans="10:10" ht="14.25" customHeight="1">
      <c r="J1100" s="4"/>
    </row>
    <row r="1101" spans="10:10" ht="14.25" customHeight="1">
      <c r="J1101" s="4"/>
    </row>
    <row r="1102" spans="10:10" ht="14.25" customHeight="1">
      <c r="J1102" s="4"/>
    </row>
    <row r="1103" spans="10:10" ht="14.25" customHeight="1">
      <c r="J1103" s="4"/>
    </row>
    <row r="1104" spans="10:10" ht="14.25" customHeight="1">
      <c r="J1104" s="4"/>
    </row>
    <row r="1105" spans="10:10" ht="14.25" customHeight="1">
      <c r="J1105" s="4"/>
    </row>
    <row r="1106" spans="10:10" ht="14.25" customHeight="1">
      <c r="J1106" s="4"/>
    </row>
    <row r="1107" spans="10:10" ht="14.25" customHeight="1">
      <c r="J1107" s="4"/>
    </row>
    <row r="1108" spans="10:10" ht="14.25" customHeight="1">
      <c r="J1108" s="4"/>
    </row>
    <row r="1109" spans="10:10" ht="14.25" customHeight="1">
      <c r="J1109" s="4"/>
    </row>
    <row r="1110" spans="10:10" ht="14.25" customHeight="1">
      <c r="J1110" s="4"/>
    </row>
    <row r="1111" spans="10:10" ht="14.25" customHeight="1">
      <c r="J1111" s="4"/>
    </row>
    <row r="1112" spans="10:10" ht="14.25" customHeight="1">
      <c r="J1112" s="4"/>
    </row>
    <row r="1113" spans="10:10" ht="14.25" customHeight="1">
      <c r="J1113" s="4"/>
    </row>
    <row r="1114" spans="10:10" ht="14.25" customHeight="1">
      <c r="J1114" s="4"/>
    </row>
    <row r="1115" spans="10:10" ht="14.25" customHeight="1">
      <c r="J1115" s="4"/>
    </row>
    <row r="1116" spans="10:10" ht="14.25" customHeight="1">
      <c r="J1116" s="4"/>
    </row>
    <row r="1117" spans="10:10" ht="14.25" customHeight="1">
      <c r="J1117" s="4"/>
    </row>
    <row r="1118" spans="10:10" ht="14.25" customHeight="1">
      <c r="J1118" s="4"/>
    </row>
    <row r="1119" spans="10:10" ht="14.25" customHeight="1">
      <c r="J1119" s="4"/>
    </row>
    <row r="1120" spans="10:10" ht="14.25" customHeight="1">
      <c r="J1120" s="4"/>
    </row>
    <row r="1121" spans="10:10" ht="14.25" customHeight="1">
      <c r="J1121" s="4"/>
    </row>
    <row r="1122" spans="10:10" ht="14.25" customHeight="1">
      <c r="J1122" s="4"/>
    </row>
    <row r="1123" spans="10:10" ht="14.25" customHeight="1">
      <c r="J1123" s="4"/>
    </row>
    <row r="1124" spans="10:10" ht="14.25" customHeight="1">
      <c r="J1124" s="4"/>
    </row>
    <row r="1125" spans="10:10" ht="14.25" customHeight="1">
      <c r="J1125" s="4"/>
    </row>
    <row r="1126" spans="10:10" ht="14.25" customHeight="1">
      <c r="J1126" s="4"/>
    </row>
    <row r="1127" spans="10:10" ht="14.25" customHeight="1">
      <c r="J1127" s="4"/>
    </row>
    <row r="1128" spans="10:10" ht="14.25" customHeight="1">
      <c r="J1128" s="4"/>
    </row>
    <row r="1129" spans="10:10" ht="14.25" customHeight="1">
      <c r="J1129" s="4"/>
    </row>
    <row r="1130" spans="10:10" ht="14.25" customHeight="1">
      <c r="J1130" s="4"/>
    </row>
    <row r="1131" spans="10:10" ht="14.25" customHeight="1">
      <c r="J1131" s="4"/>
    </row>
    <row r="1132" spans="10:10" ht="14.25" customHeight="1">
      <c r="J1132" s="4"/>
    </row>
    <row r="1133" spans="10:10" ht="14.25" customHeight="1">
      <c r="J1133" s="4"/>
    </row>
    <row r="1134" spans="10:10" ht="14.25" customHeight="1">
      <c r="J1134" s="4"/>
    </row>
    <row r="1135" spans="10:10" ht="14.25" customHeight="1">
      <c r="J1135" s="4"/>
    </row>
    <row r="1136" spans="10:10" ht="14.25" customHeight="1">
      <c r="J1136" s="4"/>
    </row>
    <row r="1137" spans="10:10" ht="14.25" customHeight="1">
      <c r="J1137" s="4"/>
    </row>
    <row r="1138" spans="10:10" ht="14.25" customHeight="1">
      <c r="J1138" s="4"/>
    </row>
    <row r="1139" spans="10:10" ht="14.25" customHeight="1">
      <c r="J1139" s="4"/>
    </row>
    <row r="1140" spans="10:10" ht="14.25" customHeight="1">
      <c r="J1140" s="4"/>
    </row>
    <row r="1141" spans="10:10" ht="14.25" customHeight="1">
      <c r="J1141" s="4"/>
    </row>
    <row r="1142" spans="10:10" ht="14.25" customHeight="1">
      <c r="J1142" s="4"/>
    </row>
    <row r="1143" spans="10:10" ht="14.25" customHeight="1">
      <c r="J1143" s="4"/>
    </row>
    <row r="1144" spans="10:10" ht="14.25" customHeight="1">
      <c r="J1144" s="4"/>
    </row>
    <row r="1145" spans="10:10" ht="14.25" customHeight="1">
      <c r="J1145" s="4"/>
    </row>
    <row r="1146" spans="10:10" ht="14.25" customHeight="1">
      <c r="J1146" s="4"/>
    </row>
    <row r="1147" spans="10:10" ht="14.25" customHeight="1">
      <c r="J1147" s="4"/>
    </row>
    <row r="1148" spans="10:10" ht="14.25" customHeight="1">
      <c r="J1148" s="4"/>
    </row>
    <row r="1149" spans="10:10" ht="14.25" customHeight="1">
      <c r="J1149" s="4"/>
    </row>
    <row r="1150" spans="10:10" ht="14.25" customHeight="1">
      <c r="J1150" s="4"/>
    </row>
    <row r="1151" spans="10:10" ht="14.25" customHeight="1">
      <c r="J1151" s="4"/>
    </row>
    <row r="1152" spans="10:10" ht="14.25" customHeight="1">
      <c r="J1152" s="4"/>
    </row>
    <row r="1153" spans="10:10" ht="14.25" customHeight="1">
      <c r="J1153" s="4"/>
    </row>
    <row r="1154" spans="10:10" ht="14.25" customHeight="1">
      <c r="J1154" s="4"/>
    </row>
    <row r="1155" spans="10:10" ht="14.25" customHeight="1">
      <c r="J1155" s="4"/>
    </row>
    <row r="1156" spans="10:10" ht="14.25" customHeight="1">
      <c r="J1156" s="4"/>
    </row>
    <row r="1157" spans="10:10" ht="14.25" customHeight="1">
      <c r="J1157" s="4"/>
    </row>
    <row r="1158" spans="10:10" ht="14.25" customHeight="1">
      <c r="J1158" s="4"/>
    </row>
    <row r="1159" spans="10:10" ht="14.25" customHeight="1">
      <c r="J1159" s="4"/>
    </row>
    <row r="1160" spans="10:10" ht="14.25" customHeight="1">
      <c r="J1160" s="4"/>
    </row>
    <row r="1161" spans="10:10" ht="14.25" customHeight="1">
      <c r="J1161" s="4"/>
    </row>
    <row r="1162" spans="10:10" ht="14.25" customHeight="1">
      <c r="J1162" s="4"/>
    </row>
    <row r="1163" spans="10:10" ht="14.25" customHeight="1">
      <c r="J1163" s="4"/>
    </row>
    <row r="1164" spans="10:10" ht="14.25" customHeight="1">
      <c r="J1164" s="4"/>
    </row>
    <row r="1165" spans="10:10" ht="14.25" customHeight="1">
      <c r="J1165" s="4"/>
    </row>
    <row r="1166" spans="10:10" ht="14.25" customHeight="1">
      <c r="J1166" s="4"/>
    </row>
    <row r="1167" spans="10:10" ht="14.25" customHeight="1">
      <c r="J1167" s="4"/>
    </row>
    <row r="1168" spans="10:10" ht="14.25" customHeight="1">
      <c r="J1168" s="4"/>
    </row>
    <row r="1169" spans="10:10" ht="14.25" customHeight="1">
      <c r="J1169" s="4"/>
    </row>
    <row r="1170" spans="10:10" ht="14.25" customHeight="1">
      <c r="J1170" s="4"/>
    </row>
    <row r="1171" spans="10:10" ht="14.25" customHeight="1">
      <c r="J1171" s="4"/>
    </row>
    <row r="1172" spans="10:10" ht="14.25" customHeight="1">
      <c r="J1172" s="4"/>
    </row>
    <row r="1173" spans="10:10" ht="14.25" customHeight="1">
      <c r="J1173" s="4"/>
    </row>
    <row r="1174" spans="10:10" ht="14.25" customHeight="1">
      <c r="J1174" s="4"/>
    </row>
    <row r="1175" spans="10:10" ht="14.25" customHeight="1">
      <c r="J1175" s="4"/>
    </row>
    <row r="1176" spans="10:10" ht="14.25" customHeight="1">
      <c r="J1176" s="4"/>
    </row>
    <row r="1177" spans="10:10" ht="14.25" customHeight="1">
      <c r="J1177" s="4"/>
    </row>
    <row r="1178" spans="10:10" ht="14.25" customHeight="1">
      <c r="J1178" s="4"/>
    </row>
    <row r="1179" spans="10:10" ht="14.25" customHeight="1">
      <c r="J1179" s="4"/>
    </row>
    <row r="1180" spans="10:10" ht="14.25" customHeight="1">
      <c r="J1180" s="4"/>
    </row>
    <row r="1181" spans="10:10" ht="14.25" customHeight="1">
      <c r="J1181" s="4"/>
    </row>
    <row r="1182" spans="10:10" ht="14.25" customHeight="1">
      <c r="J1182" s="4"/>
    </row>
    <row r="1183" spans="10:10" ht="14.25" customHeight="1">
      <c r="J1183" s="4"/>
    </row>
    <row r="1184" spans="10:10" ht="14.25" customHeight="1">
      <c r="J1184" s="4"/>
    </row>
    <row r="1185" spans="10:10" ht="14.25" customHeight="1">
      <c r="J1185" s="4"/>
    </row>
    <row r="1186" spans="10:10" ht="14.25" customHeight="1">
      <c r="J1186" s="4"/>
    </row>
    <row r="1187" spans="10:10" ht="14.25" customHeight="1">
      <c r="J1187" s="4"/>
    </row>
    <row r="1188" spans="10:10" ht="14.25" customHeight="1">
      <c r="J1188" s="4"/>
    </row>
    <row r="1189" spans="10:10" ht="14.25" customHeight="1">
      <c r="J1189" s="4"/>
    </row>
    <row r="1190" spans="10:10" ht="14.25" customHeight="1">
      <c r="J1190" s="4"/>
    </row>
    <row r="1191" spans="10:10" ht="14.25" customHeight="1">
      <c r="J1191" s="4"/>
    </row>
    <row r="1192" spans="10:10" ht="14.25" customHeight="1">
      <c r="J1192" s="4"/>
    </row>
    <row r="1193" spans="10:10" ht="14.25" customHeight="1">
      <c r="J1193" s="4"/>
    </row>
    <row r="1194" spans="10:10" ht="14.25" customHeight="1">
      <c r="J1194" s="4"/>
    </row>
    <row r="1195" spans="10:10" ht="14.25" customHeight="1">
      <c r="J1195" s="4"/>
    </row>
    <row r="1196" spans="10:10" ht="14.25" customHeight="1">
      <c r="J1196" s="4"/>
    </row>
    <row r="1197" spans="10:10" ht="14.25" customHeight="1">
      <c r="J1197" s="4"/>
    </row>
    <row r="1198" spans="10:10" ht="14.25" customHeight="1">
      <c r="J1198" s="4"/>
    </row>
    <row r="1199" spans="10:10" ht="14.25" customHeight="1">
      <c r="J1199" s="4"/>
    </row>
    <row r="1200" spans="10:10" ht="14.25" customHeight="1">
      <c r="J1200" s="4"/>
    </row>
    <row r="1201" spans="10:10" ht="14.25" customHeight="1">
      <c r="J1201" s="4"/>
    </row>
    <row r="1202" spans="10:10" ht="14.25" customHeight="1">
      <c r="J1202" s="4"/>
    </row>
    <row r="1203" spans="10:10" ht="14.25" customHeight="1">
      <c r="J1203" s="4"/>
    </row>
    <row r="1204" spans="10:10" ht="14.25" customHeight="1">
      <c r="J1204" s="4"/>
    </row>
    <row r="1205" spans="10:10" ht="14.25" customHeight="1">
      <c r="J1205" s="4"/>
    </row>
    <row r="1206" spans="10:10" ht="14.25" customHeight="1">
      <c r="J1206" s="4"/>
    </row>
    <row r="1207" spans="10:10" ht="14.25" customHeight="1">
      <c r="J1207" s="4"/>
    </row>
    <row r="1208" spans="10:10" ht="14.25" customHeight="1">
      <c r="J1208" s="4"/>
    </row>
    <row r="1209" spans="10:10" ht="14.25" customHeight="1">
      <c r="J1209" s="4"/>
    </row>
    <row r="1210" spans="10:10" ht="14.25" customHeight="1">
      <c r="J1210" s="4"/>
    </row>
    <row r="1211" spans="10:10" ht="14.25" customHeight="1">
      <c r="J1211" s="4"/>
    </row>
    <row r="1212" spans="10:10" ht="14.25" customHeight="1">
      <c r="J1212" s="4"/>
    </row>
    <row r="1213" spans="10:10" ht="14.25" customHeight="1">
      <c r="J1213" s="4"/>
    </row>
    <row r="1214" spans="10:10" ht="14.25" customHeight="1">
      <c r="J1214" s="4"/>
    </row>
    <row r="1215" spans="10:10" ht="14.25" customHeight="1">
      <c r="J1215" s="4"/>
    </row>
    <row r="1216" spans="10:10" ht="14.25" customHeight="1">
      <c r="J1216" s="4"/>
    </row>
    <row r="1217" spans="10:10" ht="14.25" customHeight="1">
      <c r="J1217" s="4"/>
    </row>
    <row r="1218" spans="10:10" ht="14.25" customHeight="1">
      <c r="J1218" s="4"/>
    </row>
    <row r="1219" spans="10:10" ht="14.25" customHeight="1">
      <c r="J1219" s="4"/>
    </row>
    <row r="1220" spans="10:10" ht="14.25" customHeight="1">
      <c r="J1220" s="4"/>
    </row>
    <row r="1221" spans="10:10" ht="14.25" customHeight="1">
      <c r="J1221" s="4"/>
    </row>
    <row r="1222" spans="10:10" ht="14.25" customHeight="1">
      <c r="J1222" s="4"/>
    </row>
    <row r="1223" spans="10:10" ht="14.25" customHeight="1">
      <c r="J1223" s="4"/>
    </row>
    <row r="1224" spans="10:10" ht="14.25" customHeight="1">
      <c r="J1224" s="4"/>
    </row>
    <row r="1225" spans="10:10" ht="14.25" customHeight="1">
      <c r="J1225" s="4"/>
    </row>
    <row r="1226" spans="10:10" ht="14.25" customHeight="1">
      <c r="J1226" s="4"/>
    </row>
    <row r="1227" spans="10:10" ht="14.25" customHeight="1">
      <c r="J1227" s="4"/>
    </row>
    <row r="1228" spans="10:10" ht="14.25" customHeight="1">
      <c r="J1228" s="4"/>
    </row>
    <row r="1229" spans="10:10" ht="14.25" customHeight="1">
      <c r="J1229" s="4"/>
    </row>
    <row r="1230" spans="10:10" ht="14.25" customHeight="1">
      <c r="J1230" s="4"/>
    </row>
    <row r="1231" spans="10:10" ht="14.25" customHeight="1">
      <c r="J1231" s="4"/>
    </row>
    <row r="1232" spans="10:10" ht="14.25" customHeight="1">
      <c r="J1232" s="4"/>
    </row>
    <row r="1233" spans="10:10" ht="14.25" customHeight="1">
      <c r="J1233" s="4"/>
    </row>
    <row r="1234" spans="10:10" ht="14.25" customHeight="1">
      <c r="J1234" s="4"/>
    </row>
    <row r="1235" spans="10:10" ht="14.25" customHeight="1">
      <c r="J1235" s="4"/>
    </row>
    <row r="1236" spans="10:10" ht="14.25" customHeight="1">
      <c r="J1236" s="4"/>
    </row>
    <row r="1237" spans="10:10" ht="14.25" customHeight="1">
      <c r="J1237" s="4"/>
    </row>
    <row r="1238" spans="10:10" ht="14.25" customHeight="1">
      <c r="J1238" s="4"/>
    </row>
    <row r="1239" spans="10:10" ht="14.25" customHeight="1">
      <c r="J1239" s="4"/>
    </row>
    <row r="1240" spans="10:10" ht="14.25" customHeight="1">
      <c r="J1240" s="4"/>
    </row>
    <row r="1241" spans="10:10" ht="14.25" customHeight="1">
      <c r="J1241" s="4"/>
    </row>
    <row r="1242" spans="10:10" ht="14.25" customHeight="1">
      <c r="J1242" s="4"/>
    </row>
    <row r="1243" spans="10:10" ht="14.25" customHeight="1">
      <c r="J1243" s="4"/>
    </row>
    <row r="1244" spans="10:10" ht="14.25" customHeight="1">
      <c r="J1244" s="4"/>
    </row>
    <row r="1245" spans="10:10" ht="14.25" customHeight="1">
      <c r="J1245" s="4"/>
    </row>
    <row r="1246" spans="10:10" ht="14.25" customHeight="1">
      <c r="J1246" s="4"/>
    </row>
    <row r="1247" spans="10:10" ht="14.25" customHeight="1">
      <c r="J1247" s="4"/>
    </row>
    <row r="1248" spans="10:10" ht="14.25" customHeight="1">
      <c r="J1248" s="4"/>
    </row>
    <row r="1249" spans="10:10" ht="14.25" customHeight="1">
      <c r="J1249" s="4"/>
    </row>
    <row r="1250" spans="10:10" ht="14.25" customHeight="1">
      <c r="J1250" s="4"/>
    </row>
    <row r="1251" spans="10:10" ht="14.25" customHeight="1">
      <c r="J1251" s="4"/>
    </row>
    <row r="1252" spans="10:10" ht="14.25" customHeight="1">
      <c r="J1252" s="4"/>
    </row>
    <row r="1253" spans="10:10" ht="14.25" customHeight="1">
      <c r="J1253" s="4"/>
    </row>
    <row r="1254" spans="10:10" ht="14.25" customHeight="1">
      <c r="J1254" s="4"/>
    </row>
    <row r="1255" spans="10:10" ht="14.25" customHeight="1">
      <c r="J1255" s="4"/>
    </row>
    <row r="1256" spans="10:10" ht="14.25" customHeight="1">
      <c r="J1256" s="4"/>
    </row>
    <row r="1257" spans="10:10" ht="14.25" customHeight="1">
      <c r="J1257" s="4"/>
    </row>
    <row r="1258" spans="10:10" ht="14.25" customHeight="1">
      <c r="J1258" s="4"/>
    </row>
    <row r="1259" spans="10:10" ht="14.25" customHeight="1">
      <c r="J1259" s="4"/>
    </row>
    <row r="1260" spans="10:10" ht="14.25" customHeight="1">
      <c r="J1260" s="4"/>
    </row>
    <row r="1261" spans="10:10" ht="14.25" customHeight="1">
      <c r="J1261" s="4"/>
    </row>
    <row r="1262" spans="10:10" ht="14.25" customHeight="1">
      <c r="J1262" s="4"/>
    </row>
    <row r="1263" spans="10:10" ht="14.25" customHeight="1">
      <c r="J1263" s="4"/>
    </row>
    <row r="1264" spans="10:10" ht="14.25" customHeight="1">
      <c r="J1264" s="4"/>
    </row>
    <row r="1265" spans="10:10" ht="14.25" customHeight="1">
      <c r="J1265" s="4"/>
    </row>
    <row r="1266" spans="10:10" ht="14.25" customHeight="1">
      <c r="J1266" s="4"/>
    </row>
    <row r="1267" spans="10:10" ht="14.25" customHeight="1">
      <c r="J1267" s="4"/>
    </row>
    <row r="1268" spans="10:10" ht="14.25" customHeight="1">
      <c r="J1268" s="4"/>
    </row>
    <row r="1269" spans="10:10" ht="14.25" customHeight="1">
      <c r="J1269" s="4"/>
    </row>
    <row r="1270" spans="10:10" ht="14.25" customHeight="1">
      <c r="J1270" s="4"/>
    </row>
    <row r="1271" spans="10:10" ht="14.25" customHeight="1">
      <c r="J1271" s="4"/>
    </row>
    <row r="1272" spans="10:10" ht="14.25" customHeight="1">
      <c r="J1272" s="4"/>
    </row>
    <row r="1273" spans="10:10" ht="14.25" customHeight="1">
      <c r="J1273" s="4"/>
    </row>
    <row r="1274" spans="10:10" ht="14.25" customHeight="1">
      <c r="J1274" s="4"/>
    </row>
    <row r="1275" spans="10:10" ht="14.25" customHeight="1">
      <c r="J1275" s="4"/>
    </row>
    <row r="1276" spans="10:10" ht="14.25" customHeight="1">
      <c r="J1276" s="4"/>
    </row>
    <row r="1277" spans="10:10" ht="14.25" customHeight="1">
      <c r="J1277" s="4"/>
    </row>
    <row r="1278" spans="10:10" ht="14.25" customHeight="1">
      <c r="J1278" s="4"/>
    </row>
    <row r="1279" spans="10:10" ht="14.25" customHeight="1">
      <c r="J1279" s="4"/>
    </row>
    <row r="1280" spans="10:10" ht="14.25" customHeight="1">
      <c r="J1280" s="4"/>
    </row>
    <row r="1281" spans="10:10" ht="14.25" customHeight="1">
      <c r="J1281" s="4"/>
    </row>
    <row r="1282" spans="10:10" ht="14.25" customHeight="1">
      <c r="J1282" s="4"/>
    </row>
    <row r="1283" spans="10:10" ht="14.25" customHeight="1">
      <c r="J1283" s="4"/>
    </row>
    <row r="1284" spans="10:10" ht="14.25" customHeight="1">
      <c r="J1284" s="4"/>
    </row>
    <row r="1285" spans="10:10" ht="14.25" customHeight="1">
      <c r="J1285" s="4"/>
    </row>
    <row r="1286" spans="10:10" ht="14.25" customHeight="1">
      <c r="J1286" s="4"/>
    </row>
    <row r="1287" spans="10:10" ht="14.25" customHeight="1">
      <c r="J1287" s="4"/>
    </row>
    <row r="1288" spans="10:10" ht="14.25" customHeight="1">
      <c r="J1288" s="4"/>
    </row>
    <row r="1289" spans="10:10" ht="14.25" customHeight="1">
      <c r="J1289" s="4"/>
    </row>
    <row r="1290" spans="10:10" ht="14.25" customHeight="1">
      <c r="J1290" s="4"/>
    </row>
    <row r="1291" spans="10:10" ht="14.25" customHeight="1">
      <c r="J1291" s="4"/>
    </row>
    <row r="1292" spans="10:10" ht="14.25" customHeight="1">
      <c r="J1292" s="4"/>
    </row>
    <row r="1293" spans="10:10" ht="14.25" customHeight="1">
      <c r="J1293" s="4"/>
    </row>
    <row r="1294" spans="10:10" ht="14.25" customHeight="1">
      <c r="J1294" s="4"/>
    </row>
    <row r="1295" spans="10:10" ht="14.25" customHeight="1">
      <c r="J1295" s="4"/>
    </row>
    <row r="1296" spans="10:10" ht="14.25" customHeight="1">
      <c r="J1296" s="4"/>
    </row>
    <row r="1297" spans="10:10" ht="14.25" customHeight="1">
      <c r="J1297" s="4"/>
    </row>
    <row r="1298" spans="10:10" ht="14.25" customHeight="1">
      <c r="J1298" s="4"/>
    </row>
    <row r="1299" spans="10:10" ht="14.25" customHeight="1">
      <c r="J1299" s="4"/>
    </row>
    <row r="1300" spans="10:10" ht="14.25" customHeight="1">
      <c r="J1300" s="4"/>
    </row>
    <row r="1301" spans="10:10" ht="14.25" customHeight="1">
      <c r="J1301" s="4"/>
    </row>
    <row r="1302" spans="10:10" ht="14.25" customHeight="1">
      <c r="J1302" s="4"/>
    </row>
    <row r="1303" spans="10:10" ht="14.25" customHeight="1">
      <c r="J1303" s="4"/>
    </row>
    <row r="1304" spans="10:10" ht="14.25" customHeight="1">
      <c r="J1304" s="4"/>
    </row>
    <row r="1305" spans="10:10" ht="14.25" customHeight="1">
      <c r="J1305" s="4"/>
    </row>
    <row r="1306" spans="10:10" ht="14.25" customHeight="1">
      <c r="J1306" s="4"/>
    </row>
    <row r="1307" spans="10:10" ht="14.25" customHeight="1">
      <c r="J1307" s="4"/>
    </row>
    <row r="1308" spans="10:10" ht="14.25" customHeight="1">
      <c r="J1308" s="4"/>
    </row>
    <row r="1309" spans="10:10" ht="14.25" customHeight="1">
      <c r="J1309" s="4"/>
    </row>
    <row r="1310" spans="10:10" ht="14.25" customHeight="1">
      <c r="J1310" s="4"/>
    </row>
    <row r="1311" spans="10:10" ht="14.25" customHeight="1">
      <c r="J1311" s="4"/>
    </row>
    <row r="1312" spans="10:10" ht="14.25" customHeight="1">
      <c r="J1312" s="4"/>
    </row>
    <row r="1313" spans="10:10" ht="14.25" customHeight="1">
      <c r="J1313" s="4"/>
    </row>
    <row r="1314" spans="10:10" ht="14.25" customHeight="1">
      <c r="J1314" s="4"/>
    </row>
    <row r="1315" spans="10:10" ht="14.25" customHeight="1">
      <c r="J1315" s="4"/>
    </row>
    <row r="1316" spans="10:10" ht="14.25" customHeight="1">
      <c r="J1316" s="4"/>
    </row>
    <row r="1317" spans="10:10" ht="14.25" customHeight="1">
      <c r="J1317" s="4"/>
    </row>
    <row r="1318" spans="10:10" ht="14.25" customHeight="1">
      <c r="J1318" s="4"/>
    </row>
    <row r="1319" spans="10:10" ht="14.25" customHeight="1">
      <c r="J1319" s="4"/>
    </row>
    <row r="1320" spans="10:10" ht="14.25" customHeight="1">
      <c r="J1320" s="4"/>
    </row>
    <row r="1321" spans="10:10" ht="14.25" customHeight="1">
      <c r="J1321" s="4"/>
    </row>
    <row r="1322" spans="10:10" ht="14.25" customHeight="1">
      <c r="J1322" s="4"/>
    </row>
    <row r="1323" spans="10:10" ht="14.25" customHeight="1">
      <c r="J1323" s="4"/>
    </row>
    <row r="1324" spans="10:10" ht="14.25" customHeight="1">
      <c r="J1324" s="4"/>
    </row>
    <row r="1325" spans="10:10" ht="14.25" customHeight="1">
      <c r="J1325" s="4"/>
    </row>
    <row r="1326" spans="10:10" ht="14.25" customHeight="1">
      <c r="J1326" s="4"/>
    </row>
    <row r="1327" spans="10:10" ht="14.25" customHeight="1">
      <c r="J1327" s="4"/>
    </row>
    <row r="1328" spans="10:10" ht="14.25" customHeight="1">
      <c r="J1328" s="4"/>
    </row>
    <row r="1329" spans="10:10" ht="14.25" customHeight="1">
      <c r="J1329" s="4"/>
    </row>
    <row r="1330" spans="10:10" ht="14.25" customHeight="1">
      <c r="J1330" s="4"/>
    </row>
    <row r="1331" spans="10:10" ht="14.25" customHeight="1">
      <c r="J1331" s="4"/>
    </row>
    <row r="1332" spans="10:10" ht="14.25" customHeight="1">
      <c r="J1332" s="4"/>
    </row>
    <row r="1333" spans="10:10" ht="14.25" customHeight="1">
      <c r="J1333" s="4"/>
    </row>
    <row r="1334" spans="10:10" ht="14.25" customHeight="1">
      <c r="J1334" s="4"/>
    </row>
    <row r="1335" spans="10:10" ht="14.25" customHeight="1">
      <c r="J1335" s="4"/>
    </row>
    <row r="1336" spans="10:10" ht="14.25" customHeight="1">
      <c r="J1336" s="4"/>
    </row>
    <row r="1337" spans="10:10" ht="14.25" customHeight="1">
      <c r="J1337" s="4"/>
    </row>
    <row r="1338" spans="10:10" ht="14.25" customHeight="1">
      <c r="J1338" s="4"/>
    </row>
    <row r="1339" spans="10:10" ht="14.25" customHeight="1">
      <c r="J1339" s="4"/>
    </row>
    <row r="1340" spans="10:10" ht="14.25" customHeight="1">
      <c r="J1340" s="4"/>
    </row>
    <row r="1341" spans="10:10" ht="14.25" customHeight="1">
      <c r="J1341" s="4"/>
    </row>
    <row r="1342" spans="10:10" ht="14.25" customHeight="1">
      <c r="J1342" s="4"/>
    </row>
    <row r="1343" spans="10:10" ht="14.25" customHeight="1">
      <c r="J1343" s="4"/>
    </row>
    <row r="1344" spans="10:10" ht="14.25" customHeight="1">
      <c r="J1344" s="4"/>
    </row>
  </sheetData>
  <sortState ref="I3:J92">
    <sortCondition descending="1" ref="J3"/>
  </sortState>
  <phoneticPr fontId="29"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9">
    <pageSetUpPr fitToPage="1"/>
  </sheetPr>
  <dimension ref="A1:L422"/>
  <sheetViews>
    <sheetView zoomScaleNormal="100" workbookViewId="0">
      <pane ySplit="2" topLeftCell="A12" activePane="bottomLeft" state="frozen"/>
      <selection activeCell="E6" sqref="E6"/>
      <selection pane="bottomLeft" activeCell="F1" sqref="F1"/>
    </sheetView>
  </sheetViews>
  <sheetFormatPr defaultColWidth="9.140625" defaultRowHeight="14.25" customHeight="1"/>
  <cols>
    <col min="1" max="1" width="7.5703125" style="20" customWidth="1"/>
    <col min="2" max="2" width="20.140625" style="20" customWidth="1"/>
    <col min="3" max="3" width="7.140625" style="171" customWidth="1"/>
    <col min="4" max="4" width="9.42578125" style="117" customWidth="1"/>
    <col min="5" max="5" width="11" style="117" customWidth="1"/>
    <col min="6" max="6" width="21.5703125" style="20" bestFit="1" customWidth="1"/>
    <col min="7" max="7" width="7.28515625" style="24" customWidth="1"/>
    <col min="8" max="8" width="25.28515625" style="24" bestFit="1" customWidth="1"/>
    <col min="9" max="9" width="19" style="178" bestFit="1" customWidth="1"/>
    <col min="10" max="10" width="8.7109375"/>
    <col min="11" max="11" width="5.42578125" style="20" bestFit="1" customWidth="1"/>
    <col min="12" max="16384" width="9.140625" style="20"/>
  </cols>
  <sheetData>
    <row r="1" spans="1:12" ht="16.5" customHeight="1">
      <c r="B1" s="37" t="s">
        <v>509</v>
      </c>
      <c r="K1" s="264"/>
    </row>
    <row r="2" spans="1:12" ht="14.25" customHeight="1">
      <c r="H2"/>
      <c r="I2" s="4"/>
      <c r="K2" s="264"/>
    </row>
    <row r="3" spans="1:12" ht="14.25" customHeight="1">
      <c r="A3" s="24">
        <v>1</v>
      </c>
      <c r="B3" s="4" t="s">
        <v>300</v>
      </c>
      <c r="C3" s="16">
        <v>17.850000000000001</v>
      </c>
      <c r="D3" s="123"/>
      <c r="E3" s="24">
        <v>48</v>
      </c>
      <c r="F3" s="4" t="s">
        <v>542</v>
      </c>
      <c r="G3" s="16">
        <v>5</v>
      </c>
      <c r="K3" s="80"/>
      <c r="L3" s="48"/>
    </row>
    <row r="4" spans="1:12" ht="14.25" customHeight="1">
      <c r="A4" s="24">
        <v>2</v>
      </c>
      <c r="B4" s="4" t="s">
        <v>279</v>
      </c>
      <c r="C4" s="16">
        <v>15.28</v>
      </c>
      <c r="D4" s="123"/>
      <c r="E4" s="146">
        <v>49</v>
      </c>
      <c r="F4" s="4" t="s">
        <v>431</v>
      </c>
      <c r="G4" s="16">
        <v>4.92</v>
      </c>
      <c r="K4" s="80"/>
      <c r="L4" s="48"/>
    </row>
    <row r="5" spans="1:12" ht="14.25" customHeight="1">
      <c r="A5" s="24">
        <v>3</v>
      </c>
      <c r="B5" s="4" t="s">
        <v>293</v>
      </c>
      <c r="C5" s="16">
        <v>13.58</v>
      </c>
      <c r="D5" s="123"/>
      <c r="E5" s="146">
        <v>50</v>
      </c>
      <c r="F5" s="4" t="s">
        <v>103</v>
      </c>
      <c r="G5" s="16">
        <v>4.8499999999999996</v>
      </c>
      <c r="K5" s="80"/>
      <c r="L5" s="48"/>
    </row>
    <row r="6" spans="1:12" ht="14.25" customHeight="1">
      <c r="A6" s="24">
        <v>4</v>
      </c>
      <c r="B6" s="4" t="s">
        <v>282</v>
      </c>
      <c r="C6" s="16">
        <v>10.66</v>
      </c>
      <c r="D6" s="123"/>
      <c r="E6" s="24">
        <v>51</v>
      </c>
      <c r="F6" s="4" t="s">
        <v>341</v>
      </c>
      <c r="G6" s="16">
        <v>4.78</v>
      </c>
      <c r="K6" s="80"/>
      <c r="L6" s="48"/>
    </row>
    <row r="7" spans="1:12" ht="14.25" customHeight="1">
      <c r="A7" s="24">
        <v>5</v>
      </c>
      <c r="B7" s="4" t="s">
        <v>296</v>
      </c>
      <c r="C7" s="16">
        <v>9.77</v>
      </c>
      <c r="D7" s="123"/>
      <c r="E7" s="146">
        <v>52</v>
      </c>
      <c r="F7" s="4" t="s">
        <v>195</v>
      </c>
      <c r="G7" s="16">
        <v>4.7300000000000004</v>
      </c>
      <c r="K7" s="80"/>
      <c r="L7" s="48"/>
    </row>
    <row r="8" spans="1:12" ht="14.25" customHeight="1">
      <c r="A8" s="24">
        <v>6</v>
      </c>
      <c r="B8" s="4" t="s">
        <v>6</v>
      </c>
      <c r="C8" s="16">
        <v>9.36</v>
      </c>
      <c r="D8" s="123"/>
      <c r="E8" s="146">
        <v>53</v>
      </c>
      <c r="F8" s="4" t="s">
        <v>317</v>
      </c>
      <c r="G8" s="16">
        <v>4.7</v>
      </c>
      <c r="K8" s="80"/>
      <c r="L8" s="48"/>
    </row>
    <row r="9" spans="1:12" ht="14.25" customHeight="1">
      <c r="A9" s="24">
        <v>7</v>
      </c>
      <c r="B9" s="4" t="s">
        <v>329</v>
      </c>
      <c r="C9" s="16">
        <v>8.67</v>
      </c>
      <c r="D9" s="123"/>
      <c r="E9" s="146">
        <v>54</v>
      </c>
      <c r="F9" s="4" t="s">
        <v>310</v>
      </c>
      <c r="G9" s="16">
        <v>4.6500000000000004</v>
      </c>
      <c r="K9" s="80"/>
      <c r="L9" s="48"/>
    </row>
    <row r="10" spans="1:12" ht="14.25" customHeight="1">
      <c r="A10" s="24">
        <v>8</v>
      </c>
      <c r="B10" s="4" t="s">
        <v>418</v>
      </c>
      <c r="C10" s="16">
        <v>8.24</v>
      </c>
      <c r="D10" s="123"/>
      <c r="E10" s="146">
        <v>55</v>
      </c>
      <c r="F10" s="4" t="s">
        <v>436</v>
      </c>
      <c r="G10" s="16">
        <v>4.6500000000000004</v>
      </c>
      <c r="K10" s="80"/>
      <c r="L10" s="48"/>
    </row>
    <row r="11" spans="1:12" ht="14.25" customHeight="1">
      <c r="A11" s="24">
        <v>9</v>
      </c>
      <c r="B11" s="4" t="s">
        <v>215</v>
      </c>
      <c r="C11" s="16">
        <v>8.06</v>
      </c>
      <c r="D11" s="123"/>
      <c r="E11" s="146">
        <v>56</v>
      </c>
      <c r="F11" s="4" t="s">
        <v>213</v>
      </c>
      <c r="G11" s="16">
        <v>4.5999999999999996</v>
      </c>
      <c r="K11" s="80"/>
      <c r="L11" s="48"/>
    </row>
    <row r="12" spans="1:12" ht="14.25" customHeight="1">
      <c r="A12" s="24">
        <v>10</v>
      </c>
      <c r="B12" s="4" t="s">
        <v>438</v>
      </c>
      <c r="C12" s="16">
        <v>8.0399999999999991</v>
      </c>
      <c r="D12" s="123"/>
      <c r="E12" s="146">
        <v>57</v>
      </c>
      <c r="F12" s="4" t="s">
        <v>196</v>
      </c>
      <c r="G12" s="16">
        <v>4.58</v>
      </c>
      <c r="K12" s="80"/>
      <c r="L12" s="48"/>
    </row>
    <row r="13" spans="1:12" ht="14.25" customHeight="1">
      <c r="A13" s="24">
        <v>11</v>
      </c>
      <c r="B13" s="4" t="s">
        <v>352</v>
      </c>
      <c r="C13" s="16">
        <v>7.81</v>
      </c>
      <c r="D13" s="123"/>
      <c r="E13" s="146">
        <v>58</v>
      </c>
      <c r="F13" s="4" t="s">
        <v>430</v>
      </c>
      <c r="G13" s="16">
        <v>4.45</v>
      </c>
      <c r="K13" s="80"/>
      <c r="L13" s="48"/>
    </row>
    <row r="14" spans="1:12" ht="14.25" customHeight="1">
      <c r="A14" s="24">
        <v>12</v>
      </c>
      <c r="B14" s="4" t="s">
        <v>426</v>
      </c>
      <c r="C14" s="16">
        <v>7.81</v>
      </c>
      <c r="D14" s="123"/>
      <c r="E14" s="146">
        <v>59</v>
      </c>
      <c r="F14" s="4" t="s">
        <v>420</v>
      </c>
      <c r="G14" s="16">
        <v>4.3899999999999997</v>
      </c>
      <c r="K14" s="80"/>
      <c r="L14" s="48"/>
    </row>
    <row r="15" spans="1:12" ht="14.25" customHeight="1">
      <c r="A15" s="24">
        <v>13</v>
      </c>
      <c r="B15" s="4" t="s">
        <v>284</v>
      </c>
      <c r="C15" s="16">
        <v>7.81</v>
      </c>
      <c r="D15" s="123"/>
      <c r="E15" s="146">
        <v>60</v>
      </c>
      <c r="F15" s="4" t="s">
        <v>543</v>
      </c>
      <c r="G15" s="16">
        <v>4.32</v>
      </c>
      <c r="K15" s="80"/>
      <c r="L15" s="48"/>
    </row>
    <row r="16" spans="1:12" ht="14.25" customHeight="1">
      <c r="A16" s="24">
        <v>14</v>
      </c>
      <c r="B16" s="4" t="s">
        <v>101</v>
      </c>
      <c r="C16" s="16">
        <v>7.19</v>
      </c>
      <c r="D16" s="123"/>
      <c r="E16" s="146">
        <v>61</v>
      </c>
      <c r="F16" s="4" t="s">
        <v>198</v>
      </c>
      <c r="G16" s="16">
        <v>4.28</v>
      </c>
      <c r="K16" s="80"/>
      <c r="L16" s="48"/>
    </row>
    <row r="17" spans="1:12" ht="14.25" customHeight="1">
      <c r="A17" s="24">
        <v>15</v>
      </c>
      <c r="B17" s="4" t="s">
        <v>287</v>
      </c>
      <c r="C17" s="16">
        <v>7.08</v>
      </c>
      <c r="D17" s="123"/>
      <c r="E17" s="146">
        <v>62</v>
      </c>
      <c r="F17" s="4" t="s">
        <v>206</v>
      </c>
      <c r="G17" s="16">
        <v>3.96</v>
      </c>
      <c r="K17" s="80"/>
      <c r="L17" s="48"/>
    </row>
    <row r="18" spans="1:12" ht="14.25" customHeight="1">
      <c r="A18" s="24">
        <v>16</v>
      </c>
      <c r="B18" s="4" t="s">
        <v>135</v>
      </c>
      <c r="C18" s="16">
        <v>7.07</v>
      </c>
      <c r="D18" s="123"/>
      <c r="E18" s="146">
        <v>63</v>
      </c>
      <c r="F18" s="4" t="s">
        <v>437</v>
      </c>
      <c r="G18" s="16">
        <v>3.92</v>
      </c>
      <c r="K18" s="80"/>
      <c r="L18" s="48"/>
    </row>
    <row r="19" spans="1:12" ht="14.25" customHeight="1">
      <c r="A19" s="24">
        <v>17</v>
      </c>
      <c r="B19" s="4" t="s">
        <v>290</v>
      </c>
      <c r="C19" s="16">
        <v>6.98</v>
      </c>
      <c r="D19" s="123"/>
      <c r="E19" s="146">
        <v>64</v>
      </c>
      <c r="F19" s="4" t="s">
        <v>308</v>
      </c>
      <c r="G19" s="16">
        <v>3.92</v>
      </c>
      <c r="K19" s="80"/>
      <c r="L19" s="48"/>
    </row>
    <row r="20" spans="1:12" ht="14.25" customHeight="1">
      <c r="A20" s="24">
        <v>18</v>
      </c>
      <c r="B20" s="4" t="s">
        <v>104</v>
      </c>
      <c r="C20" s="16">
        <v>6.92</v>
      </c>
      <c r="D20" s="123"/>
      <c r="E20" s="146">
        <v>65</v>
      </c>
      <c r="F20" s="4" t="s">
        <v>421</v>
      </c>
      <c r="G20" s="16">
        <v>3.82</v>
      </c>
      <c r="K20" s="80"/>
      <c r="L20" s="48"/>
    </row>
    <row r="21" spans="1:12" ht="14.25" customHeight="1">
      <c r="A21" s="24">
        <v>19</v>
      </c>
      <c r="B21" s="4" t="s">
        <v>331</v>
      </c>
      <c r="C21" s="16">
        <v>6.89</v>
      </c>
      <c r="D21" s="123"/>
      <c r="E21" s="146">
        <v>66</v>
      </c>
      <c r="F21" s="4" t="s">
        <v>336</v>
      </c>
      <c r="G21" s="16">
        <v>3.82</v>
      </c>
      <c r="K21" s="80"/>
      <c r="L21" s="48"/>
    </row>
    <row r="22" spans="1:12" ht="14.25" customHeight="1">
      <c r="A22" s="24">
        <v>20</v>
      </c>
      <c r="B22" s="4" t="s">
        <v>261</v>
      </c>
      <c r="C22" s="16">
        <v>6.8</v>
      </c>
      <c r="D22" s="123"/>
      <c r="E22" s="146">
        <v>67</v>
      </c>
      <c r="F22" s="4" t="s">
        <v>116</v>
      </c>
      <c r="G22" s="16">
        <v>3.76</v>
      </c>
      <c r="K22" s="80"/>
      <c r="L22" s="48"/>
    </row>
    <row r="23" spans="1:12" ht="14.25" customHeight="1">
      <c r="A23" s="24">
        <v>21</v>
      </c>
      <c r="B23" s="4" t="s">
        <v>424</v>
      </c>
      <c r="C23" s="16">
        <v>6.77</v>
      </c>
      <c r="D23" s="123"/>
      <c r="E23" s="146">
        <v>68</v>
      </c>
      <c r="F23" s="4" t="s">
        <v>305</v>
      </c>
      <c r="G23" s="16">
        <v>3.73</v>
      </c>
      <c r="K23" s="80"/>
      <c r="L23" s="48"/>
    </row>
    <row r="24" spans="1:12" ht="14.25" customHeight="1">
      <c r="A24" s="24">
        <v>22</v>
      </c>
      <c r="B24" s="4" t="s">
        <v>295</v>
      </c>
      <c r="C24" s="16">
        <v>6.73</v>
      </c>
      <c r="D24" s="123"/>
      <c r="E24" s="146">
        <v>69</v>
      </c>
      <c r="F24" s="4" t="s">
        <v>270</v>
      </c>
      <c r="G24" s="16">
        <v>3.7</v>
      </c>
      <c r="K24" s="80"/>
      <c r="L24" s="48"/>
    </row>
    <row r="25" spans="1:12" ht="14.25" customHeight="1">
      <c r="A25" s="24">
        <v>23</v>
      </c>
      <c r="B25" s="4" t="s">
        <v>283</v>
      </c>
      <c r="C25" s="16">
        <v>6.72</v>
      </c>
      <c r="D25" s="123"/>
      <c r="E25" s="146">
        <v>70</v>
      </c>
      <c r="F25" s="4" t="s">
        <v>267</v>
      </c>
      <c r="G25" s="16">
        <v>3.65</v>
      </c>
      <c r="K25" s="80"/>
      <c r="L25" s="48"/>
    </row>
    <row r="26" spans="1:12" ht="14.25" customHeight="1">
      <c r="A26" s="24">
        <v>24</v>
      </c>
      <c r="B26" s="4" t="s">
        <v>218</v>
      </c>
      <c r="C26" s="16">
        <v>6.7</v>
      </c>
      <c r="D26" s="123"/>
      <c r="E26" s="146">
        <v>71</v>
      </c>
      <c r="F26" s="4" t="s">
        <v>106</v>
      </c>
      <c r="G26" s="16">
        <v>3.63</v>
      </c>
      <c r="K26" s="80"/>
      <c r="L26" s="48"/>
    </row>
    <row r="27" spans="1:12" ht="14.25" customHeight="1">
      <c r="A27" s="24">
        <v>25</v>
      </c>
      <c r="B27" s="4" t="s">
        <v>301</v>
      </c>
      <c r="C27" s="16">
        <v>6.67</v>
      </c>
      <c r="D27" s="123"/>
      <c r="E27" s="146">
        <v>72</v>
      </c>
      <c r="F27" s="4" t="s">
        <v>280</v>
      </c>
      <c r="G27" s="16">
        <v>3.39</v>
      </c>
      <c r="K27" s="80"/>
      <c r="L27" s="48"/>
    </row>
    <row r="28" spans="1:12" ht="14.25" customHeight="1">
      <c r="A28" s="24">
        <v>26</v>
      </c>
      <c r="B28" s="4" t="s">
        <v>272</v>
      </c>
      <c r="C28" s="16">
        <v>6.63</v>
      </c>
      <c r="D28" s="123"/>
      <c r="E28" s="146">
        <v>73</v>
      </c>
      <c r="F28" s="4" t="s">
        <v>334</v>
      </c>
      <c r="G28" s="16">
        <v>3.32</v>
      </c>
      <c r="K28" s="80"/>
      <c r="L28" s="48"/>
    </row>
    <row r="29" spans="1:12" ht="14.25" customHeight="1">
      <c r="A29" s="24">
        <v>27</v>
      </c>
      <c r="B29" s="4" t="s">
        <v>278</v>
      </c>
      <c r="C29" s="16">
        <v>6.61</v>
      </c>
      <c r="D29" s="123"/>
      <c r="E29" s="146">
        <v>74</v>
      </c>
      <c r="F29" s="4" t="s">
        <v>425</v>
      </c>
      <c r="G29" s="16">
        <v>3.3</v>
      </c>
      <c r="K29" s="80"/>
      <c r="L29" s="48"/>
    </row>
    <row r="30" spans="1:12" ht="14.25" customHeight="1">
      <c r="A30" s="24">
        <v>28</v>
      </c>
      <c r="B30" s="4" t="s">
        <v>546</v>
      </c>
      <c r="C30" s="16">
        <v>6.54</v>
      </c>
      <c r="D30" s="123"/>
      <c r="E30" s="146">
        <v>75</v>
      </c>
      <c r="F30" s="4" t="s">
        <v>264</v>
      </c>
      <c r="G30" s="16">
        <v>3.2</v>
      </c>
      <c r="K30" s="80"/>
      <c r="L30" s="48"/>
    </row>
    <row r="31" spans="1:12" ht="14.25" customHeight="1">
      <c r="A31" s="24">
        <v>29</v>
      </c>
      <c r="B31" s="4" t="s">
        <v>275</v>
      </c>
      <c r="C31" s="16">
        <v>6.49</v>
      </c>
      <c r="D31" s="123"/>
      <c r="E31" s="146">
        <v>76</v>
      </c>
      <c r="F31" s="4" t="s">
        <v>131</v>
      </c>
      <c r="G31" s="16">
        <v>3.19</v>
      </c>
      <c r="K31" s="80"/>
      <c r="L31" s="48"/>
    </row>
    <row r="32" spans="1:12" ht="14.25" customHeight="1">
      <c r="A32" s="24">
        <v>30</v>
      </c>
      <c r="B32" s="4" t="s">
        <v>302</v>
      </c>
      <c r="C32" s="16">
        <v>6.38</v>
      </c>
      <c r="D32" s="123"/>
      <c r="E32" s="146">
        <v>77</v>
      </c>
      <c r="F32" s="4" t="s">
        <v>544</v>
      </c>
      <c r="G32" s="16">
        <v>3.13</v>
      </c>
      <c r="K32" s="80"/>
      <c r="L32" s="48"/>
    </row>
    <row r="33" spans="1:12" ht="14.25" customHeight="1">
      <c r="A33" s="24">
        <v>31</v>
      </c>
      <c r="B33" s="4" t="s">
        <v>281</v>
      </c>
      <c r="C33" s="16">
        <v>6.22</v>
      </c>
      <c r="D33" s="123"/>
      <c r="E33" s="146">
        <v>78</v>
      </c>
      <c r="F33" s="4" t="s">
        <v>540</v>
      </c>
      <c r="G33" s="16">
        <v>3.04</v>
      </c>
      <c r="K33" s="80"/>
      <c r="L33" s="48"/>
    </row>
    <row r="34" spans="1:12" ht="14.25" customHeight="1">
      <c r="A34" s="24">
        <v>32</v>
      </c>
      <c r="B34" s="4" t="s">
        <v>108</v>
      </c>
      <c r="C34" s="16">
        <v>6.04</v>
      </c>
      <c r="D34" s="123"/>
      <c r="E34" s="146">
        <v>79</v>
      </c>
      <c r="F34" s="4" t="s">
        <v>387</v>
      </c>
      <c r="G34" s="16">
        <v>2.99</v>
      </c>
      <c r="K34" s="80"/>
      <c r="L34" s="48"/>
    </row>
    <row r="35" spans="1:12" ht="14.25" customHeight="1">
      <c r="A35" s="24">
        <v>33</v>
      </c>
      <c r="B35" s="4" t="s">
        <v>292</v>
      </c>
      <c r="C35" s="16">
        <v>6.03</v>
      </c>
      <c r="D35" s="123"/>
      <c r="E35" s="146">
        <v>80</v>
      </c>
      <c r="F35" s="4" t="s">
        <v>265</v>
      </c>
      <c r="G35" s="16">
        <v>2.95</v>
      </c>
      <c r="K35" s="80"/>
      <c r="L35" s="48"/>
    </row>
    <row r="36" spans="1:12" ht="14.25" customHeight="1">
      <c r="A36" s="24">
        <v>34</v>
      </c>
      <c r="B36" s="4" t="s">
        <v>286</v>
      </c>
      <c r="C36" s="16">
        <v>5.86</v>
      </c>
      <c r="D36" s="123"/>
      <c r="E36" s="146">
        <v>81</v>
      </c>
      <c r="F36" s="4" t="s">
        <v>259</v>
      </c>
      <c r="G36" s="16">
        <v>2.9</v>
      </c>
      <c r="K36" s="80"/>
      <c r="L36" s="48"/>
    </row>
    <row r="37" spans="1:12" ht="14.25" customHeight="1">
      <c r="A37" s="24">
        <v>35</v>
      </c>
      <c r="B37" s="4" t="s">
        <v>263</v>
      </c>
      <c r="C37" s="16">
        <v>5.76</v>
      </c>
      <c r="D37" s="123"/>
      <c r="E37" s="146">
        <v>82</v>
      </c>
      <c r="F37" s="4" t="s">
        <v>419</v>
      </c>
      <c r="G37" s="16">
        <v>2.89</v>
      </c>
      <c r="K37" s="80"/>
      <c r="L37" s="48"/>
    </row>
    <row r="38" spans="1:12" ht="14.25" customHeight="1">
      <c r="A38" s="24">
        <v>36</v>
      </c>
      <c r="B38" s="4" t="s">
        <v>429</v>
      </c>
      <c r="C38" s="16">
        <v>5.6</v>
      </c>
      <c r="D38" s="123"/>
      <c r="E38" s="146">
        <v>83</v>
      </c>
      <c r="F38" s="4" t="s">
        <v>285</v>
      </c>
      <c r="G38" s="16">
        <v>2.78</v>
      </c>
      <c r="K38" s="80"/>
      <c r="L38" s="48"/>
    </row>
    <row r="39" spans="1:12" ht="14.25" customHeight="1">
      <c r="A39" s="24">
        <v>37</v>
      </c>
      <c r="B39" s="4" t="s">
        <v>130</v>
      </c>
      <c r="C39" s="16">
        <v>5.57</v>
      </c>
      <c r="D39" s="123"/>
      <c r="E39" s="146">
        <v>84</v>
      </c>
      <c r="F39" s="4" t="s">
        <v>333</v>
      </c>
      <c r="G39" s="16">
        <v>2.74</v>
      </c>
      <c r="K39" s="80"/>
      <c r="L39" s="48"/>
    </row>
    <row r="40" spans="1:12" ht="14.25" customHeight="1">
      <c r="A40" s="24">
        <v>38</v>
      </c>
      <c r="B40" s="4" t="s">
        <v>541</v>
      </c>
      <c r="C40" s="16">
        <v>5.51</v>
      </c>
      <c r="D40" s="123"/>
      <c r="E40" s="146">
        <v>85</v>
      </c>
      <c r="F40" s="4" t="s">
        <v>400</v>
      </c>
      <c r="G40" s="16">
        <v>2.68</v>
      </c>
      <c r="K40" s="80"/>
      <c r="L40" s="48"/>
    </row>
    <row r="41" spans="1:12" ht="14.25" customHeight="1">
      <c r="A41" s="24">
        <v>39</v>
      </c>
      <c r="B41" s="4" t="s">
        <v>323</v>
      </c>
      <c r="C41" s="16">
        <v>5.51</v>
      </c>
      <c r="D41" s="123"/>
      <c r="E41" s="146">
        <v>86</v>
      </c>
      <c r="F41" s="4" t="s">
        <v>327</v>
      </c>
      <c r="G41" s="16">
        <v>2.59</v>
      </c>
      <c r="K41" s="80"/>
      <c r="L41" s="48"/>
    </row>
    <row r="42" spans="1:12" ht="14.25" customHeight="1">
      <c r="A42" s="24">
        <v>40</v>
      </c>
      <c r="B42" s="4" t="s">
        <v>289</v>
      </c>
      <c r="C42" s="16">
        <v>5.36</v>
      </c>
      <c r="D42" s="123"/>
      <c r="E42" s="146">
        <v>87</v>
      </c>
      <c r="F42" s="4" t="s">
        <v>345</v>
      </c>
      <c r="G42" s="16">
        <v>2.5099999999999998</v>
      </c>
      <c r="K42" s="80"/>
      <c r="L42" s="48"/>
    </row>
    <row r="43" spans="1:12" ht="14.25" customHeight="1">
      <c r="A43" s="24">
        <v>41</v>
      </c>
      <c r="B43" s="4" t="s">
        <v>214</v>
      </c>
      <c r="C43" s="16">
        <v>5.3</v>
      </c>
      <c r="D43" s="123"/>
      <c r="E43" s="146">
        <v>88</v>
      </c>
      <c r="F43" s="4" t="s">
        <v>428</v>
      </c>
      <c r="G43" s="16">
        <v>2.46</v>
      </c>
      <c r="K43" s="80"/>
      <c r="L43" s="48"/>
    </row>
    <row r="44" spans="1:12" ht="14.25" customHeight="1">
      <c r="A44" s="24">
        <v>42</v>
      </c>
      <c r="B44" s="4" t="s">
        <v>212</v>
      </c>
      <c r="C44" s="16">
        <v>5.25</v>
      </c>
      <c r="D44" s="123"/>
      <c r="E44" s="146">
        <v>89</v>
      </c>
      <c r="F44" s="4" t="s">
        <v>268</v>
      </c>
      <c r="G44" s="16">
        <v>2.1</v>
      </c>
      <c r="K44" s="80"/>
      <c r="L44" s="48"/>
    </row>
    <row r="45" spans="1:12" ht="14.25" customHeight="1">
      <c r="A45" s="24">
        <v>43</v>
      </c>
      <c r="B45" s="4" t="s">
        <v>288</v>
      </c>
      <c r="C45" s="16">
        <v>5.13</v>
      </c>
      <c r="D45" s="123"/>
      <c r="E45" s="24">
        <v>90</v>
      </c>
      <c r="F45" s="4" t="s">
        <v>294</v>
      </c>
      <c r="G45" s="16">
        <v>1.86</v>
      </c>
      <c r="K45" s="80"/>
      <c r="L45" s="48"/>
    </row>
    <row r="46" spans="1:12" ht="14.25" customHeight="1">
      <c r="A46" s="24">
        <v>44</v>
      </c>
      <c r="B46" s="4" t="s">
        <v>316</v>
      </c>
      <c r="C46" s="16">
        <v>5.08</v>
      </c>
      <c r="D46" s="123"/>
      <c r="E46" s="146"/>
      <c r="G46" s="521"/>
      <c r="K46" s="80"/>
      <c r="L46" s="48"/>
    </row>
    <row r="47" spans="1:12" ht="14.25" customHeight="1">
      <c r="A47" s="24">
        <v>45</v>
      </c>
      <c r="B47" s="4" t="s">
        <v>207</v>
      </c>
      <c r="C47" s="16">
        <v>5.07</v>
      </c>
      <c r="D47" s="123"/>
      <c r="E47" s="146"/>
      <c r="G47" s="521"/>
      <c r="K47" s="80"/>
      <c r="L47" s="48"/>
    </row>
    <row r="48" spans="1:12" ht="14.25" customHeight="1">
      <c r="A48" s="24">
        <v>46</v>
      </c>
      <c r="B48" s="4" t="s">
        <v>216</v>
      </c>
      <c r="C48" s="16">
        <v>5.05</v>
      </c>
      <c r="D48" s="123"/>
      <c r="E48" s="146"/>
      <c r="F48" s="26" t="s">
        <v>249</v>
      </c>
      <c r="G48" s="650">
        <f>MEDIAN(G3:G45,C3:C49)</f>
        <v>5.0600000000000005</v>
      </c>
      <c r="K48" s="80"/>
      <c r="L48" s="48"/>
    </row>
    <row r="49" spans="1:12" ht="14.25" customHeight="1">
      <c r="A49" s="24">
        <v>47</v>
      </c>
      <c r="B49" s="4" t="s">
        <v>347</v>
      </c>
      <c r="C49" s="16">
        <v>5.04</v>
      </c>
      <c r="D49" s="123"/>
      <c r="E49" s="146"/>
      <c r="F49" s="26" t="s">
        <v>248</v>
      </c>
      <c r="G49" s="81">
        <f>AVERAGE(G3:G45,C3:C49)</f>
        <v>5.5368888888888907</v>
      </c>
      <c r="K49" s="80"/>
      <c r="L49" s="48"/>
    </row>
    <row r="50" spans="1:12" ht="14.25" customHeight="1">
      <c r="A50" s="24"/>
      <c r="B50" s="297"/>
      <c r="C50" s="585"/>
      <c r="E50" s="146"/>
      <c r="F50" s="188"/>
      <c r="G50" s="585"/>
      <c r="K50" s="80"/>
      <c r="L50" s="48"/>
    </row>
    <row r="51" spans="1:12" ht="14.25" customHeight="1">
      <c r="A51" s="24"/>
      <c r="B51" s="188"/>
      <c r="C51" s="585"/>
      <c r="E51" s="146"/>
      <c r="F51" s="4"/>
      <c r="G51" s="16"/>
      <c r="K51" s="80"/>
      <c r="L51" s="48"/>
    </row>
    <row r="52" spans="1:12" ht="14.25" customHeight="1">
      <c r="A52" s="24"/>
      <c r="B52" s="188"/>
      <c r="C52" s="585"/>
      <c r="K52" s="80"/>
      <c r="L52" s="48"/>
    </row>
    <row r="53" spans="1:12" ht="14.25" customHeight="1">
      <c r="A53" s="241"/>
      <c r="B53" s="4"/>
      <c r="C53" s="585"/>
      <c r="K53" s="80"/>
      <c r="L53" s="48"/>
    </row>
    <row r="54" spans="1:12" ht="14.25" customHeight="1">
      <c r="A54" s="24"/>
      <c r="B54" s="145"/>
      <c r="C54" s="585"/>
      <c r="G54" s="202"/>
      <c r="K54" s="80"/>
      <c r="L54" s="48"/>
    </row>
    <row r="55" spans="1:12" ht="14.25" customHeight="1">
      <c r="A55" s="146"/>
      <c r="B55" s="188"/>
      <c r="C55" s="585"/>
      <c r="G55" s="202"/>
      <c r="K55" s="80"/>
      <c r="L55" s="48"/>
    </row>
    <row r="56" spans="1:12" ht="14.25" customHeight="1">
      <c r="K56" s="80"/>
      <c r="L56" s="48"/>
    </row>
    <row r="57" spans="1:12" ht="14.25" customHeight="1">
      <c r="A57" s="107"/>
      <c r="K57" s="80"/>
      <c r="L57" s="48"/>
    </row>
    <row r="58" spans="1:12" ht="14.25" customHeight="1">
      <c r="K58" s="80"/>
      <c r="L58" s="48"/>
    </row>
    <row r="59" spans="1:12" ht="14.25" customHeight="1">
      <c r="K59" s="80"/>
      <c r="L59" s="48"/>
    </row>
    <row r="60" spans="1:12" ht="14.25" customHeight="1">
      <c r="F60" s="49"/>
      <c r="G60" s="75"/>
      <c r="K60" s="80"/>
      <c r="L60" s="48"/>
    </row>
    <row r="61" spans="1:12" ht="14.25" customHeight="1">
      <c r="K61" s="80"/>
      <c r="L61" s="48"/>
    </row>
    <row r="62" spans="1:12" ht="14.25" customHeight="1">
      <c r="K62" s="80"/>
      <c r="L62" s="48"/>
    </row>
    <row r="63" spans="1:12" ht="14.25" customHeight="1">
      <c r="F63" s="18"/>
      <c r="G63" s="80"/>
      <c r="K63" s="80"/>
      <c r="L63" s="48"/>
    </row>
    <row r="64" spans="1:12" ht="14.25" customHeight="1">
      <c r="F64" s="18"/>
      <c r="G64" s="80"/>
      <c r="K64" s="80"/>
      <c r="L64" s="48"/>
    </row>
    <row r="65" spans="6:12" ht="14.25" customHeight="1">
      <c r="F65" s="18"/>
      <c r="G65" s="80"/>
      <c r="K65" s="80"/>
      <c r="L65" s="48"/>
    </row>
    <row r="66" spans="6:12" ht="14.25" customHeight="1">
      <c r="K66" s="80"/>
      <c r="L66" s="48"/>
    </row>
    <row r="67" spans="6:12" ht="14.25" customHeight="1">
      <c r="K67" s="80"/>
      <c r="L67" s="48"/>
    </row>
    <row r="68" spans="6:12" ht="14.25" customHeight="1">
      <c r="K68" s="80"/>
      <c r="L68" s="48"/>
    </row>
    <row r="69" spans="6:12" ht="14.25" customHeight="1">
      <c r="K69" s="80"/>
      <c r="L69" s="48"/>
    </row>
    <row r="70" spans="6:12" ht="14.25" customHeight="1">
      <c r="K70" s="80"/>
      <c r="L70" s="48"/>
    </row>
    <row r="71" spans="6:12" ht="14.25" customHeight="1">
      <c r="K71" s="80"/>
      <c r="L71" s="48"/>
    </row>
    <row r="72" spans="6:12" ht="14.25" customHeight="1">
      <c r="K72" s="80"/>
      <c r="L72" s="48"/>
    </row>
    <row r="73" spans="6:12" ht="14.25" customHeight="1">
      <c r="K73" s="80"/>
      <c r="L73" s="48"/>
    </row>
    <row r="74" spans="6:12" ht="14.25" customHeight="1">
      <c r="K74" s="80"/>
      <c r="L74" s="48"/>
    </row>
    <row r="75" spans="6:12" ht="14.25" customHeight="1">
      <c r="K75" s="80"/>
      <c r="L75" s="48"/>
    </row>
    <row r="76" spans="6:12" ht="14.25" customHeight="1">
      <c r="K76" s="80"/>
      <c r="L76" s="48"/>
    </row>
    <row r="77" spans="6:12" ht="14.25" customHeight="1">
      <c r="K77" s="80"/>
      <c r="L77" s="48"/>
    </row>
    <row r="78" spans="6:12" ht="14.25" customHeight="1">
      <c r="K78" s="80"/>
      <c r="L78" s="48"/>
    </row>
    <row r="79" spans="6:12" ht="14.25" customHeight="1">
      <c r="K79" s="80"/>
      <c r="L79" s="48"/>
    </row>
    <row r="80" spans="6:12" ht="14.25" customHeight="1">
      <c r="K80" s="80"/>
      <c r="L80" s="48"/>
    </row>
    <row r="81" spans="11:12" ht="14.25" customHeight="1">
      <c r="K81" s="80"/>
      <c r="L81" s="48"/>
    </row>
    <row r="82" spans="11:12" ht="14.25" customHeight="1">
      <c r="K82" s="80"/>
      <c r="L82" s="48"/>
    </row>
    <row r="83" spans="11:12" ht="14.25" customHeight="1">
      <c r="K83" s="80"/>
      <c r="L83" s="48"/>
    </row>
    <row r="84" spans="11:12" ht="14.25" customHeight="1">
      <c r="K84" s="80"/>
      <c r="L84" s="48"/>
    </row>
    <row r="85" spans="11:12" ht="14.25" customHeight="1">
      <c r="K85" s="80"/>
      <c r="L85" s="48"/>
    </row>
    <row r="86" spans="11:12" ht="14.25" customHeight="1">
      <c r="K86" s="80"/>
      <c r="L86" s="48"/>
    </row>
    <row r="87" spans="11:12" ht="14.25" customHeight="1">
      <c r="K87" s="80"/>
      <c r="L87" s="48"/>
    </row>
    <row r="88" spans="11:12" ht="14.25" customHeight="1">
      <c r="K88" s="80"/>
      <c r="L88" s="48"/>
    </row>
    <row r="89" spans="11:12" ht="14.25" customHeight="1">
      <c r="K89" s="80"/>
      <c r="L89" s="48"/>
    </row>
    <row r="90" spans="11:12" ht="14.25" customHeight="1">
      <c r="K90" s="80"/>
      <c r="L90" s="48"/>
    </row>
    <row r="91" spans="11:12" ht="14.25" customHeight="1">
      <c r="K91" s="80"/>
      <c r="L91" s="48"/>
    </row>
    <row r="92" spans="11:12" ht="14.25" customHeight="1">
      <c r="K92" s="80"/>
      <c r="L92" s="48"/>
    </row>
    <row r="93" spans="11:12" ht="14.25" customHeight="1">
      <c r="K93" s="80"/>
      <c r="L93" s="48"/>
    </row>
    <row r="94" spans="11:12" ht="14.25" customHeight="1">
      <c r="K94" s="80"/>
      <c r="L94" s="48"/>
    </row>
    <row r="95" spans="11:12" ht="14.25" customHeight="1">
      <c r="K95" s="80"/>
      <c r="L95" s="48"/>
    </row>
    <row r="96" spans="11:12" ht="14.25" customHeight="1">
      <c r="K96" s="80"/>
      <c r="L96" s="48"/>
    </row>
    <row r="97" spans="2:12" ht="14.25" customHeight="1">
      <c r="K97" s="80"/>
      <c r="L97" s="48"/>
    </row>
    <row r="98" spans="2:12" ht="14.25" customHeight="1">
      <c r="K98" s="80"/>
      <c r="L98" s="48"/>
    </row>
    <row r="99" spans="2:12" ht="14.25" customHeight="1">
      <c r="K99" s="80"/>
      <c r="L99" s="48"/>
    </row>
    <row r="100" spans="2:12" ht="14.25" customHeight="1">
      <c r="K100" s="80"/>
      <c r="L100" s="48"/>
    </row>
    <row r="101" spans="2:12" ht="14.25" customHeight="1">
      <c r="K101" s="264"/>
    </row>
    <row r="102" spans="2:12" ht="14.25" customHeight="1">
      <c r="B102" s="76"/>
      <c r="K102" s="264"/>
    </row>
    <row r="103" spans="2:12" ht="14.25" customHeight="1">
      <c r="B103" s="18"/>
      <c r="K103" s="264"/>
    </row>
    <row r="104" spans="2:12" ht="14.25" customHeight="1">
      <c r="B104" s="26"/>
    </row>
    <row r="105" spans="2:12" ht="14.25" customHeight="1">
      <c r="B105" s="26"/>
    </row>
    <row r="106" spans="2:12" ht="14.25" customHeight="1">
      <c r="B106" s="24"/>
    </row>
    <row r="107" spans="2:12" ht="14.25" customHeight="1">
      <c r="B107" s="24"/>
    </row>
    <row r="108" spans="2:12" ht="14.25" customHeight="1">
      <c r="B108" s="24"/>
    </row>
    <row r="109" spans="2:12" ht="14.25" customHeight="1">
      <c r="B109" s="24"/>
    </row>
    <row r="110" spans="2:12" ht="14.25" customHeight="1">
      <c r="B110" s="24"/>
    </row>
    <row r="111" spans="2:12" ht="14.25" customHeight="1">
      <c r="B111" s="24"/>
    </row>
    <row r="112" spans="2:12" ht="14.25" customHeight="1">
      <c r="B112" s="24"/>
    </row>
    <row r="113" spans="2:2" ht="14.25" customHeight="1">
      <c r="B113" s="24"/>
    </row>
    <row r="114" spans="2:2" ht="14.25" customHeight="1">
      <c r="B114" s="24"/>
    </row>
    <row r="115" spans="2:2" ht="14.25" customHeight="1">
      <c r="B115" s="24"/>
    </row>
    <row r="116" spans="2:2" ht="14.25" customHeight="1">
      <c r="B116" s="24"/>
    </row>
    <row r="117" spans="2:2" ht="14.25" customHeight="1">
      <c r="B117" s="24"/>
    </row>
    <row r="118" spans="2:2" ht="14.25" customHeight="1">
      <c r="B118" s="24"/>
    </row>
    <row r="119" spans="2:2" ht="14.25" customHeight="1">
      <c r="B119" s="24"/>
    </row>
    <row r="120" spans="2:2" ht="14.25" customHeight="1">
      <c r="B120" s="24"/>
    </row>
    <row r="121" spans="2:2" ht="14.25" customHeight="1">
      <c r="B121" s="24"/>
    </row>
    <row r="122" spans="2:2" ht="14.25" customHeight="1">
      <c r="B122" s="24"/>
    </row>
    <row r="123" spans="2:2" ht="14.25" customHeight="1">
      <c r="B123" s="24"/>
    </row>
    <row r="124" spans="2:2" ht="14.25" customHeight="1">
      <c r="B124" s="24"/>
    </row>
    <row r="125" spans="2:2" ht="14.25" customHeight="1">
      <c r="B125" s="24"/>
    </row>
    <row r="126" spans="2:2" ht="14.25" customHeight="1">
      <c r="B126" s="24"/>
    </row>
    <row r="127" spans="2:2" ht="14.25" customHeight="1">
      <c r="B127" s="24"/>
    </row>
    <row r="128" spans="2:2" ht="14.25" customHeight="1">
      <c r="B128" s="24"/>
    </row>
    <row r="129" spans="2:2" ht="14.25" customHeight="1">
      <c r="B129" s="24"/>
    </row>
    <row r="130" spans="2:2" ht="14.25" customHeight="1">
      <c r="B130" s="24"/>
    </row>
    <row r="131" spans="2:2" ht="14.25" customHeight="1">
      <c r="B131" s="24"/>
    </row>
    <row r="132" spans="2:2" ht="14.25" customHeight="1">
      <c r="B132" s="24"/>
    </row>
    <row r="133" spans="2:2" ht="14.25" customHeight="1">
      <c r="B133" s="24"/>
    </row>
    <row r="134" spans="2:2" ht="14.25" customHeight="1">
      <c r="B134" s="24"/>
    </row>
    <row r="135" spans="2:2" ht="14.25" customHeight="1">
      <c r="B135" s="24"/>
    </row>
    <row r="136" spans="2:2" ht="14.25" customHeight="1">
      <c r="B136" s="24"/>
    </row>
    <row r="137" spans="2:2" ht="14.25" customHeight="1">
      <c r="B137" s="24"/>
    </row>
    <row r="138" spans="2:2" ht="14.25" customHeight="1">
      <c r="B138" s="24"/>
    </row>
    <row r="139" spans="2:2" ht="14.25" customHeight="1">
      <c r="B139" s="24"/>
    </row>
    <row r="140" spans="2:2" ht="14.25" customHeight="1">
      <c r="B140" s="24"/>
    </row>
    <row r="141" spans="2:2" ht="14.25" customHeight="1">
      <c r="B141" s="24"/>
    </row>
    <row r="142" spans="2:2" ht="14.25" customHeight="1">
      <c r="B142" s="24"/>
    </row>
    <row r="143" spans="2:2" ht="14.25" customHeight="1">
      <c r="B143" s="24"/>
    </row>
    <row r="144" spans="2:2" ht="14.25" customHeight="1">
      <c r="B144" s="24"/>
    </row>
    <row r="145" spans="2:2" ht="14.25" customHeight="1">
      <c r="B145" s="24"/>
    </row>
    <row r="146" spans="2:2" ht="14.25" customHeight="1">
      <c r="B146" s="24"/>
    </row>
    <row r="147" spans="2:2" ht="14.25" customHeight="1">
      <c r="B147" s="24"/>
    </row>
    <row r="148" spans="2:2" ht="14.25" customHeight="1">
      <c r="B148" s="24"/>
    </row>
    <row r="149" spans="2:2" ht="14.25" customHeight="1">
      <c r="B149" s="24"/>
    </row>
    <row r="150" spans="2:2" ht="14.25" customHeight="1">
      <c r="B150" s="24"/>
    </row>
    <row r="151" spans="2:2" ht="14.25" customHeight="1">
      <c r="B151" s="24"/>
    </row>
    <row r="152" spans="2:2" ht="14.25" customHeight="1">
      <c r="B152" s="24"/>
    </row>
    <row r="153" spans="2:2" ht="14.25" customHeight="1">
      <c r="B153" s="24"/>
    </row>
    <row r="154" spans="2:2" ht="14.25" customHeight="1">
      <c r="B154" s="24"/>
    </row>
    <row r="155" spans="2:2" ht="14.25" customHeight="1">
      <c r="B155" s="24"/>
    </row>
    <row r="156" spans="2:2" ht="14.25" customHeight="1">
      <c r="B156" s="24"/>
    </row>
    <row r="157" spans="2:2" ht="14.25" customHeight="1">
      <c r="B157" s="24"/>
    </row>
    <row r="158" spans="2:2" ht="14.25" customHeight="1">
      <c r="B158" s="24"/>
    </row>
    <row r="159" spans="2:2" ht="14.25" customHeight="1">
      <c r="B159" s="24"/>
    </row>
    <row r="160" spans="2:2" ht="14.25" customHeight="1">
      <c r="B160" s="24"/>
    </row>
    <row r="161" spans="2:2" ht="14.25" customHeight="1">
      <c r="B161" s="24"/>
    </row>
    <row r="162" spans="2:2" ht="14.25" customHeight="1">
      <c r="B162" s="24"/>
    </row>
    <row r="163" spans="2:2" ht="14.25" customHeight="1">
      <c r="B163" s="24"/>
    </row>
    <row r="164" spans="2:2" ht="14.25" customHeight="1">
      <c r="B164" s="24"/>
    </row>
    <row r="165" spans="2:2" ht="14.25" customHeight="1">
      <c r="B165" s="24"/>
    </row>
    <row r="166" spans="2:2" ht="14.25" customHeight="1">
      <c r="B166" s="24"/>
    </row>
    <row r="167" spans="2:2" ht="14.25" customHeight="1">
      <c r="B167" s="24"/>
    </row>
    <row r="168" spans="2:2" ht="14.25" customHeight="1">
      <c r="B168" s="24"/>
    </row>
    <row r="169" spans="2:2" ht="14.25" customHeight="1">
      <c r="B169" s="24"/>
    </row>
    <row r="170" spans="2:2" ht="14.25" customHeight="1">
      <c r="B170" s="24"/>
    </row>
    <row r="171" spans="2:2" ht="14.25" customHeight="1">
      <c r="B171" s="24"/>
    </row>
    <row r="172" spans="2:2" ht="14.25" customHeight="1">
      <c r="B172" s="24"/>
    </row>
    <row r="173" spans="2:2" ht="14.25" customHeight="1">
      <c r="B173" s="24"/>
    </row>
    <row r="174" spans="2:2" ht="14.25" customHeight="1">
      <c r="B174" s="24"/>
    </row>
    <row r="175" spans="2:2" ht="14.25" customHeight="1">
      <c r="B175" s="24"/>
    </row>
    <row r="176" spans="2:2" ht="14.25" customHeight="1">
      <c r="B176" s="24"/>
    </row>
    <row r="177" spans="2:2" ht="14.25" customHeight="1">
      <c r="B177" s="24"/>
    </row>
    <row r="178" spans="2:2" ht="14.25" customHeight="1">
      <c r="B178" s="24"/>
    </row>
    <row r="179" spans="2:2" ht="14.25" customHeight="1">
      <c r="B179" s="24"/>
    </row>
    <row r="180" spans="2:2" ht="14.25" customHeight="1">
      <c r="B180" s="24"/>
    </row>
    <row r="181" spans="2:2" ht="14.25" customHeight="1">
      <c r="B181" s="24"/>
    </row>
    <row r="182" spans="2:2" ht="14.25" customHeight="1">
      <c r="B182" s="24"/>
    </row>
    <row r="183" spans="2:2" ht="14.25" customHeight="1">
      <c r="B183" s="24"/>
    </row>
    <row r="184" spans="2:2" ht="14.25" customHeight="1">
      <c r="B184" s="24"/>
    </row>
    <row r="185" spans="2:2" ht="14.25" customHeight="1">
      <c r="B185" s="24"/>
    </row>
    <row r="186" spans="2:2" ht="14.25" customHeight="1">
      <c r="B186" s="24"/>
    </row>
    <row r="187" spans="2:2" ht="14.25" customHeight="1">
      <c r="B187" s="24"/>
    </row>
    <row r="188" spans="2:2" ht="14.25" customHeight="1">
      <c r="B188" s="24"/>
    </row>
    <row r="189" spans="2:2" ht="14.25" customHeight="1">
      <c r="B189" s="24"/>
    </row>
    <row r="190" spans="2:2" ht="14.25" customHeight="1">
      <c r="B190" s="24"/>
    </row>
    <row r="191" spans="2:2" ht="14.25" customHeight="1">
      <c r="B191" s="24"/>
    </row>
    <row r="192" spans="2:2" ht="14.25" customHeight="1">
      <c r="B192" s="24"/>
    </row>
    <row r="193" spans="2:2" ht="14.25" customHeight="1">
      <c r="B193" s="24"/>
    </row>
    <row r="194" spans="2:2" ht="14.25" customHeight="1">
      <c r="B194" s="24"/>
    </row>
    <row r="195" spans="2:2" ht="14.25" customHeight="1">
      <c r="B195" s="24"/>
    </row>
    <row r="196" spans="2:2" ht="14.25" customHeight="1">
      <c r="B196" s="24"/>
    </row>
    <row r="197" spans="2:2" ht="14.25" customHeight="1">
      <c r="B197" s="24"/>
    </row>
    <row r="198" spans="2:2" ht="14.25" customHeight="1">
      <c r="B198" s="24"/>
    </row>
    <row r="199" spans="2:2" ht="14.25" customHeight="1">
      <c r="B199" s="24"/>
    </row>
    <row r="200" spans="2:2" ht="14.25" customHeight="1">
      <c r="B200" s="24"/>
    </row>
    <row r="201" spans="2:2" ht="14.25" customHeight="1">
      <c r="B201" s="24"/>
    </row>
    <row r="202" spans="2:2" ht="14.25" customHeight="1">
      <c r="B202" s="24"/>
    </row>
    <row r="203" spans="2:2" ht="14.25" customHeight="1">
      <c r="B203" s="24"/>
    </row>
    <row r="204" spans="2:2" ht="14.25" customHeight="1">
      <c r="B204" s="24"/>
    </row>
    <row r="205" spans="2:2" ht="14.25" customHeight="1">
      <c r="B205" s="24"/>
    </row>
    <row r="206" spans="2:2" ht="14.25" customHeight="1">
      <c r="B206" s="24"/>
    </row>
    <row r="207" spans="2:2" ht="14.25" customHeight="1">
      <c r="B207" s="24"/>
    </row>
    <row r="208" spans="2:2" ht="14.25" customHeight="1">
      <c r="B208" s="24"/>
    </row>
    <row r="209" spans="2:2" ht="14.25" customHeight="1">
      <c r="B209" s="24"/>
    </row>
    <row r="210" spans="2:2" ht="14.25" customHeight="1">
      <c r="B210" s="24"/>
    </row>
    <row r="211" spans="2:2" ht="14.25" customHeight="1">
      <c r="B211" s="24"/>
    </row>
    <row r="212" spans="2:2" ht="14.25" customHeight="1">
      <c r="B212" s="24"/>
    </row>
    <row r="213" spans="2:2" ht="14.25" customHeight="1">
      <c r="B213" s="24"/>
    </row>
    <row r="214" spans="2:2" ht="14.25" customHeight="1">
      <c r="B214" s="24"/>
    </row>
    <row r="215" spans="2:2" ht="14.25" customHeight="1">
      <c r="B215" s="24"/>
    </row>
    <row r="216" spans="2:2" ht="14.25" customHeight="1">
      <c r="B216" s="24"/>
    </row>
    <row r="217" spans="2:2" ht="14.25" customHeight="1">
      <c r="B217" s="24"/>
    </row>
    <row r="218" spans="2:2" ht="14.25" customHeight="1">
      <c r="B218" s="24"/>
    </row>
    <row r="219" spans="2:2" ht="14.25" customHeight="1">
      <c r="B219" s="24"/>
    </row>
    <row r="220" spans="2:2" ht="14.25" customHeight="1">
      <c r="B220" s="24"/>
    </row>
    <row r="221" spans="2:2" ht="14.25" customHeight="1">
      <c r="B221" s="24"/>
    </row>
    <row r="222" spans="2:2" ht="14.25" customHeight="1">
      <c r="B222" s="24"/>
    </row>
    <row r="223" spans="2:2" ht="14.25" customHeight="1">
      <c r="B223" s="24"/>
    </row>
    <row r="224" spans="2:2" ht="14.25" customHeight="1">
      <c r="B224" s="24"/>
    </row>
    <row r="225" spans="2:2" ht="14.25" customHeight="1">
      <c r="B225" s="24"/>
    </row>
    <row r="226" spans="2:2" ht="14.25" customHeight="1">
      <c r="B226" s="24"/>
    </row>
    <row r="227" spans="2:2" ht="14.25" customHeight="1">
      <c r="B227" s="24"/>
    </row>
    <row r="228" spans="2:2" ht="14.25" customHeight="1">
      <c r="B228" s="24"/>
    </row>
    <row r="229" spans="2:2" ht="14.25" customHeight="1">
      <c r="B229" s="24"/>
    </row>
    <row r="230" spans="2:2" ht="14.25" customHeight="1">
      <c r="B230" s="24"/>
    </row>
    <row r="231" spans="2:2" ht="14.25" customHeight="1">
      <c r="B231" s="24"/>
    </row>
    <row r="232" spans="2:2" ht="14.25" customHeight="1">
      <c r="B232" s="24"/>
    </row>
    <row r="233" spans="2:2" ht="14.25" customHeight="1">
      <c r="B233" s="24"/>
    </row>
    <row r="234" spans="2:2" ht="14.25" customHeight="1">
      <c r="B234" s="24"/>
    </row>
    <row r="235" spans="2:2" ht="14.25" customHeight="1">
      <c r="B235" s="24"/>
    </row>
    <row r="236" spans="2:2" ht="14.25" customHeight="1">
      <c r="B236" s="24"/>
    </row>
    <row r="237" spans="2:2" ht="14.25" customHeight="1">
      <c r="B237" s="24"/>
    </row>
    <row r="238" spans="2:2" ht="14.25" customHeight="1">
      <c r="B238" s="24"/>
    </row>
    <row r="239" spans="2:2" ht="14.25" customHeight="1">
      <c r="B239" s="24"/>
    </row>
    <row r="240" spans="2:2" ht="14.25" customHeight="1">
      <c r="B240" s="24"/>
    </row>
    <row r="241" spans="2:2" ht="14.25" customHeight="1">
      <c r="B241" s="24"/>
    </row>
    <row r="242" spans="2:2" ht="14.25" customHeight="1">
      <c r="B242" s="24"/>
    </row>
    <row r="243" spans="2:2" ht="14.25" customHeight="1">
      <c r="B243" s="24"/>
    </row>
    <row r="244" spans="2:2" ht="14.25" customHeight="1">
      <c r="B244" s="24"/>
    </row>
    <row r="245" spans="2:2" ht="14.25" customHeight="1">
      <c r="B245" s="24"/>
    </row>
    <row r="246" spans="2:2" ht="14.25" customHeight="1">
      <c r="B246" s="24"/>
    </row>
    <row r="247" spans="2:2" ht="14.25" customHeight="1">
      <c r="B247" s="24"/>
    </row>
    <row r="248" spans="2:2" ht="14.25" customHeight="1">
      <c r="B248" s="24"/>
    </row>
    <row r="249" spans="2:2" ht="14.25" customHeight="1">
      <c r="B249" s="24"/>
    </row>
    <row r="250" spans="2:2" ht="14.25" customHeight="1">
      <c r="B250" s="24"/>
    </row>
    <row r="251" spans="2:2" ht="14.25" customHeight="1">
      <c r="B251" s="24"/>
    </row>
    <row r="252" spans="2:2" ht="14.25" customHeight="1">
      <c r="B252" s="24"/>
    </row>
    <row r="253" spans="2:2" ht="14.25" customHeight="1">
      <c r="B253" s="24"/>
    </row>
    <row r="254" spans="2:2" ht="14.25" customHeight="1">
      <c r="B254" s="24"/>
    </row>
    <row r="255" spans="2:2" ht="14.25" customHeight="1">
      <c r="B255" s="24"/>
    </row>
    <row r="256" spans="2:2" ht="14.25" customHeight="1">
      <c r="B256" s="24"/>
    </row>
    <row r="257" spans="2:2" ht="14.25" customHeight="1">
      <c r="B257" s="24"/>
    </row>
    <row r="258" spans="2:2" ht="14.25" customHeight="1">
      <c r="B258" s="24"/>
    </row>
    <row r="259" spans="2:2" ht="14.25" customHeight="1">
      <c r="B259" s="24"/>
    </row>
    <row r="260" spans="2:2" ht="14.25" customHeight="1">
      <c r="B260" s="24"/>
    </row>
    <row r="261" spans="2:2" ht="14.25" customHeight="1">
      <c r="B261" s="24"/>
    </row>
    <row r="262" spans="2:2" ht="14.25" customHeight="1">
      <c r="B262" s="24"/>
    </row>
    <row r="263" spans="2:2" ht="14.25" customHeight="1">
      <c r="B263" s="24"/>
    </row>
    <row r="264" spans="2:2" ht="14.25" customHeight="1">
      <c r="B264" s="24"/>
    </row>
    <row r="265" spans="2:2" ht="14.25" customHeight="1">
      <c r="B265" s="24"/>
    </row>
    <row r="266" spans="2:2" ht="14.25" customHeight="1">
      <c r="B266" s="24"/>
    </row>
    <row r="267" spans="2:2" ht="14.25" customHeight="1">
      <c r="B267" s="24"/>
    </row>
    <row r="268" spans="2:2" ht="14.25" customHeight="1">
      <c r="B268" s="24"/>
    </row>
    <row r="269" spans="2:2" ht="14.25" customHeight="1">
      <c r="B269" s="24"/>
    </row>
    <row r="270" spans="2:2" ht="14.25" customHeight="1">
      <c r="B270" s="24"/>
    </row>
    <row r="271" spans="2:2" ht="14.25" customHeight="1">
      <c r="B271" s="24"/>
    </row>
    <row r="272" spans="2:2" ht="14.25" customHeight="1">
      <c r="B272" s="24"/>
    </row>
    <row r="273" spans="2:2" ht="14.25" customHeight="1">
      <c r="B273" s="24"/>
    </row>
    <row r="274" spans="2:2" ht="14.25" customHeight="1">
      <c r="B274" s="24"/>
    </row>
    <row r="275" spans="2:2" ht="14.25" customHeight="1">
      <c r="B275" s="24"/>
    </row>
    <row r="276" spans="2:2" ht="14.25" customHeight="1">
      <c r="B276" s="24"/>
    </row>
    <row r="277" spans="2:2" ht="14.25" customHeight="1">
      <c r="B277" s="24"/>
    </row>
    <row r="278" spans="2:2" ht="14.25" customHeight="1">
      <c r="B278" s="24"/>
    </row>
    <row r="279" spans="2:2" ht="14.25" customHeight="1">
      <c r="B279" s="24"/>
    </row>
    <row r="280" spans="2:2" ht="14.25" customHeight="1">
      <c r="B280" s="24"/>
    </row>
    <row r="281" spans="2:2" ht="14.25" customHeight="1">
      <c r="B281" s="24"/>
    </row>
    <row r="282" spans="2:2" ht="14.25" customHeight="1">
      <c r="B282" s="24"/>
    </row>
    <row r="283" spans="2:2" ht="14.25" customHeight="1">
      <c r="B283" s="24"/>
    </row>
    <row r="284" spans="2:2" ht="14.25" customHeight="1">
      <c r="B284" s="24"/>
    </row>
    <row r="285" spans="2:2" ht="14.25" customHeight="1">
      <c r="B285" s="24"/>
    </row>
    <row r="286" spans="2:2" ht="14.25" customHeight="1">
      <c r="B286" s="24"/>
    </row>
    <row r="287" spans="2:2" ht="14.25" customHeight="1">
      <c r="B287" s="24"/>
    </row>
    <row r="288" spans="2:2" ht="14.25" customHeight="1">
      <c r="B288" s="24"/>
    </row>
    <row r="289" spans="2:2" ht="14.25" customHeight="1">
      <c r="B289" s="24"/>
    </row>
    <row r="290" spans="2:2" ht="14.25" customHeight="1">
      <c r="B290" s="24"/>
    </row>
    <row r="291" spans="2:2" ht="14.25" customHeight="1">
      <c r="B291" s="24"/>
    </row>
    <row r="292" spans="2:2" ht="14.25" customHeight="1">
      <c r="B292" s="24"/>
    </row>
    <row r="293" spans="2:2" ht="14.25" customHeight="1">
      <c r="B293" s="24"/>
    </row>
    <row r="294" spans="2:2" ht="14.25" customHeight="1">
      <c r="B294" s="24"/>
    </row>
    <row r="295" spans="2:2" ht="14.25" customHeight="1">
      <c r="B295" s="24"/>
    </row>
    <row r="296" spans="2:2" ht="14.25" customHeight="1">
      <c r="B296" s="24"/>
    </row>
    <row r="297" spans="2:2" ht="14.25" customHeight="1">
      <c r="B297" s="24"/>
    </row>
    <row r="298" spans="2:2" ht="14.25" customHeight="1">
      <c r="B298" s="24"/>
    </row>
    <row r="299" spans="2:2" ht="14.25" customHeight="1">
      <c r="B299" s="24"/>
    </row>
    <row r="300" spans="2:2" ht="14.25" customHeight="1">
      <c r="B300" s="24"/>
    </row>
    <row r="301" spans="2:2" ht="14.25" customHeight="1">
      <c r="B301" s="24"/>
    </row>
    <row r="302" spans="2:2" ht="14.25" customHeight="1">
      <c r="B302" s="24"/>
    </row>
    <row r="303" spans="2:2" ht="14.25" customHeight="1">
      <c r="B303" s="24"/>
    </row>
    <row r="304" spans="2:2" ht="14.25" customHeight="1">
      <c r="B304" s="24"/>
    </row>
    <row r="305" spans="2:2" ht="14.25" customHeight="1">
      <c r="B305" s="24"/>
    </row>
    <row r="306" spans="2:2" ht="14.25" customHeight="1">
      <c r="B306" s="24"/>
    </row>
    <row r="307" spans="2:2" ht="14.25" customHeight="1">
      <c r="B307" s="24"/>
    </row>
    <row r="308" spans="2:2" ht="14.25" customHeight="1">
      <c r="B308" s="24"/>
    </row>
    <row r="309" spans="2:2" ht="14.25" customHeight="1">
      <c r="B309" s="24"/>
    </row>
    <row r="310" spans="2:2" ht="14.25" customHeight="1">
      <c r="B310" s="24"/>
    </row>
    <row r="311" spans="2:2" ht="14.25" customHeight="1">
      <c r="B311" s="24"/>
    </row>
    <row r="312" spans="2:2" ht="14.25" customHeight="1">
      <c r="B312" s="24"/>
    </row>
    <row r="313" spans="2:2" ht="14.25" customHeight="1">
      <c r="B313" s="24"/>
    </row>
    <row r="314" spans="2:2" ht="14.25" customHeight="1">
      <c r="B314" s="24"/>
    </row>
    <row r="315" spans="2:2" ht="14.25" customHeight="1">
      <c r="B315" s="24"/>
    </row>
    <row r="316" spans="2:2" ht="14.25" customHeight="1">
      <c r="B316" s="24"/>
    </row>
    <row r="317" spans="2:2" ht="14.25" customHeight="1">
      <c r="B317" s="24"/>
    </row>
    <row r="318" spans="2:2" ht="14.25" customHeight="1">
      <c r="B318" s="24"/>
    </row>
    <row r="319" spans="2:2" ht="14.25" customHeight="1">
      <c r="B319" s="24"/>
    </row>
    <row r="320" spans="2:2" ht="14.25" customHeight="1">
      <c r="B320" s="24"/>
    </row>
    <row r="321" spans="2:2" ht="14.25" customHeight="1">
      <c r="B321" s="24"/>
    </row>
    <row r="322" spans="2:2" ht="14.25" customHeight="1">
      <c r="B322" s="24"/>
    </row>
    <row r="323" spans="2:2" ht="14.25" customHeight="1">
      <c r="B323" s="24"/>
    </row>
    <row r="324" spans="2:2" ht="14.25" customHeight="1">
      <c r="B324" s="24"/>
    </row>
    <row r="325" spans="2:2" ht="14.25" customHeight="1">
      <c r="B325" s="24"/>
    </row>
    <row r="326" spans="2:2" ht="14.25" customHeight="1">
      <c r="B326" s="24"/>
    </row>
    <row r="327" spans="2:2" ht="14.25" customHeight="1">
      <c r="B327" s="24"/>
    </row>
    <row r="328" spans="2:2" ht="14.25" customHeight="1">
      <c r="B328" s="24"/>
    </row>
    <row r="329" spans="2:2" ht="14.25" customHeight="1">
      <c r="B329" s="24"/>
    </row>
    <row r="330" spans="2:2" ht="14.25" customHeight="1">
      <c r="B330" s="24"/>
    </row>
    <row r="331" spans="2:2" ht="14.25" customHeight="1">
      <c r="B331" s="24"/>
    </row>
    <row r="332" spans="2:2" ht="14.25" customHeight="1">
      <c r="B332" s="24"/>
    </row>
    <row r="333" spans="2:2" ht="14.25" customHeight="1">
      <c r="B333" s="24"/>
    </row>
    <row r="334" spans="2:2" ht="14.25" customHeight="1">
      <c r="B334" s="24"/>
    </row>
    <row r="335" spans="2:2" ht="14.25" customHeight="1">
      <c r="B335" s="24"/>
    </row>
    <row r="336" spans="2:2" ht="14.25" customHeight="1">
      <c r="B336" s="24"/>
    </row>
    <row r="337" spans="2:2" ht="14.25" customHeight="1">
      <c r="B337" s="24"/>
    </row>
    <row r="338" spans="2:2" ht="14.25" customHeight="1">
      <c r="B338" s="24"/>
    </row>
    <row r="339" spans="2:2" ht="14.25" customHeight="1">
      <c r="B339" s="24"/>
    </row>
    <row r="340" spans="2:2" ht="14.25" customHeight="1">
      <c r="B340" s="24"/>
    </row>
    <row r="341" spans="2:2" ht="14.25" customHeight="1">
      <c r="B341" s="24"/>
    </row>
    <row r="342" spans="2:2" ht="14.25" customHeight="1">
      <c r="B342" s="24"/>
    </row>
    <row r="343" spans="2:2" ht="14.25" customHeight="1">
      <c r="B343" s="24"/>
    </row>
    <row r="344" spans="2:2" ht="14.25" customHeight="1">
      <c r="B344" s="24"/>
    </row>
    <row r="345" spans="2:2" ht="14.25" customHeight="1">
      <c r="B345" s="24"/>
    </row>
    <row r="346" spans="2:2" ht="14.25" customHeight="1">
      <c r="B346" s="24"/>
    </row>
    <row r="347" spans="2:2" ht="14.25" customHeight="1">
      <c r="B347" s="24"/>
    </row>
    <row r="348" spans="2:2" ht="14.25" customHeight="1">
      <c r="B348" s="24"/>
    </row>
    <row r="349" spans="2:2" ht="14.25" customHeight="1">
      <c r="B349" s="24"/>
    </row>
    <row r="350" spans="2:2" ht="14.25" customHeight="1">
      <c r="B350" s="24"/>
    </row>
    <row r="351" spans="2:2" ht="14.25" customHeight="1">
      <c r="B351" s="24"/>
    </row>
    <row r="352" spans="2:2" ht="14.25" customHeight="1">
      <c r="B352" s="24"/>
    </row>
    <row r="353" spans="2:2" ht="14.25" customHeight="1">
      <c r="B353" s="24"/>
    </row>
    <row r="354" spans="2:2" ht="14.25" customHeight="1">
      <c r="B354" s="24"/>
    </row>
    <row r="355" spans="2:2" ht="14.25" customHeight="1">
      <c r="B355" s="24"/>
    </row>
    <row r="356" spans="2:2" ht="14.25" customHeight="1">
      <c r="B356" s="24"/>
    </row>
    <row r="357" spans="2:2" ht="14.25" customHeight="1">
      <c r="B357" s="24"/>
    </row>
    <row r="358" spans="2:2" ht="14.25" customHeight="1">
      <c r="B358" s="24"/>
    </row>
    <row r="359" spans="2:2" ht="14.25" customHeight="1">
      <c r="B359" s="24"/>
    </row>
    <row r="360" spans="2:2" ht="14.25" customHeight="1">
      <c r="B360" s="24"/>
    </row>
    <row r="361" spans="2:2" ht="14.25" customHeight="1">
      <c r="B361" s="24"/>
    </row>
    <row r="362" spans="2:2" ht="14.25" customHeight="1">
      <c r="B362" s="24"/>
    </row>
    <row r="363" spans="2:2" ht="14.25" customHeight="1">
      <c r="B363" s="24"/>
    </row>
    <row r="364" spans="2:2" ht="14.25" customHeight="1">
      <c r="B364" s="24"/>
    </row>
    <row r="365" spans="2:2" ht="14.25" customHeight="1">
      <c r="B365" s="24"/>
    </row>
    <row r="366" spans="2:2" ht="14.25" customHeight="1">
      <c r="B366" s="24"/>
    </row>
    <row r="367" spans="2:2" ht="14.25" customHeight="1">
      <c r="B367" s="24"/>
    </row>
    <row r="368" spans="2:2" ht="14.25" customHeight="1">
      <c r="B368" s="24"/>
    </row>
    <row r="369" spans="2:2" ht="14.25" customHeight="1">
      <c r="B369" s="24"/>
    </row>
    <row r="370" spans="2:2" ht="14.25" customHeight="1">
      <c r="B370" s="24"/>
    </row>
    <row r="371" spans="2:2" ht="14.25" customHeight="1">
      <c r="B371" s="24"/>
    </row>
    <row r="372" spans="2:2" ht="14.25" customHeight="1">
      <c r="B372" s="24"/>
    </row>
    <row r="373" spans="2:2" ht="14.25" customHeight="1">
      <c r="B373" s="24"/>
    </row>
    <row r="374" spans="2:2" ht="14.25" customHeight="1">
      <c r="B374" s="24"/>
    </row>
    <row r="375" spans="2:2" ht="14.25" customHeight="1">
      <c r="B375" s="24"/>
    </row>
    <row r="376" spans="2:2" ht="14.25" customHeight="1">
      <c r="B376" s="24"/>
    </row>
    <row r="377" spans="2:2" ht="14.25" customHeight="1">
      <c r="B377" s="24"/>
    </row>
    <row r="378" spans="2:2" ht="14.25" customHeight="1">
      <c r="B378" s="24"/>
    </row>
    <row r="379" spans="2:2" ht="14.25" customHeight="1">
      <c r="B379" s="24"/>
    </row>
    <row r="380" spans="2:2" ht="14.25" customHeight="1">
      <c r="B380" s="24"/>
    </row>
    <row r="381" spans="2:2" ht="14.25" customHeight="1">
      <c r="B381" s="24"/>
    </row>
    <row r="382" spans="2:2" ht="14.25" customHeight="1">
      <c r="B382" s="24"/>
    </row>
    <row r="383" spans="2:2" ht="14.25" customHeight="1">
      <c r="B383" s="24"/>
    </row>
    <row r="384" spans="2:2" ht="14.25" customHeight="1">
      <c r="B384" s="24"/>
    </row>
    <row r="385" spans="2:2" ht="14.25" customHeight="1">
      <c r="B385" s="24"/>
    </row>
    <row r="386" spans="2:2" ht="14.25" customHeight="1">
      <c r="B386" s="24"/>
    </row>
    <row r="387" spans="2:2" ht="14.25" customHeight="1">
      <c r="B387" s="24"/>
    </row>
    <row r="388" spans="2:2" ht="14.25" customHeight="1">
      <c r="B388" s="24"/>
    </row>
    <row r="389" spans="2:2" ht="14.25" customHeight="1">
      <c r="B389" s="24"/>
    </row>
    <row r="390" spans="2:2" ht="14.25" customHeight="1">
      <c r="B390" s="24"/>
    </row>
    <row r="391" spans="2:2" ht="14.25" customHeight="1">
      <c r="B391" s="24"/>
    </row>
    <row r="392" spans="2:2" ht="14.25" customHeight="1">
      <c r="B392" s="24"/>
    </row>
    <row r="393" spans="2:2" ht="14.25" customHeight="1">
      <c r="B393" s="24"/>
    </row>
    <row r="394" spans="2:2" ht="14.25" customHeight="1">
      <c r="B394" s="24"/>
    </row>
    <row r="395" spans="2:2" ht="14.25" customHeight="1">
      <c r="B395" s="24"/>
    </row>
    <row r="396" spans="2:2" ht="14.25" customHeight="1">
      <c r="B396" s="24"/>
    </row>
    <row r="397" spans="2:2" ht="14.25" customHeight="1">
      <c r="B397" s="24"/>
    </row>
    <row r="398" spans="2:2" ht="14.25" customHeight="1">
      <c r="B398" s="24"/>
    </row>
    <row r="399" spans="2:2" ht="14.25" customHeight="1">
      <c r="B399" s="24"/>
    </row>
    <row r="400" spans="2:2" ht="14.25" customHeight="1">
      <c r="B400" s="24"/>
    </row>
    <row r="401" spans="2:2" ht="14.25" customHeight="1">
      <c r="B401" s="24"/>
    </row>
    <row r="402" spans="2:2" ht="14.25" customHeight="1">
      <c r="B402" s="24"/>
    </row>
    <row r="403" spans="2:2" ht="14.25" customHeight="1">
      <c r="B403" s="24"/>
    </row>
    <row r="404" spans="2:2" ht="14.25" customHeight="1">
      <c r="B404" s="24"/>
    </row>
    <row r="405" spans="2:2" ht="14.25" customHeight="1">
      <c r="B405" s="24"/>
    </row>
    <row r="406" spans="2:2" ht="14.25" customHeight="1">
      <c r="B406" s="24"/>
    </row>
    <row r="407" spans="2:2" ht="14.25" customHeight="1">
      <c r="B407" s="24"/>
    </row>
    <row r="408" spans="2:2" ht="14.25" customHeight="1">
      <c r="B408" s="24"/>
    </row>
    <row r="409" spans="2:2" ht="14.25" customHeight="1">
      <c r="B409" s="24"/>
    </row>
    <row r="410" spans="2:2" ht="14.25" customHeight="1">
      <c r="B410" s="24"/>
    </row>
    <row r="411" spans="2:2" ht="14.25" customHeight="1">
      <c r="B411" s="24"/>
    </row>
    <row r="412" spans="2:2" ht="14.25" customHeight="1">
      <c r="B412" s="24"/>
    </row>
    <row r="413" spans="2:2" ht="14.25" customHeight="1">
      <c r="B413" s="24"/>
    </row>
    <row r="414" spans="2:2" ht="14.25" customHeight="1">
      <c r="B414" s="24"/>
    </row>
    <row r="415" spans="2:2" ht="14.25" customHeight="1">
      <c r="B415" s="24"/>
    </row>
    <row r="416" spans="2:2" ht="14.25" customHeight="1">
      <c r="B416" s="24"/>
    </row>
    <row r="417" spans="2:2" ht="14.25" customHeight="1">
      <c r="B417" s="24"/>
    </row>
    <row r="418" spans="2:2" ht="14.25" customHeight="1">
      <c r="B418" s="24"/>
    </row>
    <row r="419" spans="2:2" ht="14.25" customHeight="1">
      <c r="B419" s="24"/>
    </row>
    <row r="420" spans="2:2" ht="14.25" customHeight="1">
      <c r="B420" s="24"/>
    </row>
    <row r="421" spans="2:2" ht="14.25" customHeight="1">
      <c r="B421" s="24"/>
    </row>
    <row r="422" spans="2:2" ht="14.25" customHeight="1">
      <c r="B422" s="24"/>
    </row>
  </sheetData>
  <sortState ref="H3:I92">
    <sortCondition descending="1" ref="I3"/>
  </sortState>
  <phoneticPr fontId="29" type="noConversion"/>
  <pageMargins left="0.23622047244094491" right="0.23622047244094491" top="0.55118110236220474" bottom="0.55118110236220474" header="0.31496062992125984" footer="0.31496062992125984"/>
  <pageSetup paperSize="9" fitToHeight="0" orientation="portrait" r:id="rId1"/>
  <headerFooter alignWithMargins="0">
    <oddHeader>&amp;C&amp;B&amp;B&amp;B&amp;B&amp;B&amp;B&amp;B&amp;B&amp;B&amp;B&amp;B&amp;B&amp;B&amp;B&amp;B&amp;B&amp;B</oddHeader>
    <oddFooter>&amp;C&amp;P&amp;L&amp;9Public Library Statistics 2016/17</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0"/>
  <dimension ref="A1:L111"/>
  <sheetViews>
    <sheetView zoomScaleNormal="100" workbookViewId="0">
      <pane ySplit="4" topLeftCell="A16" activePane="bottomLeft" state="frozen"/>
      <selection activeCell="E6" sqref="E6"/>
      <selection pane="bottomLeft" activeCell="F1" sqref="F1"/>
    </sheetView>
  </sheetViews>
  <sheetFormatPr defaultColWidth="9.140625" defaultRowHeight="14.25" customHeight="1"/>
  <cols>
    <col min="1" max="1" width="6.140625" style="24" customWidth="1"/>
    <col min="2" max="2" width="23.42578125" style="20" customWidth="1"/>
    <col min="3" max="3" width="7.7109375" style="180" customWidth="1"/>
    <col min="4" max="4" width="15" style="20" customWidth="1"/>
    <col min="5" max="5" width="24.5703125" style="24" customWidth="1"/>
    <col min="6" max="6" width="8.42578125" style="180" customWidth="1"/>
    <col min="8" max="8" width="25.28515625" style="171" customWidth="1"/>
    <col min="9" max="9" width="15.42578125" style="4" customWidth="1"/>
    <col min="10" max="10" width="16.28515625" bestFit="1" customWidth="1"/>
    <col min="11" max="11" width="17.42578125" customWidth="1"/>
    <col min="12" max="12" width="8.7109375" customWidth="1"/>
    <col min="13" max="16384" width="9.140625" style="20"/>
  </cols>
  <sheetData>
    <row r="1" spans="1:8" ht="15.75" customHeight="1">
      <c r="B1" s="37" t="s">
        <v>510</v>
      </c>
    </row>
    <row r="2" spans="1:8" ht="14.25" customHeight="1">
      <c r="B2" s="74" t="s">
        <v>189</v>
      </c>
    </row>
    <row r="3" spans="1:8" ht="14.25" customHeight="1">
      <c r="B3" s="74" t="s">
        <v>188</v>
      </c>
    </row>
    <row r="4" spans="1:8" ht="14.25" customHeight="1">
      <c r="B4" s="74"/>
      <c r="H4"/>
    </row>
    <row r="5" spans="1:8" ht="14.25" customHeight="1">
      <c r="A5" s="24">
        <v>1</v>
      </c>
      <c r="B5" s="4" t="s">
        <v>352</v>
      </c>
      <c r="C5" s="16">
        <v>7.56</v>
      </c>
      <c r="D5" s="24">
        <v>48</v>
      </c>
      <c r="E5" s="4" t="s">
        <v>281</v>
      </c>
      <c r="F5" s="16">
        <v>2.73</v>
      </c>
    </row>
    <row r="6" spans="1:8" ht="14.25" customHeight="1">
      <c r="A6" s="24">
        <v>2</v>
      </c>
      <c r="B6" s="4" t="s">
        <v>6</v>
      </c>
      <c r="C6" s="16">
        <v>6.13</v>
      </c>
      <c r="D6" s="146">
        <v>49</v>
      </c>
      <c r="E6" s="4" t="s">
        <v>259</v>
      </c>
      <c r="F6" s="16">
        <v>2.72</v>
      </c>
    </row>
    <row r="7" spans="1:8" ht="14.25" customHeight="1">
      <c r="A7" s="24">
        <v>3</v>
      </c>
      <c r="B7" s="4" t="s">
        <v>278</v>
      </c>
      <c r="C7" s="16">
        <v>5.7</v>
      </c>
      <c r="D7" s="146">
        <v>50</v>
      </c>
      <c r="E7" s="4" t="s">
        <v>275</v>
      </c>
      <c r="F7" s="16">
        <v>2.71</v>
      </c>
    </row>
    <row r="8" spans="1:8" ht="14.25" customHeight="1">
      <c r="A8" s="24">
        <v>4</v>
      </c>
      <c r="B8" s="4" t="s">
        <v>272</v>
      </c>
      <c r="C8" s="16">
        <v>5.64</v>
      </c>
      <c r="D8" s="24">
        <v>51</v>
      </c>
      <c r="E8" s="4" t="s">
        <v>270</v>
      </c>
      <c r="F8" s="16">
        <v>2.69</v>
      </c>
    </row>
    <row r="9" spans="1:8" ht="14.25" customHeight="1">
      <c r="A9" s="24">
        <v>5</v>
      </c>
      <c r="B9" s="4" t="s">
        <v>290</v>
      </c>
      <c r="C9" s="16">
        <v>5.46</v>
      </c>
      <c r="D9" s="146">
        <v>52</v>
      </c>
      <c r="E9" s="4" t="s">
        <v>103</v>
      </c>
      <c r="F9" s="16">
        <v>2.67</v>
      </c>
    </row>
    <row r="10" spans="1:8" ht="14.25" customHeight="1">
      <c r="A10" s="24">
        <v>6</v>
      </c>
      <c r="B10" s="4" t="s">
        <v>287</v>
      </c>
      <c r="C10" s="16">
        <v>5.38</v>
      </c>
      <c r="D10" s="146">
        <v>53</v>
      </c>
      <c r="E10" s="4" t="s">
        <v>541</v>
      </c>
      <c r="F10" s="16">
        <v>2.66</v>
      </c>
    </row>
    <row r="11" spans="1:8" ht="14.25" customHeight="1">
      <c r="A11" s="24">
        <v>7</v>
      </c>
      <c r="B11" s="4" t="s">
        <v>286</v>
      </c>
      <c r="C11" s="16">
        <v>5.29</v>
      </c>
      <c r="D11" s="146">
        <v>54</v>
      </c>
      <c r="E11" s="4" t="s">
        <v>294</v>
      </c>
      <c r="F11" s="16">
        <v>2.54</v>
      </c>
    </row>
    <row r="12" spans="1:8" ht="14.25" customHeight="1">
      <c r="A12" s="24">
        <v>8</v>
      </c>
      <c r="B12" s="4" t="s">
        <v>215</v>
      </c>
      <c r="C12" s="16">
        <v>5.23</v>
      </c>
      <c r="D12" s="146">
        <v>55</v>
      </c>
      <c r="E12" s="4" t="s">
        <v>268</v>
      </c>
      <c r="F12" s="16">
        <v>2.5</v>
      </c>
    </row>
    <row r="13" spans="1:8" ht="14.25" customHeight="1">
      <c r="A13" s="24">
        <v>9</v>
      </c>
      <c r="B13" s="4" t="s">
        <v>438</v>
      </c>
      <c r="C13" s="16">
        <v>5.14</v>
      </c>
      <c r="D13" s="146">
        <v>56</v>
      </c>
      <c r="E13" s="4" t="s">
        <v>323</v>
      </c>
      <c r="F13" s="16">
        <v>2.4700000000000002</v>
      </c>
    </row>
    <row r="14" spans="1:8" ht="14.25" customHeight="1">
      <c r="A14" s="24">
        <v>10</v>
      </c>
      <c r="B14" s="4" t="s">
        <v>437</v>
      </c>
      <c r="C14" s="16">
        <v>5.13</v>
      </c>
      <c r="D14" s="146">
        <v>57</v>
      </c>
      <c r="E14" s="4" t="s">
        <v>196</v>
      </c>
      <c r="F14" s="16">
        <v>2.4300000000000002</v>
      </c>
    </row>
    <row r="15" spans="1:8" ht="14.25" customHeight="1">
      <c r="A15" s="24">
        <v>11</v>
      </c>
      <c r="B15" s="4" t="s">
        <v>420</v>
      </c>
      <c r="C15" s="16">
        <v>5.0199999999999996</v>
      </c>
      <c r="D15" s="146">
        <v>58</v>
      </c>
      <c r="E15" s="4" t="s">
        <v>267</v>
      </c>
      <c r="F15" s="16">
        <v>2.39</v>
      </c>
    </row>
    <row r="16" spans="1:8" ht="14.25" customHeight="1">
      <c r="A16" s="24">
        <v>12</v>
      </c>
      <c r="B16" s="4" t="s">
        <v>261</v>
      </c>
      <c r="C16" s="16">
        <v>4.95</v>
      </c>
      <c r="D16" s="146">
        <v>59</v>
      </c>
      <c r="E16" s="4" t="s">
        <v>280</v>
      </c>
      <c r="F16" s="16">
        <v>2.36</v>
      </c>
    </row>
    <row r="17" spans="1:6" ht="14.25" customHeight="1">
      <c r="A17" s="24">
        <v>13</v>
      </c>
      <c r="B17" s="4" t="s">
        <v>296</v>
      </c>
      <c r="C17" s="16">
        <v>4.95</v>
      </c>
      <c r="D17" s="146">
        <v>60</v>
      </c>
      <c r="E17" s="4" t="s">
        <v>218</v>
      </c>
      <c r="F17" s="16">
        <v>2.35</v>
      </c>
    </row>
    <row r="18" spans="1:6" ht="14.25" customHeight="1">
      <c r="A18" s="24">
        <v>14</v>
      </c>
      <c r="B18" s="4" t="s">
        <v>424</v>
      </c>
      <c r="C18" s="16">
        <v>4.68</v>
      </c>
      <c r="D18" s="146">
        <v>61</v>
      </c>
      <c r="E18" s="4" t="s">
        <v>543</v>
      </c>
      <c r="F18" s="16">
        <v>2.3199999999999998</v>
      </c>
    </row>
    <row r="19" spans="1:6" ht="14.25" customHeight="1">
      <c r="A19" s="24">
        <v>15</v>
      </c>
      <c r="B19" s="4" t="s">
        <v>293</v>
      </c>
      <c r="C19" s="16">
        <v>4.58</v>
      </c>
      <c r="D19" s="146">
        <v>62</v>
      </c>
      <c r="E19" s="4" t="s">
        <v>418</v>
      </c>
      <c r="F19" s="16">
        <v>2.31</v>
      </c>
    </row>
    <row r="20" spans="1:6" ht="14.25" customHeight="1">
      <c r="A20" s="24">
        <v>16</v>
      </c>
      <c r="B20" s="4" t="s">
        <v>426</v>
      </c>
      <c r="C20" s="16">
        <v>4.54</v>
      </c>
      <c r="D20" s="146">
        <v>63</v>
      </c>
      <c r="E20" s="4" t="s">
        <v>341</v>
      </c>
      <c r="F20" s="16">
        <v>2.2400000000000002</v>
      </c>
    </row>
    <row r="21" spans="1:6" ht="14.25" customHeight="1">
      <c r="A21" s="24">
        <v>17</v>
      </c>
      <c r="B21" s="4" t="s">
        <v>295</v>
      </c>
      <c r="C21" s="16">
        <v>4.5</v>
      </c>
      <c r="D21" s="146">
        <v>64</v>
      </c>
      <c r="E21" s="4" t="s">
        <v>431</v>
      </c>
      <c r="F21" s="16">
        <v>2.2400000000000002</v>
      </c>
    </row>
    <row r="22" spans="1:6" ht="14.25" customHeight="1">
      <c r="A22" s="24">
        <v>18</v>
      </c>
      <c r="B22" s="4" t="s">
        <v>546</v>
      </c>
      <c r="C22" s="16">
        <v>4.3899999999999997</v>
      </c>
      <c r="D22" s="146">
        <v>65</v>
      </c>
      <c r="E22" s="4" t="s">
        <v>310</v>
      </c>
      <c r="F22" s="16">
        <v>2.17</v>
      </c>
    </row>
    <row r="23" spans="1:6" ht="14.25" customHeight="1">
      <c r="A23" s="24">
        <v>19</v>
      </c>
      <c r="B23" s="4" t="s">
        <v>429</v>
      </c>
      <c r="C23" s="16">
        <v>4.33</v>
      </c>
      <c r="D23" s="146">
        <v>66</v>
      </c>
      <c r="E23" s="4" t="s">
        <v>101</v>
      </c>
      <c r="F23" s="16">
        <v>2.0099999999999998</v>
      </c>
    </row>
    <row r="24" spans="1:6" ht="14.25" customHeight="1">
      <c r="A24" s="24">
        <v>20</v>
      </c>
      <c r="B24" s="4" t="s">
        <v>283</v>
      </c>
      <c r="C24" s="16">
        <v>4.3</v>
      </c>
      <c r="D24" s="146">
        <v>67</v>
      </c>
      <c r="E24" s="4" t="s">
        <v>131</v>
      </c>
      <c r="F24" s="16">
        <v>1.9</v>
      </c>
    </row>
    <row r="25" spans="1:6" ht="14.25" customHeight="1">
      <c r="A25" s="24">
        <v>21</v>
      </c>
      <c r="B25" s="4" t="s">
        <v>135</v>
      </c>
      <c r="C25" s="16">
        <v>4.22</v>
      </c>
      <c r="D25" s="146">
        <v>68</v>
      </c>
      <c r="E25" s="4" t="s">
        <v>213</v>
      </c>
      <c r="F25" s="16">
        <v>1.9</v>
      </c>
    </row>
    <row r="26" spans="1:6" ht="14.25" customHeight="1">
      <c r="A26" s="24">
        <v>22</v>
      </c>
      <c r="B26" s="4" t="s">
        <v>436</v>
      </c>
      <c r="C26" s="16">
        <v>4.1100000000000003</v>
      </c>
      <c r="D26" s="146">
        <v>69</v>
      </c>
      <c r="E26" s="4" t="s">
        <v>327</v>
      </c>
      <c r="F26" s="16">
        <v>1.86</v>
      </c>
    </row>
    <row r="27" spans="1:6" ht="14.25" customHeight="1">
      <c r="A27" s="24">
        <v>23</v>
      </c>
      <c r="B27" s="4" t="s">
        <v>282</v>
      </c>
      <c r="C27" s="16">
        <v>4.0999999999999996</v>
      </c>
      <c r="D27" s="146">
        <v>70</v>
      </c>
      <c r="E27" s="4" t="s">
        <v>104</v>
      </c>
      <c r="F27" s="16">
        <v>1.79</v>
      </c>
    </row>
    <row r="28" spans="1:6" ht="14.25" customHeight="1">
      <c r="A28" s="24">
        <v>24</v>
      </c>
      <c r="B28" s="4" t="s">
        <v>264</v>
      </c>
      <c r="C28" s="16">
        <v>4.0599999999999996</v>
      </c>
      <c r="D28" s="146">
        <v>71</v>
      </c>
      <c r="E28" s="4" t="s">
        <v>347</v>
      </c>
      <c r="F28" s="16">
        <v>1.76</v>
      </c>
    </row>
    <row r="29" spans="1:6" ht="14.25" customHeight="1">
      <c r="A29" s="24">
        <v>25</v>
      </c>
      <c r="B29" s="4" t="s">
        <v>130</v>
      </c>
      <c r="C29" s="16">
        <v>4.0199999999999996</v>
      </c>
      <c r="D29" s="146">
        <v>72</v>
      </c>
      <c r="E29" s="4" t="s">
        <v>106</v>
      </c>
      <c r="F29" s="16">
        <v>1.74</v>
      </c>
    </row>
    <row r="30" spans="1:6" ht="14.25" customHeight="1">
      <c r="A30" s="24">
        <v>26</v>
      </c>
      <c r="B30" s="4" t="s">
        <v>108</v>
      </c>
      <c r="C30" s="16">
        <v>4.01</v>
      </c>
      <c r="D30" s="146">
        <v>73</v>
      </c>
      <c r="E30" s="4" t="s">
        <v>540</v>
      </c>
      <c r="F30" s="16">
        <v>1.73</v>
      </c>
    </row>
    <row r="31" spans="1:6" ht="14.25" customHeight="1">
      <c r="A31" s="24">
        <v>27</v>
      </c>
      <c r="B31" s="4" t="s">
        <v>430</v>
      </c>
      <c r="C31" s="16">
        <v>3.92</v>
      </c>
      <c r="D31" s="146">
        <v>74</v>
      </c>
      <c r="E31" s="4" t="s">
        <v>212</v>
      </c>
      <c r="F31" s="16">
        <v>1.71</v>
      </c>
    </row>
    <row r="32" spans="1:6" ht="14.25" customHeight="1">
      <c r="A32" s="24">
        <v>28</v>
      </c>
      <c r="B32" s="4" t="s">
        <v>317</v>
      </c>
      <c r="C32" s="16">
        <v>3.84</v>
      </c>
      <c r="D32" s="146">
        <v>75</v>
      </c>
      <c r="E32" s="4" t="s">
        <v>425</v>
      </c>
      <c r="F32" s="16">
        <v>1.7</v>
      </c>
    </row>
    <row r="33" spans="1:6" ht="14.25" customHeight="1">
      <c r="A33" s="24">
        <v>29</v>
      </c>
      <c r="B33" s="4" t="s">
        <v>301</v>
      </c>
      <c r="C33" s="16">
        <v>3.79</v>
      </c>
      <c r="D33" s="146">
        <v>76</v>
      </c>
      <c r="E33" s="4" t="s">
        <v>544</v>
      </c>
      <c r="F33" s="16">
        <v>1.52</v>
      </c>
    </row>
    <row r="34" spans="1:6" ht="14.25" customHeight="1">
      <c r="A34" s="24">
        <v>30</v>
      </c>
      <c r="B34" s="4" t="s">
        <v>265</v>
      </c>
      <c r="C34" s="16">
        <v>3.79</v>
      </c>
      <c r="D34" s="146">
        <v>77</v>
      </c>
      <c r="E34" s="4" t="s">
        <v>336</v>
      </c>
      <c r="F34" s="16">
        <v>1.24</v>
      </c>
    </row>
    <row r="35" spans="1:6" ht="14.25" customHeight="1">
      <c r="A35" s="24">
        <v>31</v>
      </c>
      <c r="B35" s="4" t="s">
        <v>279</v>
      </c>
      <c r="C35" s="16">
        <v>3.72</v>
      </c>
      <c r="D35" s="146">
        <v>78</v>
      </c>
      <c r="E35" s="4" t="s">
        <v>206</v>
      </c>
      <c r="F35" s="16">
        <v>1.24</v>
      </c>
    </row>
    <row r="36" spans="1:6" ht="14.25" customHeight="1">
      <c r="A36" s="24">
        <v>32</v>
      </c>
      <c r="B36" s="4" t="s">
        <v>207</v>
      </c>
      <c r="C36" s="16">
        <v>3.72</v>
      </c>
      <c r="D36" s="146">
        <v>79</v>
      </c>
      <c r="E36" s="4" t="s">
        <v>116</v>
      </c>
      <c r="F36" s="16">
        <v>1.19</v>
      </c>
    </row>
    <row r="37" spans="1:6" ht="14.25" customHeight="1">
      <c r="A37" s="24">
        <v>33</v>
      </c>
      <c r="B37" s="4" t="s">
        <v>263</v>
      </c>
      <c r="C37" s="16">
        <v>3.61</v>
      </c>
      <c r="D37" s="146">
        <v>80</v>
      </c>
      <c r="E37" s="4" t="s">
        <v>400</v>
      </c>
      <c r="F37" s="16">
        <v>1.1299999999999999</v>
      </c>
    </row>
    <row r="38" spans="1:6" ht="14.25" customHeight="1">
      <c r="A38" s="24">
        <v>34</v>
      </c>
      <c r="B38" s="4" t="s">
        <v>284</v>
      </c>
      <c r="C38" s="16">
        <v>3.61</v>
      </c>
      <c r="D38" s="146">
        <v>81</v>
      </c>
      <c r="E38" s="4" t="s">
        <v>345</v>
      </c>
      <c r="F38" s="16">
        <v>1.1000000000000001</v>
      </c>
    </row>
    <row r="39" spans="1:6" ht="14.25" customHeight="1">
      <c r="A39" s="24">
        <v>35</v>
      </c>
      <c r="B39" s="4" t="s">
        <v>195</v>
      </c>
      <c r="C39" s="16">
        <v>3.6</v>
      </c>
      <c r="D39" s="146">
        <v>82</v>
      </c>
      <c r="E39" s="4" t="s">
        <v>387</v>
      </c>
      <c r="F39" s="16">
        <v>1.05</v>
      </c>
    </row>
    <row r="40" spans="1:6" ht="14.25" customHeight="1">
      <c r="A40" s="24">
        <v>36</v>
      </c>
      <c r="B40" s="4" t="s">
        <v>302</v>
      </c>
      <c r="C40" s="16">
        <v>3.49</v>
      </c>
      <c r="D40" s="146">
        <v>83</v>
      </c>
      <c r="E40" s="4" t="s">
        <v>316</v>
      </c>
      <c r="F40" s="16">
        <v>0.94</v>
      </c>
    </row>
    <row r="41" spans="1:6" ht="14.25" customHeight="1">
      <c r="A41" s="24">
        <v>37</v>
      </c>
      <c r="B41" s="4" t="s">
        <v>419</v>
      </c>
      <c r="C41" s="16">
        <v>3.38</v>
      </c>
      <c r="D41" s="146">
        <v>84</v>
      </c>
      <c r="E41" s="4" t="s">
        <v>334</v>
      </c>
      <c r="F41" s="16">
        <v>0.87</v>
      </c>
    </row>
    <row r="42" spans="1:6" ht="14.25" customHeight="1">
      <c r="A42" s="24">
        <v>38</v>
      </c>
      <c r="B42" s="4" t="s">
        <v>216</v>
      </c>
      <c r="C42" s="16">
        <v>3.36</v>
      </c>
      <c r="D42" s="146">
        <v>85</v>
      </c>
      <c r="E42" s="4" t="s">
        <v>428</v>
      </c>
      <c r="F42" s="16">
        <v>0.86</v>
      </c>
    </row>
    <row r="43" spans="1:6" ht="14.25" customHeight="1">
      <c r="A43" s="24">
        <v>39</v>
      </c>
      <c r="B43" s="4" t="s">
        <v>331</v>
      </c>
      <c r="C43" s="16">
        <v>3.32</v>
      </c>
      <c r="D43" s="146">
        <v>86</v>
      </c>
      <c r="E43" s="4" t="s">
        <v>198</v>
      </c>
      <c r="F43" s="16">
        <v>0.86</v>
      </c>
    </row>
    <row r="44" spans="1:6" ht="14.25" customHeight="1">
      <c r="A44" s="24">
        <v>40</v>
      </c>
      <c r="B44" s="4" t="s">
        <v>289</v>
      </c>
      <c r="C44" s="16">
        <v>3.31</v>
      </c>
      <c r="D44" s="146">
        <v>87</v>
      </c>
      <c r="E44" s="4" t="s">
        <v>305</v>
      </c>
      <c r="F44" s="16">
        <v>0.81</v>
      </c>
    </row>
    <row r="45" spans="1:6" ht="14.25" customHeight="1">
      <c r="A45" s="24">
        <v>41</v>
      </c>
      <c r="B45" s="4" t="s">
        <v>421</v>
      </c>
      <c r="C45" s="16">
        <v>3.2</v>
      </c>
      <c r="D45" s="146">
        <v>88</v>
      </c>
      <c r="E45" s="4" t="s">
        <v>214</v>
      </c>
      <c r="F45" s="16">
        <v>0.69</v>
      </c>
    </row>
    <row r="46" spans="1:6" ht="14.25" customHeight="1">
      <c r="A46" s="24">
        <v>42</v>
      </c>
      <c r="B46" s="4" t="s">
        <v>288</v>
      </c>
      <c r="C46" s="16">
        <v>3.1</v>
      </c>
      <c r="D46" s="146">
        <v>89</v>
      </c>
      <c r="E46" s="4" t="s">
        <v>333</v>
      </c>
      <c r="F46" s="16">
        <v>0.67</v>
      </c>
    </row>
    <row r="47" spans="1:6" ht="14.25" customHeight="1">
      <c r="A47" s="24">
        <v>43</v>
      </c>
      <c r="B47" s="4" t="s">
        <v>542</v>
      </c>
      <c r="C47" s="16">
        <v>3.09</v>
      </c>
      <c r="D47" s="24">
        <v>90</v>
      </c>
      <c r="E47" s="4" t="s">
        <v>308</v>
      </c>
      <c r="F47" s="16">
        <v>0.52</v>
      </c>
    </row>
    <row r="48" spans="1:6" ht="14.25" customHeight="1">
      <c r="A48" s="24">
        <v>44</v>
      </c>
      <c r="B48" s="4" t="s">
        <v>300</v>
      </c>
      <c r="C48" s="16">
        <v>2.97</v>
      </c>
      <c r="D48" s="146"/>
      <c r="E48" s="20"/>
      <c r="F48" s="521"/>
    </row>
    <row r="49" spans="1:6" ht="14.25" customHeight="1">
      <c r="A49" s="24">
        <v>45</v>
      </c>
      <c r="B49" s="4" t="s">
        <v>285</v>
      </c>
      <c r="C49" s="16">
        <v>2.96</v>
      </c>
      <c r="D49" s="146"/>
      <c r="F49" s="521"/>
    </row>
    <row r="50" spans="1:6" ht="14.25" customHeight="1">
      <c r="A50" s="24">
        <v>46</v>
      </c>
      <c r="B50" s="4" t="s">
        <v>292</v>
      </c>
      <c r="C50" s="16">
        <v>2.81</v>
      </c>
      <c r="D50" s="146"/>
      <c r="E50" s="26" t="s">
        <v>249</v>
      </c>
      <c r="F50" s="650">
        <f>MEDIAN(F5:F47,C5:C51)</f>
        <v>2.8849999999999998</v>
      </c>
    </row>
    <row r="51" spans="1:6" ht="14.25" customHeight="1">
      <c r="A51" s="24">
        <v>47</v>
      </c>
      <c r="B51" s="4" t="s">
        <v>329</v>
      </c>
      <c r="C51" s="16">
        <v>2.78</v>
      </c>
      <c r="D51" s="146"/>
      <c r="E51" s="26" t="s">
        <v>248</v>
      </c>
      <c r="F51" s="81">
        <f>AVERAGE(F5:F47,C5:C51)</f>
        <v>3.0675555555555554</v>
      </c>
    </row>
    <row r="52" spans="1:6" ht="14.25" customHeight="1">
      <c r="B52" s="188"/>
      <c r="C52" s="585"/>
      <c r="D52" s="146"/>
      <c r="E52" s="188"/>
      <c r="F52" s="585"/>
    </row>
    <row r="53" spans="1:6" ht="14.25" customHeight="1">
      <c r="B53" s="297"/>
      <c r="C53" s="585"/>
      <c r="D53" s="146"/>
      <c r="E53" s="4"/>
      <c r="F53" s="16"/>
    </row>
    <row r="54" spans="1:6" ht="14.25" customHeight="1">
      <c r="B54" s="188"/>
      <c r="C54" s="585"/>
      <c r="E54" s="4"/>
      <c r="F54" s="16"/>
    </row>
    <row r="55" spans="1:6" ht="14.25" customHeight="1">
      <c r="A55" s="241"/>
      <c r="B55" s="145"/>
      <c r="C55" s="585"/>
      <c r="E55" s="4"/>
      <c r="F55" s="16"/>
    </row>
    <row r="56" spans="1:6" ht="14.25" customHeight="1">
      <c r="B56" s="188"/>
      <c r="C56" s="585"/>
      <c r="F56" s="202"/>
    </row>
    <row r="57" spans="1:6" ht="14.25" customHeight="1">
      <c r="A57" s="146"/>
      <c r="B57" s="188"/>
      <c r="C57" s="585"/>
      <c r="F57" s="202"/>
    </row>
    <row r="58" spans="1:6" ht="14.25" customHeight="1">
      <c r="D58" s="18"/>
      <c r="E58" s="61"/>
      <c r="F58" s="202"/>
    </row>
    <row r="59" spans="1:6" ht="14.25" customHeight="1">
      <c r="A59" s="107"/>
      <c r="D59" s="18"/>
      <c r="E59" s="20"/>
      <c r="F59" s="48"/>
    </row>
    <row r="60" spans="1:6" ht="14.25" customHeight="1">
      <c r="E60" s="20"/>
      <c r="F60" s="48"/>
    </row>
    <row r="108" spans="8:8" ht="14.25" customHeight="1">
      <c r="H108" s="4"/>
    </row>
    <row r="109" spans="8:8" ht="14.25" customHeight="1">
      <c r="H109" s="4"/>
    </row>
    <row r="110" spans="8:8" ht="14.25" customHeight="1">
      <c r="H110" s="4"/>
    </row>
    <row r="111" spans="8:8" ht="14.25" customHeight="1">
      <c r="H111" s="4"/>
    </row>
  </sheetData>
  <sortState ref="H5:I94">
    <sortCondition descending="1" ref="I5"/>
  </sortState>
  <phoneticPr fontId="29"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1"/>
  <dimension ref="A1:K105"/>
  <sheetViews>
    <sheetView zoomScaleNormal="100" workbookViewId="0">
      <pane ySplit="2" topLeftCell="A13" activePane="bottomLeft" state="frozen"/>
      <selection activeCell="E6" sqref="E6"/>
      <selection pane="bottomLeft" activeCell="I102" sqref="I102"/>
    </sheetView>
  </sheetViews>
  <sheetFormatPr defaultColWidth="8.85546875" defaultRowHeight="14.25" customHeight="1"/>
  <cols>
    <col min="1" max="1" width="6.85546875" customWidth="1"/>
    <col min="2" max="2" width="20" style="169" customWidth="1"/>
    <col min="3" max="3" width="9" style="210" bestFit="1" customWidth="1"/>
    <col min="4" max="4" width="9.42578125" customWidth="1"/>
    <col min="5" max="5" width="8.85546875" customWidth="1"/>
    <col min="6" max="6" width="22.140625" customWidth="1"/>
    <col min="7" max="7" width="11.7109375" style="155" customWidth="1"/>
    <col min="8" max="8" width="25.28515625" style="4" bestFit="1" customWidth="1"/>
    <col min="9" max="9" width="24.85546875" style="4" bestFit="1" customWidth="1"/>
    <col min="10" max="10" width="6" bestFit="1" customWidth="1"/>
    <col min="11" max="11" width="8.85546875" customWidth="1"/>
  </cols>
  <sheetData>
    <row r="1" spans="1:11" ht="16.5" customHeight="1">
      <c r="B1" s="242" t="s">
        <v>511</v>
      </c>
    </row>
    <row r="2" spans="1:11" ht="14.25" customHeight="1">
      <c r="H2"/>
    </row>
    <row r="3" spans="1:11" ht="14.25" customHeight="1">
      <c r="A3" s="24">
        <v>1</v>
      </c>
      <c r="B3" s="4" t="s">
        <v>300</v>
      </c>
      <c r="C3" s="177">
        <v>42577</v>
      </c>
      <c r="D3" s="123"/>
      <c r="E3" s="24">
        <v>48</v>
      </c>
      <c r="F3" s="4" t="s">
        <v>207</v>
      </c>
      <c r="G3" s="177">
        <v>15671.77</v>
      </c>
    </row>
    <row r="4" spans="1:11" ht="14.25" customHeight="1">
      <c r="A4" s="24">
        <v>2</v>
      </c>
      <c r="B4" s="4" t="s">
        <v>438</v>
      </c>
      <c r="C4" s="177">
        <v>36877.67</v>
      </c>
      <c r="D4" s="123"/>
      <c r="E4" s="146">
        <v>49</v>
      </c>
      <c r="F4" s="4" t="s">
        <v>267</v>
      </c>
      <c r="G4" s="177">
        <v>15152.65</v>
      </c>
      <c r="J4" s="473"/>
    </row>
    <row r="5" spans="1:11" ht="14.25" customHeight="1">
      <c r="A5" s="24">
        <v>3</v>
      </c>
      <c r="B5" s="4" t="s">
        <v>6</v>
      </c>
      <c r="C5" s="177">
        <v>36035.85</v>
      </c>
      <c r="D5" s="123"/>
      <c r="E5" s="146">
        <v>50</v>
      </c>
      <c r="F5" s="4" t="s">
        <v>270</v>
      </c>
      <c r="G5" s="177">
        <v>14959.83</v>
      </c>
      <c r="J5" s="491"/>
      <c r="K5" s="16"/>
    </row>
    <row r="6" spans="1:11" ht="14.25" customHeight="1">
      <c r="A6" s="24">
        <v>4</v>
      </c>
      <c r="B6" s="4" t="s">
        <v>352</v>
      </c>
      <c r="C6" s="177">
        <v>33333.39</v>
      </c>
      <c r="D6" s="123"/>
      <c r="E6" s="24">
        <v>51</v>
      </c>
      <c r="F6" s="4" t="s">
        <v>292</v>
      </c>
      <c r="G6" s="177">
        <v>14957.96</v>
      </c>
      <c r="J6" s="491"/>
      <c r="K6" s="16"/>
    </row>
    <row r="7" spans="1:11" ht="14.25" customHeight="1">
      <c r="A7" s="24">
        <v>5</v>
      </c>
      <c r="B7" s="4" t="s">
        <v>293</v>
      </c>
      <c r="C7" s="177">
        <v>26423.78</v>
      </c>
      <c r="D7" s="123"/>
      <c r="E7" s="146">
        <v>52</v>
      </c>
      <c r="F7" s="4" t="s">
        <v>212</v>
      </c>
      <c r="G7" s="177">
        <v>14836.89</v>
      </c>
      <c r="J7" s="491"/>
      <c r="K7" s="16"/>
    </row>
    <row r="8" spans="1:11" ht="14.25" customHeight="1">
      <c r="A8" s="24">
        <v>6</v>
      </c>
      <c r="B8" s="4" t="s">
        <v>301</v>
      </c>
      <c r="C8" s="177">
        <v>26356.240000000002</v>
      </c>
      <c r="D8" s="123"/>
      <c r="E8" s="146">
        <v>53</v>
      </c>
      <c r="F8" s="4" t="s">
        <v>108</v>
      </c>
      <c r="G8" s="177">
        <v>14613.43</v>
      </c>
      <c r="J8" s="491"/>
      <c r="K8" s="16"/>
    </row>
    <row r="9" spans="1:11" ht="14.25" customHeight="1">
      <c r="A9" s="24">
        <v>7</v>
      </c>
      <c r="B9" s="4" t="s">
        <v>331</v>
      </c>
      <c r="C9" s="177">
        <v>26302.3</v>
      </c>
      <c r="D9" s="123"/>
      <c r="E9" s="146">
        <v>54</v>
      </c>
      <c r="F9" s="4" t="s">
        <v>131</v>
      </c>
      <c r="G9" s="177">
        <v>14556.87</v>
      </c>
      <c r="J9" s="491"/>
      <c r="K9" s="16"/>
    </row>
    <row r="10" spans="1:11" ht="14.25" customHeight="1">
      <c r="A10" s="24">
        <v>8</v>
      </c>
      <c r="B10" s="4" t="s">
        <v>135</v>
      </c>
      <c r="C10" s="177">
        <v>26019.05</v>
      </c>
      <c r="D10" s="123"/>
      <c r="E10" s="146">
        <v>55</v>
      </c>
      <c r="F10" s="4" t="s">
        <v>280</v>
      </c>
      <c r="G10" s="177">
        <v>14374.79</v>
      </c>
      <c r="J10" s="491"/>
      <c r="K10" s="16"/>
    </row>
    <row r="11" spans="1:11" ht="14.25" customHeight="1">
      <c r="A11" s="24">
        <v>9</v>
      </c>
      <c r="B11" s="4" t="s">
        <v>290</v>
      </c>
      <c r="C11" s="177">
        <v>25550</v>
      </c>
      <c r="D11" s="123"/>
      <c r="E11" s="146">
        <v>56</v>
      </c>
      <c r="F11" s="4" t="s">
        <v>216</v>
      </c>
      <c r="G11" s="177">
        <v>14106.69</v>
      </c>
      <c r="J11" s="491"/>
      <c r="K11" s="16"/>
    </row>
    <row r="12" spans="1:11" ht="14.25" customHeight="1">
      <c r="A12" s="24">
        <v>10</v>
      </c>
      <c r="B12" s="4" t="s">
        <v>279</v>
      </c>
      <c r="C12" s="177">
        <v>24801.360000000001</v>
      </c>
      <c r="D12" s="123"/>
      <c r="E12" s="146">
        <v>57</v>
      </c>
      <c r="F12" s="4" t="s">
        <v>116</v>
      </c>
      <c r="G12" s="177">
        <v>13924</v>
      </c>
      <c r="J12" s="491"/>
      <c r="K12" s="16"/>
    </row>
    <row r="13" spans="1:11" ht="14.25" customHeight="1">
      <c r="A13" s="24">
        <v>11</v>
      </c>
      <c r="B13" s="4" t="s">
        <v>261</v>
      </c>
      <c r="C13" s="177">
        <v>24763.55</v>
      </c>
      <c r="D13" s="123"/>
      <c r="E13" s="146">
        <v>58</v>
      </c>
      <c r="F13" s="4" t="s">
        <v>437</v>
      </c>
      <c r="G13" s="177">
        <v>13906.51</v>
      </c>
      <c r="J13" s="491"/>
      <c r="K13" s="16"/>
    </row>
    <row r="14" spans="1:11" ht="14.25" customHeight="1">
      <c r="A14" s="24">
        <v>12</v>
      </c>
      <c r="B14" s="4" t="s">
        <v>272</v>
      </c>
      <c r="C14" s="177">
        <v>24382.22</v>
      </c>
      <c r="D14" s="123"/>
      <c r="E14" s="146">
        <v>59</v>
      </c>
      <c r="F14" s="4" t="s">
        <v>387</v>
      </c>
      <c r="G14" s="177">
        <v>13842.36</v>
      </c>
      <c r="J14" s="491"/>
      <c r="K14" s="16"/>
    </row>
    <row r="15" spans="1:11" ht="14.25" customHeight="1">
      <c r="A15" s="24">
        <v>13</v>
      </c>
      <c r="B15" s="4" t="s">
        <v>341</v>
      </c>
      <c r="C15" s="177">
        <v>24254.87</v>
      </c>
      <c r="D15" s="123"/>
      <c r="E15" s="146">
        <v>60</v>
      </c>
      <c r="F15" s="4" t="s">
        <v>543</v>
      </c>
      <c r="G15" s="177">
        <v>13323.41</v>
      </c>
      <c r="J15" s="491"/>
      <c r="K15" s="16"/>
    </row>
    <row r="16" spans="1:11" ht="14.25" customHeight="1">
      <c r="A16" s="24">
        <v>14</v>
      </c>
      <c r="B16" s="4" t="s">
        <v>418</v>
      </c>
      <c r="C16" s="177">
        <v>24156.2</v>
      </c>
      <c r="D16" s="123"/>
      <c r="E16" s="146">
        <v>61</v>
      </c>
      <c r="F16" s="4" t="s">
        <v>285</v>
      </c>
      <c r="G16" s="177">
        <v>12959.23</v>
      </c>
      <c r="J16" s="491"/>
      <c r="K16" s="16"/>
    </row>
    <row r="17" spans="1:11" ht="14.25" customHeight="1">
      <c r="A17" s="24">
        <v>15</v>
      </c>
      <c r="B17" s="4" t="s">
        <v>428</v>
      </c>
      <c r="C17" s="177">
        <v>23826.36</v>
      </c>
      <c r="D17" s="123"/>
      <c r="E17" s="146">
        <v>62</v>
      </c>
      <c r="F17" s="4" t="s">
        <v>264</v>
      </c>
      <c r="G17" s="177">
        <v>12917.92</v>
      </c>
      <c r="J17" s="491"/>
      <c r="K17" s="16"/>
    </row>
    <row r="18" spans="1:11" ht="14.25" customHeight="1">
      <c r="A18" s="24">
        <v>16</v>
      </c>
      <c r="B18" s="4" t="s">
        <v>283</v>
      </c>
      <c r="C18" s="177">
        <v>23379.5</v>
      </c>
      <c r="D18" s="123"/>
      <c r="E18" s="146">
        <v>63</v>
      </c>
      <c r="F18" s="4" t="s">
        <v>104</v>
      </c>
      <c r="G18" s="177">
        <v>12457</v>
      </c>
      <c r="J18" s="491"/>
      <c r="K18" s="16"/>
    </row>
    <row r="19" spans="1:11" ht="14.25" customHeight="1">
      <c r="A19" s="24">
        <v>17</v>
      </c>
      <c r="B19" s="4" t="s">
        <v>288</v>
      </c>
      <c r="C19" s="177">
        <v>22925.279999999999</v>
      </c>
      <c r="D19" s="123"/>
      <c r="E19" s="146">
        <v>64</v>
      </c>
      <c r="F19" s="4" t="s">
        <v>263</v>
      </c>
      <c r="G19" s="177">
        <v>12364.57</v>
      </c>
      <c r="J19" s="491"/>
      <c r="K19" s="16"/>
    </row>
    <row r="20" spans="1:11" ht="14.25" customHeight="1">
      <c r="A20" s="24">
        <v>18</v>
      </c>
      <c r="B20" s="4" t="s">
        <v>295</v>
      </c>
      <c r="C20" s="177">
        <v>22864.58</v>
      </c>
      <c r="D20" s="123"/>
      <c r="E20" s="146">
        <v>65</v>
      </c>
      <c r="F20" s="4" t="s">
        <v>310</v>
      </c>
      <c r="G20" s="177">
        <v>12313.86</v>
      </c>
      <c r="J20" s="491"/>
      <c r="K20" s="16"/>
    </row>
    <row r="21" spans="1:11" ht="14.25" customHeight="1">
      <c r="A21" s="24">
        <v>19</v>
      </c>
      <c r="B21" s="4" t="s">
        <v>278</v>
      </c>
      <c r="C21" s="177">
        <v>22734.1</v>
      </c>
      <c r="D21" s="123"/>
      <c r="E21" s="146">
        <v>66</v>
      </c>
      <c r="F21" s="4" t="s">
        <v>106</v>
      </c>
      <c r="G21" s="177">
        <v>12029.6</v>
      </c>
      <c r="J21" s="491"/>
      <c r="K21" s="16"/>
    </row>
    <row r="22" spans="1:11" ht="14.25" customHeight="1">
      <c r="A22" s="24">
        <v>20</v>
      </c>
      <c r="B22" s="4" t="s">
        <v>215</v>
      </c>
      <c r="C22" s="177">
        <v>22497.7</v>
      </c>
      <c r="D22" s="123"/>
      <c r="E22" s="146">
        <v>67</v>
      </c>
      <c r="F22" s="4" t="s">
        <v>542</v>
      </c>
      <c r="G22" s="177">
        <v>11905.96</v>
      </c>
      <c r="J22" s="491"/>
      <c r="K22" s="16"/>
    </row>
    <row r="23" spans="1:11" ht="14.25" customHeight="1">
      <c r="A23" s="24">
        <v>21</v>
      </c>
      <c r="B23" s="4" t="s">
        <v>281</v>
      </c>
      <c r="C23" s="177">
        <v>22270.11</v>
      </c>
      <c r="D23" s="123"/>
      <c r="E23" s="146">
        <v>68</v>
      </c>
      <c r="F23" s="4" t="s">
        <v>213</v>
      </c>
      <c r="G23" s="177">
        <v>11729.47</v>
      </c>
      <c r="J23" s="491"/>
      <c r="K23" s="16"/>
    </row>
    <row r="24" spans="1:11" ht="14.25" customHeight="1">
      <c r="A24" s="24">
        <v>22</v>
      </c>
      <c r="B24" s="4" t="s">
        <v>317</v>
      </c>
      <c r="C24" s="177">
        <v>22068.19</v>
      </c>
      <c r="D24" s="123"/>
      <c r="E24" s="146">
        <v>69</v>
      </c>
      <c r="F24" s="4" t="s">
        <v>347</v>
      </c>
      <c r="G24" s="177">
        <v>11705</v>
      </c>
      <c r="J24" s="491"/>
      <c r="K24" s="16"/>
    </row>
    <row r="25" spans="1:11" ht="14.25" customHeight="1">
      <c r="A25" s="24">
        <v>23</v>
      </c>
      <c r="B25" s="4" t="s">
        <v>329</v>
      </c>
      <c r="C25" s="177">
        <v>21113.14</v>
      </c>
      <c r="D25" s="123"/>
      <c r="E25" s="146">
        <v>70</v>
      </c>
      <c r="F25" s="4" t="s">
        <v>425</v>
      </c>
      <c r="G25" s="177">
        <v>11305.59</v>
      </c>
      <c r="J25" s="491"/>
      <c r="K25" s="16"/>
    </row>
    <row r="26" spans="1:11" ht="14.25" customHeight="1">
      <c r="A26" s="24">
        <v>24</v>
      </c>
      <c r="B26" s="4" t="s">
        <v>287</v>
      </c>
      <c r="C26" s="177">
        <v>20896.22</v>
      </c>
      <c r="D26" s="123"/>
      <c r="E26" s="146">
        <v>71</v>
      </c>
      <c r="F26" s="4" t="s">
        <v>196</v>
      </c>
      <c r="G26" s="177">
        <v>11146.76</v>
      </c>
      <c r="J26" s="491"/>
      <c r="K26" s="16"/>
    </row>
    <row r="27" spans="1:11" ht="14.25" customHeight="1">
      <c r="A27" s="24">
        <v>25</v>
      </c>
      <c r="B27" s="4" t="s">
        <v>430</v>
      </c>
      <c r="C27" s="177">
        <v>20830.2</v>
      </c>
      <c r="D27" s="123"/>
      <c r="E27" s="146">
        <v>72</v>
      </c>
      <c r="F27" s="4" t="s">
        <v>431</v>
      </c>
      <c r="G27" s="177">
        <v>11050.86</v>
      </c>
      <c r="J27" s="491"/>
      <c r="K27" s="16"/>
    </row>
    <row r="28" spans="1:11" ht="14.25" customHeight="1">
      <c r="A28" s="24">
        <v>26</v>
      </c>
      <c r="B28" s="4" t="s">
        <v>275</v>
      </c>
      <c r="C28" s="177">
        <v>20062.05</v>
      </c>
      <c r="D28" s="123"/>
      <c r="E28" s="146">
        <v>73</v>
      </c>
      <c r="F28" s="4" t="s">
        <v>540</v>
      </c>
      <c r="G28" s="177">
        <v>11026.89</v>
      </c>
      <c r="J28" s="491"/>
      <c r="K28" s="16"/>
    </row>
    <row r="29" spans="1:11" ht="14.25" customHeight="1">
      <c r="A29" s="24">
        <v>27</v>
      </c>
      <c r="B29" s="4" t="s">
        <v>195</v>
      </c>
      <c r="C29" s="177">
        <v>19999.04</v>
      </c>
      <c r="D29" s="123"/>
      <c r="E29" s="146">
        <v>74</v>
      </c>
      <c r="F29" s="4" t="s">
        <v>334</v>
      </c>
      <c r="G29" s="177">
        <v>10700.28</v>
      </c>
      <c r="J29" s="491"/>
      <c r="K29" s="16"/>
    </row>
    <row r="30" spans="1:11" ht="14.25" customHeight="1">
      <c r="A30" s="24">
        <v>28</v>
      </c>
      <c r="B30" s="4" t="s">
        <v>323</v>
      </c>
      <c r="C30" s="177">
        <v>19883.349999999999</v>
      </c>
      <c r="D30" s="123"/>
      <c r="E30" s="146">
        <v>75</v>
      </c>
      <c r="F30" s="4" t="s">
        <v>305</v>
      </c>
      <c r="G30" s="177">
        <v>10461.67</v>
      </c>
      <c r="J30" s="491"/>
      <c r="K30" s="16"/>
    </row>
    <row r="31" spans="1:11" ht="14.25" customHeight="1">
      <c r="A31" s="24">
        <v>29</v>
      </c>
      <c r="B31" s="4" t="s">
        <v>286</v>
      </c>
      <c r="C31" s="177">
        <v>19817.580000000002</v>
      </c>
      <c r="D31" s="123"/>
      <c r="E31" s="146">
        <v>76</v>
      </c>
      <c r="F31" s="4" t="s">
        <v>214</v>
      </c>
      <c r="G31" s="177">
        <v>10340.14</v>
      </c>
      <c r="J31" s="491"/>
      <c r="K31" s="16"/>
    </row>
    <row r="32" spans="1:11" ht="14.25" customHeight="1">
      <c r="A32" s="24">
        <v>30</v>
      </c>
      <c r="B32" s="4" t="s">
        <v>103</v>
      </c>
      <c r="C32" s="177">
        <v>19668.03</v>
      </c>
      <c r="D32" s="123"/>
      <c r="E32" s="146">
        <v>77</v>
      </c>
      <c r="F32" s="4" t="s">
        <v>336</v>
      </c>
      <c r="G32" s="177">
        <v>9549.77</v>
      </c>
      <c r="J32" s="491"/>
      <c r="K32" s="16"/>
    </row>
    <row r="33" spans="1:11" ht="14.25" customHeight="1">
      <c r="A33" s="24">
        <v>31</v>
      </c>
      <c r="B33" s="4" t="s">
        <v>101</v>
      </c>
      <c r="C33" s="177">
        <v>19595.099999999999</v>
      </c>
      <c r="D33" s="123"/>
      <c r="E33" s="146">
        <v>78</v>
      </c>
      <c r="F33" s="4" t="s">
        <v>265</v>
      </c>
      <c r="G33" s="177">
        <v>9476.51</v>
      </c>
      <c r="J33" s="491"/>
      <c r="K33" s="16"/>
    </row>
    <row r="34" spans="1:11" ht="14.25" customHeight="1">
      <c r="A34" s="24">
        <v>32</v>
      </c>
      <c r="B34" s="4" t="s">
        <v>284</v>
      </c>
      <c r="C34" s="177">
        <v>19477.55</v>
      </c>
      <c r="D34" s="123"/>
      <c r="E34" s="146">
        <v>79</v>
      </c>
      <c r="F34" s="4" t="s">
        <v>419</v>
      </c>
      <c r="G34" s="177">
        <v>9459.24</v>
      </c>
      <c r="J34" s="491"/>
      <c r="K34" s="16"/>
    </row>
    <row r="35" spans="1:11" ht="14.25" customHeight="1">
      <c r="A35" s="24">
        <v>33</v>
      </c>
      <c r="B35" s="4" t="s">
        <v>421</v>
      </c>
      <c r="C35" s="177">
        <v>19418.12</v>
      </c>
      <c r="D35" s="123"/>
      <c r="E35" s="146">
        <v>80</v>
      </c>
      <c r="F35" s="4" t="s">
        <v>294</v>
      </c>
      <c r="G35" s="177">
        <v>9158.4</v>
      </c>
      <c r="J35" s="491"/>
      <c r="K35" s="16"/>
    </row>
    <row r="36" spans="1:11" ht="14.25" customHeight="1">
      <c r="A36" s="24">
        <v>34</v>
      </c>
      <c r="B36" s="4" t="s">
        <v>541</v>
      </c>
      <c r="C36" s="177">
        <v>19155</v>
      </c>
      <c r="D36" s="123"/>
      <c r="E36" s="146">
        <v>81</v>
      </c>
      <c r="F36" s="4" t="s">
        <v>327</v>
      </c>
      <c r="G36" s="177">
        <v>9104.59</v>
      </c>
      <c r="J36" s="491"/>
      <c r="K36" s="16"/>
    </row>
    <row r="37" spans="1:11" ht="14.25" customHeight="1">
      <c r="A37" s="24">
        <v>35</v>
      </c>
      <c r="B37" s="4" t="s">
        <v>429</v>
      </c>
      <c r="C37" s="177">
        <v>18813.66</v>
      </c>
      <c r="D37" s="123"/>
      <c r="E37" s="146">
        <v>82</v>
      </c>
      <c r="F37" s="4" t="s">
        <v>544</v>
      </c>
      <c r="G37" s="177">
        <v>8938.36</v>
      </c>
      <c r="J37" s="491"/>
      <c r="K37" s="16"/>
    </row>
    <row r="38" spans="1:11" ht="14.25" customHeight="1">
      <c r="A38" s="24">
        <v>36</v>
      </c>
      <c r="B38" s="4" t="s">
        <v>130</v>
      </c>
      <c r="C38" s="177">
        <v>18709.400000000001</v>
      </c>
      <c r="D38" s="123"/>
      <c r="E38" s="146">
        <v>83</v>
      </c>
      <c r="F38" s="4" t="s">
        <v>333</v>
      </c>
      <c r="G38" s="177">
        <v>8487.16</v>
      </c>
      <c r="J38" s="491"/>
      <c r="K38" s="16"/>
    </row>
    <row r="39" spans="1:11" ht="14.25" customHeight="1">
      <c r="A39" s="24">
        <v>37</v>
      </c>
      <c r="B39" s="4" t="s">
        <v>426</v>
      </c>
      <c r="C39" s="177">
        <v>18289.89</v>
      </c>
      <c r="D39" s="123"/>
      <c r="E39" s="146">
        <v>84</v>
      </c>
      <c r="F39" s="4" t="s">
        <v>268</v>
      </c>
      <c r="G39" s="177">
        <v>8230.11</v>
      </c>
      <c r="J39" s="491"/>
      <c r="K39" s="16"/>
    </row>
    <row r="40" spans="1:11" ht="14.25" customHeight="1">
      <c r="A40" s="24">
        <v>38</v>
      </c>
      <c r="B40" s="4" t="s">
        <v>289</v>
      </c>
      <c r="C40" s="177">
        <v>18238.400000000001</v>
      </c>
      <c r="D40" s="123"/>
      <c r="E40" s="146">
        <v>85</v>
      </c>
      <c r="F40" s="4" t="s">
        <v>345</v>
      </c>
      <c r="G40" s="177">
        <v>6719</v>
      </c>
      <c r="J40" s="491"/>
      <c r="K40" s="16"/>
    </row>
    <row r="41" spans="1:11" ht="14.25" customHeight="1">
      <c r="A41" s="24">
        <v>39</v>
      </c>
      <c r="B41" s="4" t="s">
        <v>302</v>
      </c>
      <c r="C41" s="177">
        <v>18047.98</v>
      </c>
      <c r="D41" s="123"/>
      <c r="E41" s="146">
        <v>86</v>
      </c>
      <c r="F41" s="4" t="s">
        <v>316</v>
      </c>
      <c r="G41" s="177">
        <v>6618.28</v>
      </c>
      <c r="J41" s="491"/>
      <c r="K41" s="16"/>
    </row>
    <row r="42" spans="1:11" ht="14.25" customHeight="1">
      <c r="A42" s="24">
        <v>40</v>
      </c>
      <c r="B42" s="4" t="s">
        <v>420</v>
      </c>
      <c r="C42" s="177">
        <v>17776.25</v>
      </c>
      <c r="D42" s="123"/>
      <c r="E42" s="146">
        <v>87</v>
      </c>
      <c r="F42" s="4" t="s">
        <v>198</v>
      </c>
      <c r="G42" s="177">
        <v>6612.97</v>
      </c>
      <c r="J42" s="491"/>
      <c r="K42" s="16"/>
    </row>
    <row r="43" spans="1:11" ht="14.25" customHeight="1">
      <c r="A43" s="24">
        <v>41</v>
      </c>
      <c r="B43" s="4" t="s">
        <v>436</v>
      </c>
      <c r="C43" s="177">
        <v>16952.830000000002</v>
      </c>
      <c r="D43" s="123"/>
      <c r="E43" s="146">
        <v>88</v>
      </c>
      <c r="F43" s="4" t="s">
        <v>400</v>
      </c>
      <c r="G43" s="177">
        <v>5636.69</v>
      </c>
      <c r="J43" s="491"/>
      <c r="K43" s="16"/>
    </row>
    <row r="44" spans="1:11" ht="14.25" customHeight="1">
      <c r="A44" s="24">
        <v>42</v>
      </c>
      <c r="B44" s="4" t="s">
        <v>296</v>
      </c>
      <c r="C44" s="177">
        <v>16555.87</v>
      </c>
      <c r="D44" s="123"/>
      <c r="E44" s="146">
        <v>89</v>
      </c>
      <c r="F44" s="4" t="s">
        <v>206</v>
      </c>
      <c r="G44" s="177">
        <v>5014.7299999999996</v>
      </c>
      <c r="J44" s="491"/>
      <c r="K44" s="16"/>
    </row>
    <row r="45" spans="1:11" ht="14.25" customHeight="1">
      <c r="A45" s="24">
        <v>43</v>
      </c>
      <c r="B45" s="4" t="s">
        <v>424</v>
      </c>
      <c r="C45" s="177">
        <v>16330.3</v>
      </c>
      <c r="D45" s="123"/>
      <c r="E45" s="24">
        <v>90</v>
      </c>
      <c r="F45" s="4" t="s">
        <v>308</v>
      </c>
      <c r="G45" s="177">
        <v>4837.72</v>
      </c>
      <c r="J45" s="491"/>
      <c r="K45" s="16"/>
    </row>
    <row r="46" spans="1:11" ht="14.25" customHeight="1">
      <c r="A46" s="24">
        <v>44</v>
      </c>
      <c r="B46" s="4" t="s">
        <v>282</v>
      </c>
      <c r="C46" s="177">
        <v>16297.8</v>
      </c>
      <c r="D46" s="123"/>
      <c r="E46" s="146"/>
      <c r="F46" s="20"/>
      <c r="G46" s="521"/>
      <c r="J46" s="491"/>
      <c r="K46" s="16"/>
    </row>
    <row r="47" spans="1:11" ht="14.25" customHeight="1">
      <c r="A47" s="24">
        <v>45</v>
      </c>
      <c r="B47" s="4" t="s">
        <v>546</v>
      </c>
      <c r="C47" s="177">
        <v>16039.15</v>
      </c>
      <c r="D47" s="123"/>
      <c r="E47" s="146"/>
      <c r="G47" s="521"/>
      <c r="J47" s="491"/>
      <c r="K47" s="16"/>
    </row>
    <row r="48" spans="1:11" ht="14.25" customHeight="1">
      <c r="A48" s="24">
        <v>46</v>
      </c>
      <c r="B48" s="4" t="s">
        <v>218</v>
      </c>
      <c r="C48" s="177">
        <v>15913.69</v>
      </c>
      <c r="D48" s="123"/>
      <c r="E48" s="146"/>
      <c r="F48" s="26" t="s">
        <v>249</v>
      </c>
      <c r="G48" s="650">
        <f>MEDIAN(G3:G45,C3:C49)</f>
        <v>15976.42</v>
      </c>
      <c r="J48" s="491"/>
      <c r="K48" s="16"/>
    </row>
    <row r="49" spans="1:11" ht="14.25" customHeight="1">
      <c r="A49" s="24">
        <v>47</v>
      </c>
      <c r="B49" s="4" t="s">
        <v>259</v>
      </c>
      <c r="C49" s="177">
        <v>15891.47</v>
      </c>
      <c r="D49" s="123"/>
      <c r="E49" s="146"/>
      <c r="F49" s="26" t="s">
        <v>248</v>
      </c>
      <c r="G49" s="81">
        <f>AVERAGE(G3:G45,C3:C49)</f>
        <v>17007.298444444445</v>
      </c>
      <c r="J49" s="491"/>
      <c r="K49" s="16"/>
    </row>
    <row r="50" spans="1:11" ht="14.25" customHeight="1">
      <c r="A50" s="24"/>
      <c r="B50" s="145"/>
      <c r="C50" s="585"/>
      <c r="E50" s="146"/>
      <c r="F50" s="188"/>
      <c r="G50" s="585"/>
      <c r="J50" s="491"/>
      <c r="K50" s="16"/>
    </row>
    <row r="51" spans="1:11" ht="14.25" customHeight="1">
      <c r="A51" s="24"/>
      <c r="B51" s="188"/>
      <c r="C51" s="585"/>
      <c r="E51" s="146"/>
      <c r="F51" s="4"/>
      <c r="J51" s="491"/>
      <c r="K51" s="16"/>
    </row>
    <row r="52" spans="1:11" ht="14.25" customHeight="1">
      <c r="A52" s="24"/>
      <c r="B52" s="4"/>
      <c r="C52" s="585"/>
      <c r="J52" s="491"/>
      <c r="K52" s="16"/>
    </row>
    <row r="53" spans="1:11" ht="14.25" customHeight="1">
      <c r="A53" s="241"/>
      <c r="B53" s="188"/>
      <c r="C53" s="585"/>
      <c r="J53" s="491"/>
      <c r="K53" s="16"/>
    </row>
    <row r="54" spans="1:11" ht="14.25" customHeight="1">
      <c r="A54" s="24"/>
      <c r="B54" s="4"/>
      <c r="C54" s="585"/>
      <c r="G54" s="226"/>
      <c r="J54" s="491"/>
      <c r="K54" s="16"/>
    </row>
    <row r="55" spans="1:11" ht="14.25" customHeight="1">
      <c r="A55" s="146"/>
      <c r="B55" s="188"/>
      <c r="C55" s="585"/>
      <c r="G55" s="226"/>
      <c r="J55" s="491"/>
      <c r="K55" s="16"/>
    </row>
    <row r="56" spans="1:11" ht="14.25" customHeight="1">
      <c r="J56" s="491"/>
      <c r="K56" s="16"/>
    </row>
    <row r="57" spans="1:11" ht="14.25" customHeight="1">
      <c r="A57" s="107"/>
      <c r="J57" s="491"/>
      <c r="K57" s="16"/>
    </row>
    <row r="58" spans="1:11" ht="14.25" customHeight="1">
      <c r="J58" s="491"/>
      <c r="K58" s="16"/>
    </row>
    <row r="59" spans="1:11" ht="14.25" customHeight="1">
      <c r="J59" s="491"/>
      <c r="K59" s="16"/>
    </row>
    <row r="60" spans="1:11" ht="14.25" customHeight="1">
      <c r="J60" s="491"/>
      <c r="K60" s="16"/>
    </row>
    <row r="61" spans="1:11" ht="14.25" customHeight="1">
      <c r="J61" s="491"/>
      <c r="K61" s="16"/>
    </row>
    <row r="62" spans="1:11" ht="14.25" customHeight="1">
      <c r="J62" s="491"/>
      <c r="K62" s="16"/>
    </row>
    <row r="63" spans="1:11" ht="14.25" customHeight="1">
      <c r="J63" s="491"/>
      <c r="K63" s="16"/>
    </row>
    <row r="64" spans="1:11" ht="14.25" customHeight="1">
      <c r="J64" s="491"/>
      <c r="K64" s="16"/>
    </row>
    <row r="65" spans="10:11" ht="14.25" customHeight="1">
      <c r="J65" s="491"/>
      <c r="K65" s="16"/>
    </row>
    <row r="66" spans="10:11" ht="14.25" customHeight="1">
      <c r="J66" s="491"/>
      <c r="K66" s="16"/>
    </row>
    <row r="67" spans="10:11" ht="14.25" customHeight="1">
      <c r="J67" s="491"/>
      <c r="K67" s="16"/>
    </row>
    <row r="68" spans="10:11" ht="14.25" customHeight="1">
      <c r="J68" s="491"/>
      <c r="K68" s="16"/>
    </row>
    <row r="69" spans="10:11" ht="14.25" customHeight="1">
      <c r="J69" s="491"/>
      <c r="K69" s="16"/>
    </row>
    <row r="70" spans="10:11" ht="14.25" customHeight="1">
      <c r="J70" s="491"/>
      <c r="K70" s="16"/>
    </row>
    <row r="71" spans="10:11" ht="14.25" customHeight="1">
      <c r="J71" s="491"/>
      <c r="K71" s="16"/>
    </row>
    <row r="72" spans="10:11" ht="14.25" customHeight="1">
      <c r="J72" s="491"/>
      <c r="K72" s="16"/>
    </row>
    <row r="73" spans="10:11" ht="14.25" customHeight="1">
      <c r="J73" s="491"/>
      <c r="K73" s="16"/>
    </row>
    <row r="74" spans="10:11" ht="14.25" customHeight="1">
      <c r="J74" s="491"/>
      <c r="K74" s="16"/>
    </row>
    <row r="75" spans="10:11" ht="14.25" customHeight="1">
      <c r="J75" s="491"/>
      <c r="K75" s="16"/>
    </row>
    <row r="76" spans="10:11" ht="14.25" customHeight="1">
      <c r="J76" s="491"/>
      <c r="K76" s="16"/>
    </row>
    <row r="77" spans="10:11" ht="14.25" customHeight="1">
      <c r="J77" s="491"/>
      <c r="K77" s="16"/>
    </row>
    <row r="78" spans="10:11" ht="14.25" customHeight="1">
      <c r="J78" s="491"/>
      <c r="K78" s="16"/>
    </row>
    <row r="79" spans="10:11" ht="14.25" customHeight="1">
      <c r="J79" s="491"/>
      <c r="K79" s="16"/>
    </row>
    <row r="80" spans="10:11" ht="14.25" customHeight="1">
      <c r="J80" s="491"/>
      <c r="K80" s="16"/>
    </row>
    <row r="81" spans="9:11" ht="14.25" customHeight="1">
      <c r="J81" s="491"/>
      <c r="K81" s="16"/>
    </row>
    <row r="82" spans="9:11" ht="14.25" customHeight="1">
      <c r="J82" s="491"/>
      <c r="K82" s="16"/>
    </row>
    <row r="83" spans="9:11" ht="14.25" customHeight="1">
      <c r="J83" s="491"/>
      <c r="K83" s="16"/>
    </row>
    <row r="84" spans="9:11" ht="14.25" customHeight="1">
      <c r="J84" s="491"/>
      <c r="K84" s="16"/>
    </row>
    <row r="85" spans="9:11" ht="14.25" customHeight="1">
      <c r="J85" s="491"/>
      <c r="K85" s="16"/>
    </row>
    <row r="86" spans="9:11" ht="14.25" customHeight="1">
      <c r="J86" s="491"/>
      <c r="K86" s="16"/>
    </row>
    <row r="87" spans="9:11" ht="14.25" customHeight="1">
      <c r="J87" s="491"/>
      <c r="K87" s="16"/>
    </row>
    <row r="88" spans="9:11" ht="14.25" customHeight="1">
      <c r="J88" s="491"/>
      <c r="K88" s="16"/>
    </row>
    <row r="89" spans="9:11" ht="14.25" customHeight="1">
      <c r="J89" s="491"/>
      <c r="K89" s="16"/>
    </row>
    <row r="90" spans="9:11" ht="14.25" customHeight="1">
      <c r="J90" s="491"/>
      <c r="K90" s="16"/>
    </row>
    <row r="91" spans="9:11" ht="14.25" customHeight="1">
      <c r="J91" s="491"/>
      <c r="K91" s="16"/>
    </row>
    <row r="92" spans="9:11" ht="14.25" customHeight="1">
      <c r="J92" s="491"/>
      <c r="K92" s="16"/>
    </row>
    <row r="93" spans="9:11" ht="14.25" customHeight="1">
      <c r="I93"/>
      <c r="J93" s="491"/>
      <c r="K93" s="16"/>
    </row>
    <row r="94" spans="9:11" ht="14.25" customHeight="1">
      <c r="I94"/>
      <c r="J94" s="491"/>
      <c r="K94" s="16"/>
    </row>
    <row r="95" spans="9:11" ht="14.25" customHeight="1">
      <c r="I95"/>
      <c r="J95" s="491"/>
      <c r="K95" s="16"/>
    </row>
    <row r="96" spans="9:11" ht="14.25" customHeight="1">
      <c r="I96"/>
      <c r="J96" s="491"/>
      <c r="K96" s="16"/>
    </row>
    <row r="97" spans="9:11" ht="14.25" customHeight="1">
      <c r="I97"/>
      <c r="J97" s="491"/>
      <c r="K97" s="16"/>
    </row>
    <row r="98" spans="9:11" ht="14.25" customHeight="1">
      <c r="I98"/>
      <c r="J98" s="491"/>
      <c r="K98" s="16"/>
    </row>
    <row r="99" spans="9:11" ht="14.25" customHeight="1">
      <c r="I99"/>
      <c r="J99" s="491"/>
      <c r="K99" s="16"/>
    </row>
    <row r="100" spans="9:11" ht="14.25" customHeight="1">
      <c r="I100"/>
      <c r="J100" s="491"/>
      <c r="K100" s="16"/>
    </row>
    <row r="101" spans="9:11" ht="14.25" customHeight="1">
      <c r="I101"/>
      <c r="J101" s="491"/>
      <c r="K101" s="16"/>
    </row>
    <row r="102" spans="9:11" ht="14.25" customHeight="1">
      <c r="I102"/>
      <c r="J102" s="491"/>
      <c r="K102" s="16"/>
    </row>
    <row r="103" spans="9:11" ht="14.25" customHeight="1">
      <c r="I103"/>
      <c r="J103" s="491"/>
      <c r="K103" s="16"/>
    </row>
    <row r="104" spans="9:11" ht="14.25" customHeight="1">
      <c r="I104" s="523"/>
      <c r="J104" s="491"/>
      <c r="K104" s="16"/>
    </row>
    <row r="105" spans="9:11" ht="14.25" customHeight="1">
      <c r="I105" s="23"/>
      <c r="J105" s="491"/>
      <c r="K105" s="16"/>
    </row>
  </sheetData>
  <sortState ref="H3:I92">
    <sortCondition descending="1" ref="I3"/>
  </sortState>
  <phoneticPr fontId="29"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2"/>
  <dimension ref="A1:I130"/>
  <sheetViews>
    <sheetView zoomScaleNormal="100" workbookViewId="0">
      <pane ySplit="3" topLeftCell="A15" activePane="bottomLeft" state="frozen"/>
      <selection activeCell="E6" sqref="E6"/>
      <selection pane="bottomLeft" activeCell="G1" sqref="G1"/>
    </sheetView>
  </sheetViews>
  <sheetFormatPr defaultColWidth="8.85546875" defaultRowHeight="14.25" customHeight="1"/>
  <cols>
    <col min="1" max="1" width="6.140625" style="20" customWidth="1"/>
    <col min="2" max="2" width="19.42578125" style="20" customWidth="1"/>
    <col min="3" max="4" width="8.5703125" style="108" customWidth="1"/>
    <col min="5" max="5" width="10.140625" style="100" customWidth="1"/>
    <col min="6" max="6" width="24.7109375" style="20" customWidth="1"/>
    <col min="7" max="7" width="8.140625" style="20" bestFit="1" customWidth="1"/>
    <col min="8" max="8" width="25.28515625" style="20" bestFit="1" customWidth="1"/>
    <col min="9" max="9" width="16.5703125" style="24" bestFit="1" customWidth="1"/>
    <col min="10" max="16384" width="8.85546875" style="20"/>
  </cols>
  <sheetData>
    <row r="1" spans="1:9" ht="16.5" customHeight="1">
      <c r="A1" s="79"/>
      <c r="B1" s="37" t="s">
        <v>512</v>
      </c>
    </row>
    <row r="2" spans="1:9" ht="14.25" customHeight="1">
      <c r="A2" s="70"/>
      <c r="B2" s="74" t="s">
        <v>513</v>
      </c>
    </row>
    <row r="3" spans="1:9" ht="14.25" customHeight="1">
      <c r="A3" s="70"/>
      <c r="B3" s="74"/>
      <c r="H3"/>
      <c r="I3" s="144"/>
    </row>
    <row r="4" spans="1:9" ht="14.25" customHeight="1">
      <c r="A4" s="24">
        <v>1</v>
      </c>
      <c r="B4" s="4" t="s">
        <v>419</v>
      </c>
      <c r="C4" s="16">
        <v>110</v>
      </c>
      <c r="D4" s="123"/>
      <c r="E4" s="24">
        <v>48</v>
      </c>
      <c r="F4" s="4" t="s">
        <v>207</v>
      </c>
      <c r="G4" s="16">
        <v>15.8</v>
      </c>
    </row>
    <row r="5" spans="1:9" ht="14.25" customHeight="1">
      <c r="A5" s="24">
        <v>2</v>
      </c>
      <c r="B5" s="4" t="s">
        <v>420</v>
      </c>
      <c r="C5" s="16">
        <v>82.73</v>
      </c>
      <c r="D5" s="123"/>
      <c r="E5" s="146">
        <v>49</v>
      </c>
      <c r="F5" s="4" t="s">
        <v>317</v>
      </c>
      <c r="G5" s="16">
        <v>15.75</v>
      </c>
    </row>
    <row r="6" spans="1:9" ht="14.25" customHeight="1">
      <c r="A6" s="24">
        <v>3</v>
      </c>
      <c r="B6" s="4" t="s">
        <v>426</v>
      </c>
      <c r="C6" s="16">
        <v>80.98</v>
      </c>
      <c r="D6" s="123"/>
      <c r="E6" s="146">
        <v>50</v>
      </c>
      <c r="F6" s="4" t="s">
        <v>267</v>
      </c>
      <c r="G6" s="16">
        <v>13.6</v>
      </c>
    </row>
    <row r="7" spans="1:9" ht="14.25" customHeight="1">
      <c r="A7" s="24">
        <v>4</v>
      </c>
      <c r="B7" s="4" t="s">
        <v>429</v>
      </c>
      <c r="C7" s="16">
        <v>80</v>
      </c>
      <c r="D7" s="123"/>
      <c r="E7" s="24">
        <v>51</v>
      </c>
      <c r="F7" s="4" t="s">
        <v>108</v>
      </c>
      <c r="G7" s="16">
        <v>12.36</v>
      </c>
    </row>
    <row r="8" spans="1:9" ht="14.25" customHeight="1">
      <c r="A8" s="24">
        <v>5</v>
      </c>
      <c r="B8" s="4" t="s">
        <v>215</v>
      </c>
      <c r="C8" s="16">
        <v>77</v>
      </c>
      <c r="D8" s="123"/>
      <c r="E8" s="146">
        <v>52</v>
      </c>
      <c r="F8" s="4" t="s">
        <v>430</v>
      </c>
      <c r="G8" s="16">
        <v>12.25</v>
      </c>
    </row>
    <row r="9" spans="1:9" ht="14.25" customHeight="1">
      <c r="A9" s="24">
        <v>6</v>
      </c>
      <c r="B9" s="4" t="s">
        <v>283</v>
      </c>
      <c r="C9" s="16">
        <v>69.989999999999995</v>
      </c>
      <c r="D9" s="123"/>
      <c r="E9" s="146">
        <v>53</v>
      </c>
      <c r="F9" s="4" t="s">
        <v>289</v>
      </c>
      <c r="G9" s="16">
        <v>12.03</v>
      </c>
    </row>
    <row r="10" spans="1:9" ht="14.25" customHeight="1">
      <c r="A10" s="24">
        <v>7</v>
      </c>
      <c r="B10" s="4" t="s">
        <v>543</v>
      </c>
      <c r="C10" s="16">
        <v>68.36</v>
      </c>
      <c r="D10" s="123"/>
      <c r="E10" s="146">
        <v>54</v>
      </c>
      <c r="F10" s="4" t="s">
        <v>302</v>
      </c>
      <c r="G10" s="16">
        <v>11.9</v>
      </c>
    </row>
    <row r="11" spans="1:9" ht="14.25" customHeight="1">
      <c r="A11" s="24">
        <v>8</v>
      </c>
      <c r="B11" s="4" t="s">
        <v>436</v>
      </c>
      <c r="C11" s="16">
        <v>64.739999999999995</v>
      </c>
      <c r="D11" s="123"/>
      <c r="E11" s="146">
        <v>55</v>
      </c>
      <c r="F11" s="4" t="s">
        <v>216</v>
      </c>
      <c r="G11" s="16">
        <v>11.8</v>
      </c>
    </row>
    <row r="12" spans="1:9" ht="14.25" customHeight="1">
      <c r="A12" s="24">
        <v>9</v>
      </c>
      <c r="B12" s="4" t="s">
        <v>259</v>
      </c>
      <c r="C12" s="16">
        <v>63.56</v>
      </c>
      <c r="D12" s="123"/>
      <c r="E12" s="146">
        <v>56</v>
      </c>
      <c r="F12" s="4" t="s">
        <v>301</v>
      </c>
      <c r="G12" s="16">
        <v>10.9</v>
      </c>
    </row>
    <row r="13" spans="1:9" ht="14.25" customHeight="1">
      <c r="A13" s="24">
        <v>10</v>
      </c>
      <c r="B13" s="4" t="s">
        <v>295</v>
      </c>
      <c r="C13" s="16">
        <v>62.16</v>
      </c>
      <c r="D13" s="123"/>
      <c r="E13" s="146">
        <v>57</v>
      </c>
      <c r="F13" s="4" t="s">
        <v>400</v>
      </c>
      <c r="G13" s="16">
        <v>10.71</v>
      </c>
    </row>
    <row r="14" spans="1:9" ht="14.25" customHeight="1">
      <c r="A14" s="24">
        <v>11</v>
      </c>
      <c r="B14" s="4" t="s">
        <v>290</v>
      </c>
      <c r="C14" s="16">
        <v>62.14</v>
      </c>
      <c r="D14" s="123"/>
      <c r="E14" s="146">
        <v>58</v>
      </c>
      <c r="F14" s="4" t="s">
        <v>323</v>
      </c>
      <c r="G14" s="16">
        <v>10.57</v>
      </c>
    </row>
    <row r="15" spans="1:9" ht="14.25" customHeight="1">
      <c r="A15" s="24">
        <v>12</v>
      </c>
      <c r="B15" s="4" t="s">
        <v>424</v>
      </c>
      <c r="C15" s="16">
        <v>61.99</v>
      </c>
      <c r="D15" s="123"/>
      <c r="E15" s="146">
        <v>59</v>
      </c>
      <c r="F15" s="4" t="s">
        <v>418</v>
      </c>
      <c r="G15" s="16">
        <v>10.25</v>
      </c>
    </row>
    <row r="16" spans="1:9" ht="14.25" customHeight="1">
      <c r="A16" s="24">
        <v>13</v>
      </c>
      <c r="B16" s="4" t="s">
        <v>278</v>
      </c>
      <c r="C16" s="16">
        <v>59.83</v>
      </c>
      <c r="D16" s="123"/>
      <c r="E16" s="146">
        <v>60</v>
      </c>
      <c r="F16" s="4" t="s">
        <v>294</v>
      </c>
      <c r="G16" s="16">
        <v>10</v>
      </c>
    </row>
    <row r="17" spans="1:7" ht="14.25" customHeight="1">
      <c r="A17" s="24">
        <v>14</v>
      </c>
      <c r="B17" s="4" t="s">
        <v>542</v>
      </c>
      <c r="C17" s="16">
        <v>58.53</v>
      </c>
      <c r="D17" s="123"/>
      <c r="E17" s="146">
        <v>61</v>
      </c>
      <c r="F17" s="4" t="s">
        <v>196</v>
      </c>
      <c r="G17" s="16">
        <v>9.8800000000000008</v>
      </c>
    </row>
    <row r="18" spans="1:7" ht="14.25" customHeight="1">
      <c r="A18" s="24">
        <v>15</v>
      </c>
      <c r="B18" s="4" t="s">
        <v>268</v>
      </c>
      <c r="C18" s="16">
        <v>52.91</v>
      </c>
      <c r="D18" s="123"/>
      <c r="E18" s="146">
        <v>62</v>
      </c>
      <c r="F18" s="4" t="s">
        <v>431</v>
      </c>
      <c r="G18" s="16">
        <v>9.3000000000000007</v>
      </c>
    </row>
    <row r="19" spans="1:7" ht="14.25" customHeight="1">
      <c r="A19" s="24">
        <v>16</v>
      </c>
      <c r="B19" s="4" t="s">
        <v>265</v>
      </c>
      <c r="C19" s="16">
        <v>50.5</v>
      </c>
      <c r="D19" s="123"/>
      <c r="E19" s="146">
        <v>63</v>
      </c>
      <c r="F19" s="4" t="s">
        <v>336</v>
      </c>
      <c r="G19" s="16">
        <v>8.6</v>
      </c>
    </row>
    <row r="20" spans="1:7" ht="14.25" customHeight="1">
      <c r="A20" s="24">
        <v>17</v>
      </c>
      <c r="B20" s="4" t="s">
        <v>280</v>
      </c>
      <c r="C20" s="16">
        <v>49.54</v>
      </c>
      <c r="D20" s="123"/>
      <c r="E20" s="146">
        <v>64</v>
      </c>
      <c r="F20" s="4" t="s">
        <v>331</v>
      </c>
      <c r="G20" s="16">
        <v>7.82</v>
      </c>
    </row>
    <row r="21" spans="1:7" ht="14.25" customHeight="1">
      <c r="A21" s="24">
        <v>18</v>
      </c>
      <c r="B21" s="4" t="s">
        <v>287</v>
      </c>
      <c r="C21" s="16">
        <v>45.53</v>
      </c>
      <c r="D21" s="123"/>
      <c r="E21" s="146">
        <v>65</v>
      </c>
      <c r="F21" s="4" t="s">
        <v>214</v>
      </c>
      <c r="G21" s="16">
        <v>7.4</v>
      </c>
    </row>
    <row r="22" spans="1:7" ht="14.25" customHeight="1">
      <c r="A22" s="24">
        <v>19</v>
      </c>
      <c r="B22" s="4" t="s">
        <v>437</v>
      </c>
      <c r="C22" s="16">
        <v>45.33</v>
      </c>
      <c r="D22" s="123"/>
      <c r="E22" s="146">
        <v>66</v>
      </c>
      <c r="F22" s="4" t="s">
        <v>106</v>
      </c>
      <c r="G22" s="16">
        <v>7.33</v>
      </c>
    </row>
    <row r="23" spans="1:7" ht="14.25" customHeight="1">
      <c r="A23" s="24">
        <v>20</v>
      </c>
      <c r="B23" s="4" t="s">
        <v>421</v>
      </c>
      <c r="C23" s="16">
        <v>43.81</v>
      </c>
      <c r="D23" s="123"/>
      <c r="E23" s="146">
        <v>67</v>
      </c>
      <c r="F23" s="4" t="s">
        <v>275</v>
      </c>
      <c r="G23" s="16">
        <v>7.01</v>
      </c>
    </row>
    <row r="24" spans="1:7" ht="14.25" customHeight="1">
      <c r="A24" s="24">
        <v>21</v>
      </c>
      <c r="B24" s="4" t="s">
        <v>286</v>
      </c>
      <c r="C24" s="16">
        <v>43.58</v>
      </c>
      <c r="D24" s="123"/>
      <c r="E24" s="146">
        <v>68</v>
      </c>
      <c r="F24" s="4" t="s">
        <v>310</v>
      </c>
      <c r="G24" s="16">
        <v>7</v>
      </c>
    </row>
    <row r="25" spans="1:7" ht="14.25" customHeight="1">
      <c r="A25" s="24">
        <v>22</v>
      </c>
      <c r="B25" s="4" t="s">
        <v>285</v>
      </c>
      <c r="C25" s="16">
        <v>43.41</v>
      </c>
      <c r="D25" s="123"/>
      <c r="E25" s="146">
        <v>69</v>
      </c>
      <c r="F25" s="4" t="s">
        <v>329</v>
      </c>
      <c r="G25" s="16">
        <v>7</v>
      </c>
    </row>
    <row r="26" spans="1:7" ht="14.25" customHeight="1">
      <c r="A26" s="24">
        <v>23</v>
      </c>
      <c r="B26" s="4" t="s">
        <v>272</v>
      </c>
      <c r="C26" s="16">
        <v>41.11</v>
      </c>
      <c r="D26" s="123"/>
      <c r="E26" s="146">
        <v>70</v>
      </c>
      <c r="F26" s="4" t="s">
        <v>347</v>
      </c>
      <c r="G26" s="16">
        <v>6.6</v>
      </c>
    </row>
    <row r="27" spans="1:7" ht="14.25" customHeight="1">
      <c r="A27" s="24">
        <v>24</v>
      </c>
      <c r="B27" s="4" t="s">
        <v>293</v>
      </c>
      <c r="C27" s="16">
        <v>40</v>
      </c>
      <c r="D27" s="123"/>
      <c r="E27" s="146">
        <v>71</v>
      </c>
      <c r="F27" s="4" t="s">
        <v>544</v>
      </c>
      <c r="G27" s="16">
        <v>6.1</v>
      </c>
    </row>
    <row r="28" spans="1:7" ht="14.25" customHeight="1">
      <c r="A28" s="24">
        <v>25</v>
      </c>
      <c r="B28" s="4" t="s">
        <v>352</v>
      </c>
      <c r="C28" s="16">
        <v>38.6</v>
      </c>
      <c r="D28" s="123"/>
      <c r="E28" s="146">
        <v>72</v>
      </c>
      <c r="F28" s="4" t="s">
        <v>425</v>
      </c>
      <c r="G28" s="16">
        <v>5.55</v>
      </c>
    </row>
    <row r="29" spans="1:7" ht="14.25" customHeight="1">
      <c r="A29" s="24">
        <v>26</v>
      </c>
      <c r="B29" s="4" t="s">
        <v>296</v>
      </c>
      <c r="C29" s="16">
        <v>35.33</v>
      </c>
      <c r="D29" s="123"/>
      <c r="E29" s="146">
        <v>73</v>
      </c>
      <c r="F29" s="4" t="s">
        <v>206</v>
      </c>
      <c r="G29" s="16">
        <v>5.5</v>
      </c>
    </row>
    <row r="30" spans="1:7" ht="14.25" customHeight="1">
      <c r="A30" s="24">
        <v>27</v>
      </c>
      <c r="B30" s="4" t="s">
        <v>135</v>
      </c>
      <c r="C30" s="16">
        <v>33.76</v>
      </c>
      <c r="D30" s="123"/>
      <c r="E30" s="146">
        <v>74</v>
      </c>
      <c r="F30" s="4" t="s">
        <v>104</v>
      </c>
      <c r="G30" s="16">
        <v>5</v>
      </c>
    </row>
    <row r="31" spans="1:7" ht="14.25" customHeight="1">
      <c r="A31" s="24">
        <v>28</v>
      </c>
      <c r="B31" s="4" t="s">
        <v>292</v>
      </c>
      <c r="C31" s="16">
        <v>29.57</v>
      </c>
      <c r="D31" s="123"/>
      <c r="E31" s="146">
        <v>75</v>
      </c>
      <c r="F31" s="4" t="s">
        <v>198</v>
      </c>
      <c r="G31" s="16">
        <v>4.55</v>
      </c>
    </row>
    <row r="32" spans="1:7" ht="14.25" customHeight="1">
      <c r="A32" s="24">
        <v>29</v>
      </c>
      <c r="B32" s="4" t="s">
        <v>284</v>
      </c>
      <c r="C32" s="16">
        <v>29.49</v>
      </c>
      <c r="D32" s="123"/>
      <c r="E32" s="146">
        <v>76</v>
      </c>
      <c r="F32" s="4" t="s">
        <v>103</v>
      </c>
      <c r="G32" s="16">
        <v>4.16</v>
      </c>
    </row>
    <row r="33" spans="1:7" ht="14.25" customHeight="1">
      <c r="A33" s="24">
        <v>30</v>
      </c>
      <c r="B33" s="4" t="s">
        <v>540</v>
      </c>
      <c r="C33" s="16">
        <v>26.96</v>
      </c>
      <c r="D33" s="123"/>
      <c r="E33" s="146">
        <v>77</v>
      </c>
      <c r="F33" s="4" t="s">
        <v>341</v>
      </c>
      <c r="G33" s="16">
        <v>3.9</v>
      </c>
    </row>
    <row r="34" spans="1:7" ht="14.25" customHeight="1">
      <c r="A34" s="24">
        <v>31</v>
      </c>
      <c r="B34" s="4" t="s">
        <v>130</v>
      </c>
      <c r="C34" s="16">
        <v>26.91</v>
      </c>
      <c r="D34" s="123"/>
      <c r="E34" s="146">
        <v>78</v>
      </c>
      <c r="F34" s="4" t="s">
        <v>316</v>
      </c>
      <c r="G34" s="16">
        <v>3.83</v>
      </c>
    </row>
    <row r="35" spans="1:7" ht="14.25" customHeight="1">
      <c r="A35" s="24">
        <v>32</v>
      </c>
      <c r="B35" s="4" t="s">
        <v>213</v>
      </c>
      <c r="C35" s="16">
        <v>26.64</v>
      </c>
      <c r="D35" s="123"/>
      <c r="E35" s="146">
        <v>79</v>
      </c>
      <c r="F35" s="4" t="s">
        <v>327</v>
      </c>
      <c r="G35" s="16">
        <v>3.7</v>
      </c>
    </row>
    <row r="36" spans="1:7" ht="14.25" customHeight="1">
      <c r="A36" s="24">
        <v>33</v>
      </c>
      <c r="B36" s="4" t="s">
        <v>195</v>
      </c>
      <c r="C36" s="16">
        <v>24</v>
      </c>
      <c r="D36" s="123"/>
      <c r="E36" s="146">
        <v>80</v>
      </c>
      <c r="F36" s="4" t="s">
        <v>334</v>
      </c>
      <c r="G36" s="16">
        <v>3.63</v>
      </c>
    </row>
    <row r="37" spans="1:7" ht="14.25" customHeight="1">
      <c r="A37" s="24">
        <v>34</v>
      </c>
      <c r="B37" s="4" t="s">
        <v>279</v>
      </c>
      <c r="C37" s="16">
        <v>22.79</v>
      </c>
      <c r="D37" s="123"/>
      <c r="E37" s="146">
        <v>81</v>
      </c>
      <c r="F37" s="4" t="s">
        <v>212</v>
      </c>
      <c r="G37" s="16">
        <v>3.47</v>
      </c>
    </row>
    <row r="38" spans="1:7" ht="14.25" customHeight="1">
      <c r="A38" s="24">
        <v>35</v>
      </c>
      <c r="B38" s="4" t="s">
        <v>261</v>
      </c>
      <c r="C38" s="16">
        <v>22</v>
      </c>
      <c r="D38" s="123"/>
      <c r="E38" s="146">
        <v>82</v>
      </c>
      <c r="F38" s="4" t="s">
        <v>387</v>
      </c>
      <c r="G38" s="16">
        <v>3.14</v>
      </c>
    </row>
    <row r="39" spans="1:7" ht="14.25" customHeight="1">
      <c r="A39" s="24">
        <v>36</v>
      </c>
      <c r="B39" s="4" t="s">
        <v>281</v>
      </c>
      <c r="C39" s="16">
        <v>21.81</v>
      </c>
      <c r="D39" s="123"/>
      <c r="E39" s="146">
        <v>83</v>
      </c>
      <c r="F39" s="4" t="s">
        <v>305</v>
      </c>
      <c r="G39" s="16">
        <v>3</v>
      </c>
    </row>
    <row r="40" spans="1:7" ht="14.25" customHeight="1">
      <c r="A40" s="24">
        <v>37</v>
      </c>
      <c r="B40" s="4" t="s">
        <v>546</v>
      </c>
      <c r="C40" s="16">
        <v>21.38</v>
      </c>
      <c r="D40" s="123"/>
      <c r="E40" s="146">
        <v>84</v>
      </c>
      <c r="F40" s="4" t="s">
        <v>101</v>
      </c>
      <c r="G40" s="16">
        <v>2.86</v>
      </c>
    </row>
    <row r="41" spans="1:7" ht="14.25" customHeight="1">
      <c r="A41" s="24">
        <v>38</v>
      </c>
      <c r="B41" s="4" t="s">
        <v>6</v>
      </c>
      <c r="C41" s="16">
        <v>20.5</v>
      </c>
      <c r="D41" s="123"/>
      <c r="E41" s="146">
        <v>85</v>
      </c>
      <c r="F41" s="4" t="s">
        <v>308</v>
      </c>
      <c r="G41" s="16">
        <v>2.2799999999999998</v>
      </c>
    </row>
    <row r="42" spans="1:7" ht="14.25" customHeight="1">
      <c r="A42" s="24">
        <v>39</v>
      </c>
      <c r="B42" s="4" t="s">
        <v>282</v>
      </c>
      <c r="C42" s="16">
        <v>20.04</v>
      </c>
      <c r="D42" s="123"/>
      <c r="E42" s="146">
        <v>86</v>
      </c>
      <c r="F42" s="4" t="s">
        <v>333</v>
      </c>
      <c r="G42" s="16">
        <v>2.1800000000000002</v>
      </c>
    </row>
    <row r="43" spans="1:7" ht="14.25" customHeight="1">
      <c r="A43" s="24">
        <v>40</v>
      </c>
      <c r="B43" s="4" t="s">
        <v>438</v>
      </c>
      <c r="C43" s="16">
        <v>19.97</v>
      </c>
      <c r="D43" s="123"/>
      <c r="E43" s="146">
        <v>87</v>
      </c>
      <c r="F43" s="4" t="s">
        <v>345</v>
      </c>
      <c r="G43" s="16">
        <v>2</v>
      </c>
    </row>
    <row r="44" spans="1:7" ht="14.25" customHeight="1">
      <c r="A44" s="24">
        <v>41</v>
      </c>
      <c r="B44" s="4" t="s">
        <v>264</v>
      </c>
      <c r="C44" s="16">
        <v>19.2</v>
      </c>
      <c r="D44" s="123"/>
      <c r="E44" s="146">
        <v>88</v>
      </c>
      <c r="F44" s="4" t="s">
        <v>428</v>
      </c>
      <c r="G44" s="16">
        <v>1.1000000000000001</v>
      </c>
    </row>
    <row r="45" spans="1:7" ht="14.25" customHeight="1">
      <c r="A45" s="24">
        <v>42</v>
      </c>
      <c r="B45" s="4" t="s">
        <v>131</v>
      </c>
      <c r="C45" s="16">
        <v>18.850000000000001</v>
      </c>
      <c r="D45" s="123"/>
      <c r="E45" s="146">
        <v>89</v>
      </c>
      <c r="F45" s="4" t="s">
        <v>300</v>
      </c>
      <c r="G45" s="16">
        <v>1</v>
      </c>
    </row>
    <row r="46" spans="1:7" ht="14.25" customHeight="1">
      <c r="A46" s="24">
        <v>43</v>
      </c>
      <c r="B46" s="4" t="s">
        <v>541</v>
      </c>
      <c r="C46" s="16">
        <v>18.489999999999998</v>
      </c>
      <c r="D46" s="123"/>
      <c r="E46" s="24">
        <v>90</v>
      </c>
      <c r="F46" s="4" t="s">
        <v>116</v>
      </c>
      <c r="G46" s="16">
        <v>1</v>
      </c>
    </row>
    <row r="47" spans="1:7" ht="14.25" customHeight="1">
      <c r="A47" s="24">
        <v>44</v>
      </c>
      <c r="B47" s="4" t="s">
        <v>218</v>
      </c>
      <c r="C47" s="16">
        <v>17.600000000000001</v>
      </c>
      <c r="D47" s="123"/>
      <c r="E47" s="146"/>
      <c r="G47" s="521"/>
    </row>
    <row r="48" spans="1:7" ht="14.25" customHeight="1">
      <c r="A48" s="24">
        <v>45</v>
      </c>
      <c r="B48" s="4" t="s">
        <v>263</v>
      </c>
      <c r="C48" s="16">
        <v>17.02</v>
      </c>
      <c r="D48" s="123"/>
      <c r="E48" s="146"/>
      <c r="F48" s="26" t="s">
        <v>249</v>
      </c>
      <c r="G48" s="650">
        <f>MEDIAN(G4:G46,C4:C50)</f>
        <v>16.774999999999999</v>
      </c>
    </row>
    <row r="49" spans="1:7" ht="14.25" customHeight="1">
      <c r="A49" s="24">
        <v>46</v>
      </c>
      <c r="B49" s="4" t="s">
        <v>270</v>
      </c>
      <c r="C49" s="16">
        <v>16.53</v>
      </c>
      <c r="D49" s="123"/>
      <c r="E49" s="146"/>
      <c r="F49" s="26" t="s">
        <v>248</v>
      </c>
      <c r="G49" s="650">
        <f>AVERAGE(G4:G46,C4:C50)</f>
        <v>25.608888888888885</v>
      </c>
    </row>
    <row r="50" spans="1:7" ht="14.25" customHeight="1">
      <c r="A50" s="24">
        <v>47</v>
      </c>
      <c r="B50" s="4" t="s">
        <v>288</v>
      </c>
      <c r="C50" s="16">
        <v>15.82</v>
      </c>
      <c r="D50" s="123"/>
      <c r="E50" s="146"/>
      <c r="F50" s="26" t="s">
        <v>222</v>
      </c>
      <c r="G50" s="81">
        <f>SUM(G4:G46,C4:C50)</f>
        <v>2304.7999999999997</v>
      </c>
    </row>
    <row r="51" spans="1:7" ht="14.25" customHeight="1">
      <c r="A51" s="24"/>
      <c r="B51" s="146"/>
      <c r="C51" s="585"/>
      <c r="D51" s="128"/>
      <c r="E51" s="146"/>
      <c r="F51" s="61"/>
      <c r="G51" s="585"/>
    </row>
    <row r="52" spans="1:7" ht="14.25" customHeight="1">
      <c r="A52" s="24"/>
      <c r="B52" s="21"/>
      <c r="C52" s="585"/>
      <c r="D52" s="128"/>
      <c r="E52" s="146"/>
      <c r="F52" s="4"/>
      <c r="G52" s="16"/>
    </row>
    <row r="53" spans="1:7" ht="14.25" customHeight="1">
      <c r="A53" s="24"/>
      <c r="B53" s="188"/>
      <c r="C53" s="585"/>
      <c r="D53" s="128"/>
    </row>
    <row r="54" spans="1:7" ht="14.25" customHeight="1">
      <c r="A54" s="241"/>
      <c r="B54" s="4"/>
      <c r="C54" s="585"/>
      <c r="D54" s="128"/>
      <c r="G54" s="172"/>
    </row>
    <row r="55" spans="1:7" ht="14.25" customHeight="1">
      <c r="A55" s="24"/>
      <c r="B55" s="188"/>
      <c r="C55" s="585"/>
      <c r="D55" s="128"/>
      <c r="G55" s="172"/>
    </row>
    <row r="56" spans="1:7" ht="14.25" customHeight="1">
      <c r="A56" s="146"/>
      <c r="B56" s="188"/>
      <c r="C56" s="585"/>
      <c r="G56" s="172"/>
    </row>
    <row r="57" spans="1:7" ht="14.25" customHeight="1">
      <c r="A57" s="24"/>
    </row>
    <row r="58" spans="1:7" ht="14.25" customHeight="1">
      <c r="A58" s="107"/>
      <c r="F58" s="137"/>
    </row>
    <row r="59" spans="1:7" ht="14.25" customHeight="1">
      <c r="A59" s="24"/>
      <c r="F59" s="137"/>
    </row>
    <row r="60" spans="1:7" ht="14.25" customHeight="1">
      <c r="A60" s="24"/>
      <c r="F60" s="137"/>
    </row>
    <row r="61" spans="1:7" ht="14.25" customHeight="1">
      <c r="A61" s="24"/>
      <c r="F61" s="137"/>
    </row>
    <row r="62" spans="1:7" ht="14.25" customHeight="1">
      <c r="A62" s="24"/>
      <c r="F62" s="137"/>
    </row>
    <row r="63" spans="1:7" ht="14.25" customHeight="1">
      <c r="A63" s="24"/>
      <c r="F63" s="137"/>
    </row>
    <row r="64" spans="1:7" ht="14.25" customHeight="1">
      <c r="A64" s="24"/>
      <c r="F64" s="137"/>
    </row>
    <row r="65" spans="1:6" ht="14.25" customHeight="1">
      <c r="A65" s="24"/>
      <c r="F65" s="137"/>
    </row>
    <row r="66" spans="1:6" ht="14.25" customHeight="1">
      <c r="A66" s="24"/>
      <c r="F66" s="137"/>
    </row>
    <row r="67" spans="1:6" ht="14.25" customHeight="1">
      <c r="A67" s="24"/>
      <c r="F67" s="137"/>
    </row>
    <row r="68" spans="1:6" ht="14.25" customHeight="1">
      <c r="A68" s="24"/>
      <c r="F68" s="137"/>
    </row>
    <row r="69" spans="1:6" ht="14.25" customHeight="1">
      <c r="A69" s="24"/>
      <c r="F69" s="137"/>
    </row>
    <row r="70" spans="1:6" ht="14.25" customHeight="1">
      <c r="A70" s="24"/>
      <c r="F70" s="137"/>
    </row>
    <row r="71" spans="1:6" ht="14.25" customHeight="1">
      <c r="A71" s="24"/>
      <c r="F71" s="137"/>
    </row>
    <row r="72" spans="1:6" ht="14.25" customHeight="1">
      <c r="A72" s="24"/>
      <c r="F72" s="137"/>
    </row>
    <row r="73" spans="1:6" ht="14.25" customHeight="1">
      <c r="A73" s="24"/>
      <c r="F73" s="137"/>
    </row>
    <row r="74" spans="1:6" ht="14.25" customHeight="1">
      <c r="A74" s="24"/>
      <c r="F74" s="137"/>
    </row>
    <row r="75" spans="1:6" ht="14.25" customHeight="1">
      <c r="A75" s="24"/>
      <c r="F75" s="137"/>
    </row>
    <row r="76" spans="1:6" ht="14.25" customHeight="1">
      <c r="A76" s="24"/>
      <c r="F76" s="137"/>
    </row>
    <row r="77" spans="1:6" ht="14.25" customHeight="1">
      <c r="A77" s="24"/>
      <c r="F77" s="137"/>
    </row>
    <row r="78" spans="1:6" ht="14.25" customHeight="1">
      <c r="A78" s="24"/>
      <c r="F78" s="137"/>
    </row>
    <row r="79" spans="1:6" ht="14.25" customHeight="1">
      <c r="A79" s="24"/>
      <c r="F79" s="137"/>
    </row>
    <row r="80" spans="1:6" ht="14.25" customHeight="1">
      <c r="A80" s="24"/>
      <c r="F80" s="137"/>
    </row>
    <row r="81" spans="1:6" ht="14.25" customHeight="1">
      <c r="A81" s="24"/>
      <c r="F81" s="137"/>
    </row>
    <row r="82" spans="1:6" ht="14.25" customHeight="1">
      <c r="A82" s="24"/>
      <c r="F82" s="137"/>
    </row>
    <row r="83" spans="1:6" ht="14.25" customHeight="1">
      <c r="A83" s="24"/>
      <c r="F83" s="137"/>
    </row>
    <row r="84" spans="1:6" ht="14.25" customHeight="1">
      <c r="A84" s="24"/>
      <c r="F84" s="137"/>
    </row>
    <row r="85" spans="1:6" ht="14.25" customHeight="1">
      <c r="A85" s="24"/>
      <c r="F85" s="137"/>
    </row>
    <row r="86" spans="1:6" ht="14.25" customHeight="1">
      <c r="A86" s="24"/>
      <c r="F86" s="137"/>
    </row>
    <row r="87" spans="1:6" ht="14.25" customHeight="1">
      <c r="A87" s="24"/>
      <c r="F87" s="137"/>
    </row>
    <row r="88" spans="1:6" ht="14.25" customHeight="1">
      <c r="A88" s="24"/>
      <c r="F88" s="137"/>
    </row>
    <row r="89" spans="1:6" ht="14.25" customHeight="1">
      <c r="A89" s="24"/>
      <c r="F89" s="137"/>
    </row>
    <row r="90" spans="1:6" ht="14.25" customHeight="1">
      <c r="A90" s="24"/>
      <c r="F90" s="137"/>
    </row>
    <row r="91" spans="1:6" ht="14.25" customHeight="1">
      <c r="A91" s="24"/>
      <c r="F91" s="137"/>
    </row>
    <row r="92" spans="1:6" ht="14.25" customHeight="1">
      <c r="A92" s="24"/>
      <c r="F92" s="137"/>
    </row>
    <row r="93" spans="1:6" ht="14.25" customHeight="1">
      <c r="A93" s="24"/>
      <c r="F93" s="137"/>
    </row>
    <row r="94" spans="1:6" ht="14.25" customHeight="1">
      <c r="A94" s="24"/>
      <c r="F94" s="137"/>
    </row>
    <row r="95" spans="1:6" ht="14.25" customHeight="1">
      <c r="A95" s="24"/>
      <c r="F95" s="137"/>
    </row>
    <row r="96" spans="1:6" ht="14.25" customHeight="1">
      <c r="A96" s="24"/>
      <c r="F96" s="137"/>
    </row>
    <row r="97" spans="1:8" ht="14.25" customHeight="1">
      <c r="A97" s="24"/>
      <c r="F97" s="137"/>
    </row>
    <row r="98" spans="1:8" ht="14.25" customHeight="1">
      <c r="A98" s="24"/>
      <c r="F98" s="137"/>
    </row>
    <row r="99" spans="1:8" ht="14.25" customHeight="1">
      <c r="A99" s="24"/>
      <c r="F99" s="137"/>
    </row>
    <row r="100" spans="1:8" ht="14.25" customHeight="1">
      <c r="A100" s="24"/>
      <c r="G100" s="37"/>
    </row>
    <row r="101" spans="1:8" ht="14.25" customHeight="1">
      <c r="A101" s="24"/>
      <c r="B101" s="127"/>
    </row>
    <row r="102" spans="1:8" ht="14.25" customHeight="1">
      <c r="B102" s="127"/>
      <c r="D102" s="81"/>
      <c r="G102" s="62"/>
    </row>
    <row r="103" spans="1:8" ht="14.25" customHeight="1">
      <c r="C103" s="81"/>
      <c r="D103" s="81"/>
      <c r="G103" s="62"/>
    </row>
    <row r="104" spans="1:8" ht="14.25" customHeight="1">
      <c r="C104" s="81"/>
      <c r="D104" s="81"/>
    </row>
    <row r="105" spans="1:8" ht="14.25" customHeight="1">
      <c r="C105" s="81"/>
    </row>
    <row r="107" spans="1:8" ht="14.25" customHeight="1">
      <c r="H107" s="24"/>
    </row>
    <row r="108" spans="1:8" ht="14.25" customHeight="1">
      <c r="G108" s="24"/>
      <c r="H108" s="24"/>
    </row>
    <row r="109" spans="1:8" ht="14.25" customHeight="1">
      <c r="G109" s="24"/>
      <c r="H109" s="24"/>
    </row>
    <row r="110" spans="1:8" ht="14.25" customHeight="1">
      <c r="G110" s="24"/>
      <c r="H110" s="24"/>
    </row>
    <row r="111" spans="1:8" ht="14.25" customHeight="1">
      <c r="G111" s="24"/>
      <c r="H111" s="24"/>
    </row>
    <row r="112" spans="1:8" ht="14.25" customHeight="1">
      <c r="G112" s="24"/>
      <c r="H112" s="24"/>
    </row>
    <row r="113" spans="7:8" ht="14.25" customHeight="1">
      <c r="G113" s="24"/>
      <c r="H113" s="24"/>
    </row>
    <row r="114" spans="7:8" ht="14.25" customHeight="1">
      <c r="G114" s="24"/>
      <c r="H114" s="24"/>
    </row>
    <row r="115" spans="7:8" ht="14.25" customHeight="1">
      <c r="G115" s="24"/>
      <c r="H115" s="24"/>
    </row>
    <row r="116" spans="7:8" ht="14.25" customHeight="1">
      <c r="G116" s="24"/>
      <c r="H116" s="24"/>
    </row>
    <row r="117" spans="7:8" ht="14.25" customHeight="1">
      <c r="G117" s="24"/>
      <c r="H117" s="24"/>
    </row>
    <row r="118" spans="7:8" ht="14.25" customHeight="1">
      <c r="G118" s="24"/>
      <c r="H118" s="24"/>
    </row>
    <row r="119" spans="7:8" ht="14.25" customHeight="1">
      <c r="G119" s="24"/>
      <c r="H119" s="24"/>
    </row>
    <row r="120" spans="7:8" ht="14.25" customHeight="1">
      <c r="G120" s="24"/>
      <c r="H120" s="24"/>
    </row>
    <row r="121" spans="7:8" ht="14.25" customHeight="1">
      <c r="G121" s="24"/>
      <c r="H121" s="24"/>
    </row>
    <row r="122" spans="7:8" ht="14.25" customHeight="1">
      <c r="G122" s="24"/>
      <c r="H122" s="24"/>
    </row>
    <row r="123" spans="7:8" ht="14.25" customHeight="1">
      <c r="G123" s="24"/>
      <c r="H123" s="24"/>
    </row>
    <row r="124" spans="7:8" ht="14.25" customHeight="1">
      <c r="G124" s="24"/>
      <c r="H124" s="24"/>
    </row>
    <row r="125" spans="7:8" ht="14.25" customHeight="1">
      <c r="G125" s="24"/>
      <c r="H125" s="24"/>
    </row>
    <row r="126" spans="7:8" ht="14.25" customHeight="1">
      <c r="G126" s="24"/>
      <c r="H126" s="24"/>
    </row>
    <row r="127" spans="7:8" ht="14.25" customHeight="1">
      <c r="G127" s="24"/>
      <c r="H127" s="24"/>
    </row>
    <row r="128" spans="7:8" ht="14.25" customHeight="1">
      <c r="G128" s="24"/>
      <c r="H128" s="24"/>
    </row>
    <row r="129" spans="7:7" ht="14.25" customHeight="1">
      <c r="G129" s="24"/>
    </row>
    <row r="130" spans="7:7" ht="14.25" customHeight="1">
      <c r="G130" s="24"/>
    </row>
  </sheetData>
  <sortState ref="H4:I93">
    <sortCondition descending="1" ref="I4"/>
  </sortState>
  <phoneticPr fontId="29"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3"/>
  <dimension ref="A1:H105"/>
  <sheetViews>
    <sheetView zoomScaleNormal="100" workbookViewId="0">
      <pane ySplit="2" topLeftCell="A13" activePane="bottomLeft" state="frozen"/>
      <selection activeCell="E6" sqref="E6"/>
      <selection pane="bottomLeft" activeCell="F50" sqref="F50"/>
    </sheetView>
  </sheetViews>
  <sheetFormatPr defaultColWidth="8.85546875" defaultRowHeight="14.25" customHeight="1"/>
  <cols>
    <col min="1" max="1" width="6.85546875" style="4" customWidth="1"/>
    <col min="2" max="2" width="20.140625" customWidth="1"/>
    <col min="3" max="3" width="10.5703125" style="142" customWidth="1"/>
    <col min="4" max="4" width="14.28515625" customWidth="1"/>
    <col min="5" max="5" width="24.42578125" customWidth="1"/>
    <col min="6" max="6" width="11.28515625" style="215" customWidth="1"/>
    <col min="7" max="7" width="21.5703125" style="215" bestFit="1" customWidth="1"/>
    <col min="8" max="8" width="31.28515625" style="24" customWidth="1"/>
  </cols>
  <sheetData>
    <row r="1" spans="1:8" ht="17.25" customHeight="1">
      <c r="B1" s="12" t="s">
        <v>514</v>
      </c>
    </row>
    <row r="2" spans="1:8" ht="14.25" customHeight="1">
      <c r="G2"/>
      <c r="H2" s="144"/>
    </row>
    <row r="3" spans="1:8" ht="14.25" customHeight="1">
      <c r="A3" s="24">
        <v>1</v>
      </c>
      <c r="B3" s="4" t="s">
        <v>428</v>
      </c>
      <c r="C3" s="177">
        <v>9688.18</v>
      </c>
      <c r="D3" s="24">
        <v>48</v>
      </c>
      <c r="E3" s="4" t="s">
        <v>265</v>
      </c>
      <c r="F3" s="177">
        <v>3207.88</v>
      </c>
    </row>
    <row r="4" spans="1:8" ht="14.25" customHeight="1">
      <c r="A4" s="24">
        <v>2</v>
      </c>
      <c r="B4" s="4" t="s">
        <v>259</v>
      </c>
      <c r="C4" s="177">
        <v>5477.31</v>
      </c>
      <c r="D4" s="146">
        <v>49</v>
      </c>
      <c r="E4" s="4" t="s">
        <v>333</v>
      </c>
      <c r="F4" s="177">
        <v>3095.87</v>
      </c>
    </row>
    <row r="5" spans="1:8" ht="14.25" customHeight="1">
      <c r="A5" s="24">
        <v>3</v>
      </c>
      <c r="B5" s="4" t="s">
        <v>421</v>
      </c>
      <c r="C5" s="177">
        <v>5084.6400000000003</v>
      </c>
      <c r="D5" s="146">
        <v>50</v>
      </c>
      <c r="E5" s="4" t="s">
        <v>207</v>
      </c>
      <c r="F5" s="177">
        <v>3091.46</v>
      </c>
    </row>
    <row r="6" spans="1:8" ht="14.25" customHeight="1">
      <c r="A6" s="24">
        <v>4</v>
      </c>
      <c r="B6" s="4" t="s">
        <v>341</v>
      </c>
      <c r="C6" s="177">
        <v>5078.97</v>
      </c>
      <c r="D6" s="24">
        <v>51</v>
      </c>
      <c r="E6" s="4" t="s">
        <v>275</v>
      </c>
      <c r="F6" s="177">
        <v>3091.44</v>
      </c>
    </row>
    <row r="7" spans="1:8" ht="14.25" customHeight="1">
      <c r="A7" s="24">
        <v>5</v>
      </c>
      <c r="B7" s="4" t="s">
        <v>294</v>
      </c>
      <c r="C7" s="177">
        <v>4910.8999999999996</v>
      </c>
      <c r="D7" s="146">
        <v>52</v>
      </c>
      <c r="E7" s="4" t="s">
        <v>543</v>
      </c>
      <c r="F7" s="177">
        <v>3085.59</v>
      </c>
    </row>
    <row r="8" spans="1:8" ht="14.25" customHeight="1">
      <c r="A8" s="24">
        <v>6</v>
      </c>
      <c r="B8" s="4" t="s">
        <v>317</v>
      </c>
      <c r="C8" s="177">
        <v>4691.5600000000004</v>
      </c>
      <c r="D8" s="146">
        <v>53</v>
      </c>
      <c r="E8" s="4" t="s">
        <v>287</v>
      </c>
      <c r="F8" s="177">
        <v>2951.61</v>
      </c>
    </row>
    <row r="9" spans="1:8" ht="14.25" customHeight="1">
      <c r="A9" s="24">
        <v>7</v>
      </c>
      <c r="B9" s="4" t="s">
        <v>430</v>
      </c>
      <c r="C9" s="177">
        <v>4680.33</v>
      </c>
      <c r="D9" s="146">
        <v>54</v>
      </c>
      <c r="E9" s="4" t="s">
        <v>418</v>
      </c>
      <c r="F9" s="177">
        <v>2931.22</v>
      </c>
    </row>
    <row r="10" spans="1:8" ht="14.25" customHeight="1">
      <c r="A10" s="24">
        <v>8</v>
      </c>
      <c r="B10" s="4" t="s">
        <v>285</v>
      </c>
      <c r="C10" s="177">
        <v>4655.0600000000004</v>
      </c>
      <c r="D10" s="146">
        <v>55</v>
      </c>
      <c r="E10" s="4" t="s">
        <v>544</v>
      </c>
      <c r="F10" s="177">
        <v>2854.75</v>
      </c>
    </row>
    <row r="11" spans="1:8" ht="14.25" customHeight="1">
      <c r="A11" s="24">
        <v>9</v>
      </c>
      <c r="B11" s="4" t="s">
        <v>387</v>
      </c>
      <c r="C11" s="177">
        <v>4624.84</v>
      </c>
      <c r="D11" s="146">
        <v>56</v>
      </c>
      <c r="E11" s="4" t="s">
        <v>302</v>
      </c>
      <c r="F11" s="177">
        <v>2828.74</v>
      </c>
    </row>
    <row r="12" spans="1:8" ht="14.25" customHeight="1">
      <c r="A12" s="24">
        <v>10</v>
      </c>
      <c r="B12" s="4" t="s">
        <v>438</v>
      </c>
      <c r="C12" s="177">
        <v>4589.28</v>
      </c>
      <c r="D12" s="146">
        <v>57</v>
      </c>
      <c r="E12" s="4" t="s">
        <v>212</v>
      </c>
      <c r="F12" s="177">
        <v>2828.53</v>
      </c>
    </row>
    <row r="13" spans="1:8" ht="14.25" customHeight="1">
      <c r="A13" s="24">
        <v>11</v>
      </c>
      <c r="B13" s="4" t="s">
        <v>131</v>
      </c>
      <c r="C13" s="177">
        <v>4568.01</v>
      </c>
      <c r="D13" s="146">
        <v>58</v>
      </c>
      <c r="E13" s="4" t="s">
        <v>305</v>
      </c>
      <c r="F13" s="177">
        <v>2806.67</v>
      </c>
    </row>
    <row r="14" spans="1:8" ht="14.25" customHeight="1">
      <c r="A14" s="24">
        <v>12</v>
      </c>
      <c r="B14" s="4" t="s">
        <v>288</v>
      </c>
      <c r="C14" s="177">
        <v>4471.18</v>
      </c>
      <c r="D14" s="146">
        <v>59</v>
      </c>
      <c r="E14" s="4" t="s">
        <v>216</v>
      </c>
      <c r="F14" s="177">
        <v>2793.9</v>
      </c>
    </row>
    <row r="15" spans="1:8" ht="14.25" customHeight="1">
      <c r="A15" s="24">
        <v>13</v>
      </c>
      <c r="B15" s="4" t="s">
        <v>352</v>
      </c>
      <c r="C15" s="177">
        <v>4269.4799999999996</v>
      </c>
      <c r="D15" s="146">
        <v>60</v>
      </c>
      <c r="E15" s="4" t="s">
        <v>215</v>
      </c>
      <c r="F15" s="177">
        <v>2790.1</v>
      </c>
    </row>
    <row r="16" spans="1:8" ht="14.25" customHeight="1">
      <c r="A16" s="24">
        <v>14</v>
      </c>
      <c r="B16" s="4" t="s">
        <v>280</v>
      </c>
      <c r="C16" s="177">
        <v>4241.28</v>
      </c>
      <c r="D16" s="146">
        <v>61</v>
      </c>
      <c r="E16" s="4" t="s">
        <v>101</v>
      </c>
      <c r="F16" s="177">
        <v>2725.17</v>
      </c>
    </row>
    <row r="17" spans="1:6" ht="14.25" customHeight="1">
      <c r="A17" s="24">
        <v>15</v>
      </c>
      <c r="B17" s="4" t="s">
        <v>195</v>
      </c>
      <c r="C17" s="177">
        <v>4227.58</v>
      </c>
      <c r="D17" s="146">
        <v>62</v>
      </c>
      <c r="E17" s="4" t="s">
        <v>345</v>
      </c>
      <c r="F17" s="177">
        <v>2675</v>
      </c>
    </row>
    <row r="18" spans="1:6" ht="14.25" customHeight="1">
      <c r="A18" s="24">
        <v>16</v>
      </c>
      <c r="B18" s="4" t="s">
        <v>267</v>
      </c>
      <c r="C18" s="177">
        <v>4156.76</v>
      </c>
      <c r="D18" s="146">
        <v>63</v>
      </c>
      <c r="E18" s="4" t="s">
        <v>310</v>
      </c>
      <c r="F18" s="177">
        <v>2651</v>
      </c>
    </row>
    <row r="19" spans="1:6" ht="14.25" customHeight="1">
      <c r="A19" s="24">
        <v>17</v>
      </c>
      <c r="B19" s="4" t="s">
        <v>103</v>
      </c>
      <c r="C19" s="177">
        <v>4055.29</v>
      </c>
      <c r="D19" s="146">
        <v>64</v>
      </c>
      <c r="E19" s="4" t="s">
        <v>213</v>
      </c>
      <c r="F19" s="177">
        <v>2550.04</v>
      </c>
    </row>
    <row r="20" spans="1:6" ht="14.25" customHeight="1">
      <c r="A20" s="24">
        <v>18</v>
      </c>
      <c r="B20" s="4" t="s">
        <v>420</v>
      </c>
      <c r="C20" s="177">
        <v>4047.59</v>
      </c>
      <c r="D20" s="146">
        <v>65</v>
      </c>
      <c r="E20" s="4" t="s">
        <v>336</v>
      </c>
      <c r="F20" s="177">
        <v>2496.98</v>
      </c>
    </row>
    <row r="21" spans="1:6" ht="14.25" customHeight="1">
      <c r="A21" s="24">
        <v>19</v>
      </c>
      <c r="B21" s="4" t="s">
        <v>270</v>
      </c>
      <c r="C21" s="177">
        <v>4040.05</v>
      </c>
      <c r="D21" s="146">
        <v>66</v>
      </c>
      <c r="E21" s="4" t="s">
        <v>284</v>
      </c>
      <c r="F21" s="177">
        <v>2492.85</v>
      </c>
    </row>
    <row r="22" spans="1:6" ht="14.25" customHeight="1">
      <c r="A22" s="24">
        <v>20</v>
      </c>
      <c r="B22" s="4" t="s">
        <v>264</v>
      </c>
      <c r="C22" s="177">
        <v>4036.67</v>
      </c>
      <c r="D22" s="146">
        <v>67</v>
      </c>
      <c r="E22" s="4" t="s">
        <v>292</v>
      </c>
      <c r="F22" s="177">
        <v>2481.1</v>
      </c>
    </row>
    <row r="23" spans="1:6" ht="14.25" customHeight="1">
      <c r="A23" s="24">
        <v>21</v>
      </c>
      <c r="B23" s="4" t="s">
        <v>301</v>
      </c>
      <c r="C23" s="177">
        <v>3952.29</v>
      </c>
      <c r="D23" s="146">
        <v>68</v>
      </c>
      <c r="E23" s="4" t="s">
        <v>546</v>
      </c>
      <c r="F23" s="177">
        <v>2451.4</v>
      </c>
    </row>
    <row r="24" spans="1:6" ht="14.25" customHeight="1">
      <c r="A24" s="24">
        <v>22</v>
      </c>
      <c r="B24" s="4" t="s">
        <v>268</v>
      </c>
      <c r="C24" s="177">
        <v>3912.72</v>
      </c>
      <c r="D24" s="146">
        <v>69</v>
      </c>
      <c r="E24" s="4" t="s">
        <v>196</v>
      </c>
      <c r="F24" s="177">
        <v>2435.3200000000002</v>
      </c>
    </row>
    <row r="25" spans="1:6" ht="14.25" customHeight="1">
      <c r="A25" s="24">
        <v>23</v>
      </c>
      <c r="B25" s="4" t="s">
        <v>6</v>
      </c>
      <c r="C25" s="177">
        <v>3852.05</v>
      </c>
      <c r="D25" s="146">
        <v>70</v>
      </c>
      <c r="E25" s="4" t="s">
        <v>329</v>
      </c>
      <c r="F25" s="177">
        <v>2434.5700000000002</v>
      </c>
    </row>
    <row r="26" spans="1:6" ht="14.25" customHeight="1">
      <c r="A26" s="24">
        <v>24</v>
      </c>
      <c r="B26" s="4" t="s">
        <v>331</v>
      </c>
      <c r="C26" s="177">
        <v>3816.11</v>
      </c>
      <c r="D26" s="146">
        <v>71</v>
      </c>
      <c r="E26" s="4" t="s">
        <v>108</v>
      </c>
      <c r="F26" s="177">
        <v>2420.5500000000002</v>
      </c>
    </row>
    <row r="27" spans="1:6" ht="14.25" customHeight="1">
      <c r="A27" s="24">
        <v>25</v>
      </c>
      <c r="B27" s="4" t="s">
        <v>116</v>
      </c>
      <c r="C27" s="177">
        <v>3708</v>
      </c>
      <c r="D27" s="146">
        <v>72</v>
      </c>
      <c r="E27" s="4" t="s">
        <v>424</v>
      </c>
      <c r="F27" s="177">
        <v>2411.5</v>
      </c>
    </row>
    <row r="28" spans="1:6" ht="14.25" customHeight="1">
      <c r="A28" s="24">
        <v>26</v>
      </c>
      <c r="B28" s="4" t="s">
        <v>272</v>
      </c>
      <c r="C28" s="177">
        <v>3678.84</v>
      </c>
      <c r="D28" s="146">
        <v>73</v>
      </c>
      <c r="E28" s="4" t="s">
        <v>300</v>
      </c>
      <c r="F28" s="177">
        <v>2385</v>
      </c>
    </row>
    <row r="29" spans="1:6" ht="14.25" customHeight="1">
      <c r="A29" s="24">
        <v>27</v>
      </c>
      <c r="B29" s="4" t="s">
        <v>135</v>
      </c>
      <c r="C29" s="177">
        <v>3678.29</v>
      </c>
      <c r="D29" s="146">
        <v>74</v>
      </c>
      <c r="E29" s="4" t="s">
        <v>542</v>
      </c>
      <c r="F29" s="177">
        <v>2383.5300000000002</v>
      </c>
    </row>
    <row r="30" spans="1:6" ht="14.25" customHeight="1">
      <c r="A30" s="24">
        <v>28</v>
      </c>
      <c r="B30" s="4" t="s">
        <v>290</v>
      </c>
      <c r="C30" s="177">
        <v>3658.06</v>
      </c>
      <c r="D30" s="146">
        <v>75</v>
      </c>
      <c r="E30" s="4" t="s">
        <v>218</v>
      </c>
      <c r="F30" s="177">
        <v>2376.36</v>
      </c>
    </row>
    <row r="31" spans="1:6" ht="14.25" customHeight="1">
      <c r="A31" s="24">
        <v>29</v>
      </c>
      <c r="B31" s="4" t="s">
        <v>436</v>
      </c>
      <c r="C31" s="177">
        <v>3645.06</v>
      </c>
      <c r="D31" s="146">
        <v>76</v>
      </c>
      <c r="E31" s="4" t="s">
        <v>426</v>
      </c>
      <c r="F31" s="177">
        <v>2341.02</v>
      </c>
    </row>
    <row r="32" spans="1:6" ht="14.25" customHeight="1">
      <c r="A32" s="24">
        <v>30</v>
      </c>
      <c r="B32" s="4" t="s">
        <v>261</v>
      </c>
      <c r="C32" s="177">
        <v>3639.64</v>
      </c>
      <c r="D32" s="146">
        <v>77</v>
      </c>
      <c r="E32" s="4" t="s">
        <v>347</v>
      </c>
      <c r="F32" s="177">
        <v>2322.42</v>
      </c>
    </row>
    <row r="33" spans="1:6" ht="14.25" customHeight="1">
      <c r="A33" s="24">
        <v>31</v>
      </c>
      <c r="B33" s="4" t="s">
        <v>540</v>
      </c>
      <c r="C33" s="177">
        <v>3624.44</v>
      </c>
      <c r="D33" s="146">
        <v>78</v>
      </c>
      <c r="E33" s="4" t="s">
        <v>431</v>
      </c>
      <c r="F33" s="177">
        <v>2245.16</v>
      </c>
    </row>
    <row r="34" spans="1:6" ht="14.25" customHeight="1">
      <c r="A34" s="24">
        <v>32</v>
      </c>
      <c r="B34" s="4" t="s">
        <v>323</v>
      </c>
      <c r="C34" s="177">
        <v>3606.34</v>
      </c>
      <c r="D34" s="146">
        <v>79</v>
      </c>
      <c r="E34" s="4" t="s">
        <v>263</v>
      </c>
      <c r="F34" s="177">
        <v>2144.83</v>
      </c>
    </row>
    <row r="35" spans="1:6" ht="14.25" customHeight="1">
      <c r="A35" s="24">
        <v>33</v>
      </c>
      <c r="B35" s="4" t="s">
        <v>281</v>
      </c>
      <c r="C35" s="177">
        <v>3580.74</v>
      </c>
      <c r="D35" s="146">
        <v>80</v>
      </c>
      <c r="E35" s="4" t="s">
        <v>400</v>
      </c>
      <c r="F35" s="177">
        <v>2100</v>
      </c>
    </row>
    <row r="36" spans="1:6" ht="14.25" customHeight="1">
      <c r="A36" s="24">
        <v>34</v>
      </c>
      <c r="B36" s="4" t="s">
        <v>437</v>
      </c>
      <c r="C36" s="177">
        <v>3550.5</v>
      </c>
      <c r="D36" s="146">
        <v>81</v>
      </c>
      <c r="E36" s="4" t="s">
        <v>214</v>
      </c>
      <c r="F36" s="177">
        <v>1952.03</v>
      </c>
    </row>
    <row r="37" spans="1:6" ht="14.25" customHeight="1">
      <c r="A37" s="24">
        <v>35</v>
      </c>
      <c r="B37" s="4" t="s">
        <v>327</v>
      </c>
      <c r="C37" s="177">
        <v>3510.54</v>
      </c>
      <c r="D37" s="146">
        <v>82</v>
      </c>
      <c r="E37" s="4" t="s">
        <v>293</v>
      </c>
      <c r="F37" s="177">
        <v>1945.83</v>
      </c>
    </row>
    <row r="38" spans="1:6" ht="14.25" customHeight="1">
      <c r="A38" s="24">
        <v>36</v>
      </c>
      <c r="B38" s="4" t="s">
        <v>283</v>
      </c>
      <c r="C38" s="177">
        <v>3479</v>
      </c>
      <c r="D38" s="146">
        <v>83</v>
      </c>
      <c r="E38" s="4" t="s">
        <v>104</v>
      </c>
      <c r="F38" s="177">
        <v>1800.2</v>
      </c>
    </row>
    <row r="39" spans="1:6" ht="14.25" customHeight="1">
      <c r="A39" s="24">
        <v>37</v>
      </c>
      <c r="B39" s="4" t="s">
        <v>541</v>
      </c>
      <c r="C39" s="177">
        <v>3476.31</v>
      </c>
      <c r="D39" s="146">
        <v>84</v>
      </c>
      <c r="E39" s="4" t="s">
        <v>296</v>
      </c>
      <c r="F39" s="177">
        <v>1694.31</v>
      </c>
    </row>
    <row r="40" spans="1:6" ht="14.25" customHeight="1">
      <c r="A40" s="24">
        <v>38</v>
      </c>
      <c r="B40" s="4" t="s">
        <v>278</v>
      </c>
      <c r="C40" s="177">
        <v>3438.88</v>
      </c>
      <c r="D40" s="146">
        <v>85</v>
      </c>
      <c r="E40" s="4" t="s">
        <v>279</v>
      </c>
      <c r="F40" s="177">
        <v>1623.34</v>
      </c>
    </row>
    <row r="41" spans="1:6" ht="14.25" customHeight="1">
      <c r="A41" s="24">
        <v>39</v>
      </c>
      <c r="B41" s="4" t="s">
        <v>425</v>
      </c>
      <c r="C41" s="177">
        <v>3422.16</v>
      </c>
      <c r="D41" s="146">
        <v>86</v>
      </c>
      <c r="E41" s="4" t="s">
        <v>198</v>
      </c>
      <c r="F41" s="177">
        <v>1546.81</v>
      </c>
    </row>
    <row r="42" spans="1:6" ht="14.25" customHeight="1">
      <c r="A42" s="24">
        <v>40</v>
      </c>
      <c r="B42" s="4" t="s">
        <v>289</v>
      </c>
      <c r="C42" s="177">
        <v>3405.07</v>
      </c>
      <c r="D42" s="146">
        <v>87</v>
      </c>
      <c r="E42" s="4" t="s">
        <v>282</v>
      </c>
      <c r="F42" s="177">
        <v>1529.24</v>
      </c>
    </row>
    <row r="43" spans="1:6" ht="14.25" customHeight="1">
      <c r="A43" s="24">
        <v>41</v>
      </c>
      <c r="B43" s="4" t="s">
        <v>295</v>
      </c>
      <c r="C43" s="177">
        <v>3397.89</v>
      </c>
      <c r="D43" s="146">
        <v>88</v>
      </c>
      <c r="E43" s="4" t="s">
        <v>316</v>
      </c>
      <c r="F43" s="177">
        <v>1302.6099999999999</v>
      </c>
    </row>
    <row r="44" spans="1:6" ht="14.25" customHeight="1">
      <c r="A44" s="24">
        <v>42</v>
      </c>
      <c r="B44" s="4" t="s">
        <v>286</v>
      </c>
      <c r="C44" s="177">
        <v>3382.47</v>
      </c>
      <c r="D44" s="146">
        <v>89</v>
      </c>
      <c r="E44" s="4" t="s">
        <v>206</v>
      </c>
      <c r="F44" s="177">
        <v>1265.82</v>
      </c>
    </row>
    <row r="45" spans="1:6" ht="14.25" customHeight="1">
      <c r="A45" s="24">
        <v>43</v>
      </c>
      <c r="B45" s="4" t="s">
        <v>429</v>
      </c>
      <c r="C45" s="177">
        <v>3360.61</v>
      </c>
      <c r="D45" s="24">
        <v>90</v>
      </c>
      <c r="E45" s="4" t="s">
        <v>308</v>
      </c>
      <c r="F45" s="177">
        <v>1234.21</v>
      </c>
    </row>
    <row r="46" spans="1:6" ht="14.25" customHeight="1">
      <c r="A46" s="24">
        <v>44</v>
      </c>
      <c r="B46" s="4" t="s">
        <v>130</v>
      </c>
      <c r="C46" s="177">
        <v>3360.35</v>
      </c>
      <c r="D46" s="146"/>
      <c r="E46" s="20"/>
      <c r="F46" s="521"/>
    </row>
    <row r="47" spans="1:6" ht="14.25" customHeight="1">
      <c r="A47" s="24">
        <v>45</v>
      </c>
      <c r="B47" s="4" t="s">
        <v>106</v>
      </c>
      <c r="C47" s="177">
        <v>3316.92</v>
      </c>
      <c r="D47" s="146"/>
      <c r="F47" s="521"/>
    </row>
    <row r="48" spans="1:6" ht="14.25" customHeight="1">
      <c r="A48" s="24">
        <v>46</v>
      </c>
      <c r="B48" s="4" t="s">
        <v>419</v>
      </c>
      <c r="C48" s="177">
        <v>3269.74</v>
      </c>
      <c r="D48" s="146"/>
      <c r="E48" s="26" t="s">
        <v>249</v>
      </c>
      <c r="F48" s="650">
        <f>MEDIAN(F3:F45,C3:C49)</f>
        <v>3293.33</v>
      </c>
    </row>
    <row r="49" spans="1:6" ht="14.25" customHeight="1">
      <c r="A49" s="24">
        <v>47</v>
      </c>
      <c r="B49" s="4" t="s">
        <v>334</v>
      </c>
      <c r="C49" s="177">
        <v>3226.45</v>
      </c>
      <c r="D49" s="146"/>
      <c r="E49" s="26" t="s">
        <v>248</v>
      </c>
      <c r="F49" s="81">
        <f>AVERAGE(F3:F45,C3:C49)</f>
        <v>3270.2265555555546</v>
      </c>
    </row>
    <row r="50" spans="1:6" ht="14.25" customHeight="1">
      <c r="A50" s="24"/>
      <c r="B50" s="188"/>
      <c r="C50" s="585"/>
      <c r="D50" s="146"/>
      <c r="E50" s="188"/>
      <c r="F50" s="585"/>
    </row>
    <row r="51" spans="1:6" ht="14.25" customHeight="1">
      <c r="A51" s="24"/>
      <c r="B51" s="4"/>
      <c r="C51" s="585"/>
      <c r="D51" s="146"/>
      <c r="E51" s="4"/>
      <c r="F51" s="177"/>
    </row>
    <row r="52" spans="1:6" ht="14.25" customHeight="1">
      <c r="A52" s="24"/>
      <c r="B52" s="188"/>
      <c r="C52" s="585"/>
      <c r="D52" s="189"/>
    </row>
    <row r="53" spans="1:6" ht="14.25" customHeight="1">
      <c r="A53" s="241"/>
      <c r="B53" s="188"/>
      <c r="C53" s="585"/>
      <c r="D53" s="189"/>
    </row>
    <row r="54" spans="1:6" ht="14.25" customHeight="1">
      <c r="A54" s="24"/>
      <c r="B54" s="188"/>
      <c r="C54" s="585"/>
      <c r="D54" s="189"/>
      <c r="F54" s="462"/>
    </row>
    <row r="55" spans="1:6" ht="14.25" customHeight="1">
      <c r="A55" s="146"/>
      <c r="B55" s="145"/>
      <c r="C55" s="585"/>
      <c r="D55" s="189"/>
      <c r="F55" s="221"/>
    </row>
    <row r="56" spans="1:6" ht="14.25" customHeight="1">
      <c r="D56" s="189"/>
    </row>
    <row r="57" spans="1:6" ht="14.25" customHeight="1">
      <c r="A57" s="107"/>
      <c r="D57" s="189"/>
    </row>
    <row r="58" spans="1:6" ht="14.25" customHeight="1">
      <c r="D58" s="189"/>
      <c r="F58" s="216"/>
    </row>
    <row r="59" spans="1:6" ht="14.25" customHeight="1">
      <c r="D59" s="189"/>
    </row>
    <row r="60" spans="1:6" ht="14.25" customHeight="1">
      <c r="D60" s="189"/>
      <c r="F60" s="216"/>
    </row>
    <row r="61" spans="1:6" ht="14.25" customHeight="1">
      <c r="D61" s="189"/>
      <c r="F61" s="216"/>
    </row>
    <row r="62" spans="1:6" ht="14.25" customHeight="1">
      <c r="D62" s="189"/>
      <c r="F62" s="216"/>
    </row>
    <row r="63" spans="1:6" ht="14.25" customHeight="1">
      <c r="D63" s="189"/>
      <c r="F63" s="216"/>
    </row>
    <row r="64" spans="1:6" ht="14.25" customHeight="1">
      <c r="D64" s="189"/>
      <c r="F64" s="216"/>
    </row>
    <row r="65" spans="4:6" ht="14.25" customHeight="1">
      <c r="D65" s="189"/>
      <c r="F65" s="216"/>
    </row>
    <row r="66" spans="4:6" ht="14.25" customHeight="1">
      <c r="D66" s="189"/>
      <c r="F66" s="216"/>
    </row>
    <row r="67" spans="4:6" ht="14.25" customHeight="1">
      <c r="D67" s="189"/>
      <c r="F67" s="216"/>
    </row>
    <row r="68" spans="4:6" ht="14.25" customHeight="1">
      <c r="D68" s="189"/>
      <c r="F68" s="216"/>
    </row>
    <row r="69" spans="4:6" ht="14.25" customHeight="1">
      <c r="D69" s="189"/>
      <c r="F69" s="216"/>
    </row>
    <row r="70" spans="4:6" ht="14.25" customHeight="1">
      <c r="D70" s="189"/>
      <c r="F70" s="216"/>
    </row>
    <row r="71" spans="4:6" ht="14.25" customHeight="1">
      <c r="D71" s="189"/>
      <c r="F71" s="216"/>
    </row>
    <row r="72" spans="4:6" ht="14.25" customHeight="1">
      <c r="D72" s="189"/>
      <c r="F72" s="216"/>
    </row>
    <row r="73" spans="4:6" ht="14.25" customHeight="1">
      <c r="D73" s="189"/>
      <c r="F73" s="216"/>
    </row>
    <row r="74" spans="4:6" ht="14.25" customHeight="1">
      <c r="D74" s="189"/>
      <c r="F74" s="216"/>
    </row>
    <row r="75" spans="4:6" ht="14.25" customHeight="1">
      <c r="D75" s="189"/>
      <c r="F75" s="216"/>
    </row>
    <row r="76" spans="4:6" ht="14.25" customHeight="1">
      <c r="D76" s="189"/>
      <c r="F76" s="216"/>
    </row>
    <row r="77" spans="4:6" ht="14.25" customHeight="1">
      <c r="D77" s="189"/>
      <c r="F77" s="216"/>
    </row>
    <row r="78" spans="4:6" ht="14.25" customHeight="1">
      <c r="D78" s="189"/>
      <c r="F78" s="216"/>
    </row>
    <row r="79" spans="4:6" ht="14.25" customHeight="1">
      <c r="D79" s="189"/>
      <c r="F79" s="216"/>
    </row>
    <row r="80" spans="4:6" ht="14.25" customHeight="1">
      <c r="D80" s="189"/>
      <c r="F80" s="216"/>
    </row>
    <row r="81" spans="4:6" ht="14.25" customHeight="1">
      <c r="D81" s="189"/>
      <c r="F81" s="216"/>
    </row>
    <row r="82" spans="4:6" ht="14.25" customHeight="1">
      <c r="D82" s="189"/>
      <c r="F82" s="216"/>
    </row>
    <row r="83" spans="4:6" ht="14.25" customHeight="1">
      <c r="D83" s="189"/>
      <c r="F83" s="216"/>
    </row>
    <row r="84" spans="4:6" ht="14.25" customHeight="1">
      <c r="D84" s="189"/>
      <c r="F84" s="216"/>
    </row>
    <row r="85" spans="4:6" ht="14.25" customHeight="1">
      <c r="D85" s="189"/>
      <c r="F85" s="216"/>
    </row>
    <row r="86" spans="4:6" ht="14.25" customHeight="1">
      <c r="D86" s="189"/>
      <c r="F86" s="216"/>
    </row>
    <row r="87" spans="4:6" ht="14.25" customHeight="1">
      <c r="D87" s="189"/>
      <c r="F87" s="216"/>
    </row>
    <row r="88" spans="4:6" ht="14.25" customHeight="1">
      <c r="D88" s="189"/>
      <c r="F88" s="216"/>
    </row>
    <row r="89" spans="4:6" ht="14.25" customHeight="1">
      <c r="D89" s="189"/>
      <c r="F89" s="216"/>
    </row>
    <row r="90" spans="4:6" ht="14.25" customHeight="1">
      <c r="D90" s="189"/>
      <c r="F90" s="216"/>
    </row>
    <row r="91" spans="4:6" ht="14.25" customHeight="1">
      <c r="D91" s="189"/>
      <c r="F91" s="216"/>
    </row>
    <row r="92" spans="4:6" ht="14.25" customHeight="1">
      <c r="D92" s="189"/>
      <c r="F92" s="216"/>
    </row>
    <row r="93" spans="4:6" ht="14.25" customHeight="1">
      <c r="D93" s="189"/>
      <c r="F93" s="216"/>
    </row>
    <row r="94" spans="4:6" ht="14.25" customHeight="1">
      <c r="D94" s="189"/>
      <c r="F94" s="216"/>
    </row>
    <row r="95" spans="4:6" ht="14.25" customHeight="1">
      <c r="D95" s="189"/>
      <c r="F95" s="216"/>
    </row>
    <row r="96" spans="4:6" ht="14.25" customHeight="1">
      <c r="D96" s="189"/>
      <c r="F96" s="216"/>
    </row>
    <row r="97" spans="1:6" ht="14.25" customHeight="1">
      <c r="D97" s="189"/>
      <c r="F97" s="216"/>
    </row>
    <row r="98" spans="1:6" ht="14.25" customHeight="1">
      <c r="D98" s="189"/>
      <c r="F98" s="216"/>
    </row>
    <row r="99" spans="1:6" ht="14.25" customHeight="1">
      <c r="D99" s="189"/>
      <c r="F99" s="195"/>
    </row>
    <row r="100" spans="1:6" ht="14.25" customHeight="1">
      <c r="A100" s="24"/>
      <c r="D100" s="189"/>
      <c r="F100" s="195"/>
    </row>
    <row r="101" spans="1:6" ht="14.25" customHeight="1">
      <c r="A101" s="24"/>
      <c r="B101" s="127"/>
      <c r="C101" s="211"/>
      <c r="D101" s="189"/>
      <c r="F101" s="195"/>
    </row>
    <row r="102" spans="1:6" ht="14.25" customHeight="1">
      <c r="C102" s="214"/>
      <c r="D102" s="189"/>
      <c r="F102" s="195"/>
    </row>
    <row r="103" spans="1:6" ht="14.25" customHeight="1">
      <c r="C103" s="214"/>
      <c r="D103" s="189"/>
      <c r="F103" s="195"/>
    </row>
    <row r="104" spans="1:6" ht="14.25" customHeight="1">
      <c r="D104" s="77"/>
      <c r="F104" s="195"/>
    </row>
    <row r="105" spans="1:6" ht="14.25" customHeight="1">
      <c r="D105" s="77"/>
    </row>
  </sheetData>
  <sortState ref="G3:H92">
    <sortCondition descending="1" ref="H3"/>
  </sortState>
  <phoneticPr fontId="29"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I59"/>
  <sheetViews>
    <sheetView workbookViewId="0">
      <pane ySplit="3" topLeftCell="A4" activePane="bottomLeft" state="frozen"/>
      <selection pane="bottomLeft" activeCell="H1" sqref="H1"/>
    </sheetView>
  </sheetViews>
  <sheetFormatPr defaultRowHeight="14.25" customHeight="1"/>
  <cols>
    <col min="1" max="1" width="7.28515625" customWidth="1"/>
    <col min="2" max="2" width="18.5703125" customWidth="1"/>
    <col min="3" max="3" width="6.7109375" customWidth="1"/>
    <col min="5" max="5" width="8.7109375" customWidth="1"/>
    <col min="6" max="6" width="20.85546875" customWidth="1"/>
    <col min="7" max="7" width="10.85546875" customWidth="1"/>
    <col min="8" max="8" width="25.28515625" bestFit="1" customWidth="1"/>
    <col min="9" max="9" width="17.28515625" style="4" bestFit="1" customWidth="1"/>
  </cols>
  <sheetData>
    <row r="1" spans="1:7" ht="16.5" customHeight="1">
      <c r="A1" s="20"/>
      <c r="B1" s="37" t="s">
        <v>515</v>
      </c>
      <c r="C1" s="143"/>
      <c r="D1" s="143"/>
      <c r="E1" s="20"/>
      <c r="F1" s="158"/>
      <c r="G1" s="257"/>
    </row>
    <row r="2" spans="1:7" ht="14.25" customHeight="1">
      <c r="A2" s="20"/>
      <c r="B2" s="74" t="s">
        <v>125</v>
      </c>
      <c r="C2" s="143"/>
      <c r="D2" s="143"/>
      <c r="E2" s="20"/>
      <c r="F2" s="158"/>
      <c r="G2" s="257"/>
    </row>
    <row r="3" spans="1:7" ht="14.25" customHeight="1">
      <c r="A3" s="20"/>
      <c r="B3" s="74" t="s">
        <v>88</v>
      </c>
      <c r="C3" s="143"/>
      <c r="D3" s="143"/>
      <c r="E3" s="20"/>
      <c r="F3" s="158"/>
      <c r="G3" s="257"/>
    </row>
    <row r="4" spans="1:7" ht="14.25" customHeight="1">
      <c r="A4" s="20"/>
      <c r="B4" s="20"/>
      <c r="C4" s="143"/>
      <c r="D4" s="143"/>
      <c r="E4" s="20"/>
      <c r="F4" s="158"/>
      <c r="G4" s="257"/>
    </row>
    <row r="5" spans="1:7" ht="14.25" customHeight="1">
      <c r="A5" s="24">
        <v>1</v>
      </c>
      <c r="B5" s="4" t="s">
        <v>419</v>
      </c>
      <c r="C5" s="16">
        <v>43</v>
      </c>
      <c r="D5" s="123"/>
      <c r="E5" s="24">
        <v>48</v>
      </c>
      <c r="F5" s="4" t="s">
        <v>267</v>
      </c>
      <c r="G5" s="16">
        <v>5</v>
      </c>
    </row>
    <row r="6" spans="1:7" ht="14.25" customHeight="1">
      <c r="A6" s="24">
        <v>2</v>
      </c>
      <c r="B6" s="4" t="s">
        <v>429</v>
      </c>
      <c r="C6" s="16">
        <v>39.6</v>
      </c>
      <c r="D6" s="123"/>
      <c r="E6" s="146">
        <v>49</v>
      </c>
      <c r="F6" s="4" t="s">
        <v>207</v>
      </c>
      <c r="G6" s="16">
        <v>5</v>
      </c>
    </row>
    <row r="7" spans="1:7" ht="14.25" customHeight="1">
      <c r="A7" s="24">
        <v>3</v>
      </c>
      <c r="B7" s="4" t="s">
        <v>420</v>
      </c>
      <c r="C7" s="16">
        <v>32.26</v>
      </c>
      <c r="D7" s="123"/>
      <c r="E7" s="146">
        <v>50</v>
      </c>
      <c r="F7" s="4" t="s">
        <v>430</v>
      </c>
      <c r="G7" s="16">
        <v>4.6100000000000003</v>
      </c>
    </row>
    <row r="8" spans="1:7" ht="14.25" customHeight="1">
      <c r="A8" s="24">
        <v>4</v>
      </c>
      <c r="B8" s="4" t="s">
        <v>290</v>
      </c>
      <c r="C8" s="16">
        <v>31.92</v>
      </c>
      <c r="D8" s="123"/>
      <c r="E8" s="24">
        <v>51</v>
      </c>
      <c r="F8" s="4" t="s">
        <v>302</v>
      </c>
      <c r="G8" s="16">
        <v>4</v>
      </c>
    </row>
    <row r="9" spans="1:7" ht="14.25" customHeight="1">
      <c r="A9" s="24">
        <v>5</v>
      </c>
      <c r="B9" s="4" t="s">
        <v>436</v>
      </c>
      <c r="C9" s="16">
        <v>27.4</v>
      </c>
      <c r="D9" s="123"/>
      <c r="E9" s="146">
        <v>52</v>
      </c>
      <c r="F9" s="4" t="s">
        <v>541</v>
      </c>
      <c r="G9" s="16">
        <v>4</v>
      </c>
    </row>
    <row r="10" spans="1:7" ht="14.25" customHeight="1">
      <c r="A10" s="24">
        <v>6</v>
      </c>
      <c r="B10" s="4" t="s">
        <v>285</v>
      </c>
      <c r="C10" s="16">
        <v>27</v>
      </c>
      <c r="D10" s="123"/>
      <c r="E10" s="146">
        <v>53</v>
      </c>
      <c r="F10" s="4" t="s">
        <v>216</v>
      </c>
      <c r="G10" s="16">
        <v>4</v>
      </c>
    </row>
    <row r="11" spans="1:7" ht="14.25" customHeight="1">
      <c r="A11" s="24">
        <v>7</v>
      </c>
      <c r="B11" s="4" t="s">
        <v>543</v>
      </c>
      <c r="C11" s="16">
        <v>24.92</v>
      </c>
      <c r="D11" s="123"/>
      <c r="E11" s="146">
        <v>54</v>
      </c>
      <c r="F11" s="4" t="s">
        <v>544</v>
      </c>
      <c r="G11" s="16">
        <v>4</v>
      </c>
    </row>
    <row r="12" spans="1:7" ht="14.25" customHeight="1">
      <c r="A12" s="24">
        <v>8</v>
      </c>
      <c r="B12" s="4" t="s">
        <v>426</v>
      </c>
      <c r="C12" s="16">
        <v>24</v>
      </c>
      <c r="D12" s="123"/>
      <c r="E12" s="146">
        <v>55</v>
      </c>
      <c r="F12" s="4" t="s">
        <v>301</v>
      </c>
      <c r="G12" s="16">
        <v>3.8</v>
      </c>
    </row>
    <row r="13" spans="1:7" ht="14.25" customHeight="1">
      <c r="A13" s="24">
        <v>9</v>
      </c>
      <c r="B13" s="4" t="s">
        <v>424</v>
      </c>
      <c r="C13" s="16">
        <v>22.43</v>
      </c>
      <c r="D13" s="123"/>
      <c r="E13" s="146">
        <v>56</v>
      </c>
      <c r="F13" s="4" t="s">
        <v>288</v>
      </c>
      <c r="G13" s="16">
        <v>3.8</v>
      </c>
    </row>
    <row r="14" spans="1:7" ht="14.25" customHeight="1">
      <c r="A14" s="24">
        <v>10</v>
      </c>
      <c r="B14" s="4" t="s">
        <v>272</v>
      </c>
      <c r="C14" s="16">
        <v>21</v>
      </c>
      <c r="D14" s="123"/>
      <c r="E14" s="146">
        <v>57</v>
      </c>
      <c r="F14" s="4" t="s">
        <v>336</v>
      </c>
      <c r="G14" s="16">
        <v>3.4</v>
      </c>
    </row>
    <row r="15" spans="1:7" ht="14.25" customHeight="1">
      <c r="A15" s="24">
        <v>11</v>
      </c>
      <c r="B15" s="4" t="s">
        <v>295</v>
      </c>
      <c r="C15" s="16">
        <v>21</v>
      </c>
      <c r="D15" s="123"/>
      <c r="E15" s="146">
        <v>58</v>
      </c>
      <c r="F15" s="4" t="s">
        <v>270</v>
      </c>
      <c r="G15" s="16">
        <v>3.1</v>
      </c>
    </row>
    <row r="16" spans="1:7" ht="14.25" customHeight="1">
      <c r="A16" s="24">
        <v>12</v>
      </c>
      <c r="B16" s="4" t="s">
        <v>259</v>
      </c>
      <c r="C16" s="16">
        <v>20</v>
      </c>
      <c r="D16" s="123"/>
      <c r="E16" s="146">
        <v>59</v>
      </c>
      <c r="F16" s="4" t="s">
        <v>400</v>
      </c>
      <c r="G16" s="16">
        <v>3</v>
      </c>
    </row>
    <row r="17" spans="1:7" ht="14.25" customHeight="1">
      <c r="A17" s="24">
        <v>13</v>
      </c>
      <c r="B17" s="4" t="s">
        <v>293</v>
      </c>
      <c r="C17" s="16">
        <v>20</v>
      </c>
      <c r="D17" s="123"/>
      <c r="E17" s="146">
        <v>60</v>
      </c>
      <c r="F17" s="4" t="s">
        <v>275</v>
      </c>
      <c r="G17" s="16">
        <v>3</v>
      </c>
    </row>
    <row r="18" spans="1:7" ht="14.25" customHeight="1">
      <c r="A18" s="24">
        <v>14</v>
      </c>
      <c r="B18" s="4" t="s">
        <v>280</v>
      </c>
      <c r="C18" s="16">
        <v>19</v>
      </c>
      <c r="D18" s="123"/>
      <c r="E18" s="146">
        <v>61</v>
      </c>
      <c r="F18" s="4" t="s">
        <v>347</v>
      </c>
      <c r="G18" s="16">
        <v>3</v>
      </c>
    </row>
    <row r="19" spans="1:7" ht="14.25" customHeight="1">
      <c r="A19" s="24">
        <v>15</v>
      </c>
      <c r="B19" s="4" t="s">
        <v>283</v>
      </c>
      <c r="C19" s="16">
        <v>18.25</v>
      </c>
      <c r="D19" s="123"/>
      <c r="E19" s="146">
        <v>62</v>
      </c>
      <c r="F19" s="4" t="s">
        <v>289</v>
      </c>
      <c r="G19" s="16">
        <v>3</v>
      </c>
    </row>
    <row r="20" spans="1:7" ht="14.25" customHeight="1">
      <c r="A20" s="24">
        <v>16</v>
      </c>
      <c r="B20" s="4" t="s">
        <v>265</v>
      </c>
      <c r="C20" s="16">
        <v>17</v>
      </c>
      <c r="D20" s="123"/>
      <c r="E20" s="146">
        <v>63</v>
      </c>
      <c r="F20" s="4" t="s">
        <v>323</v>
      </c>
      <c r="G20" s="16">
        <v>2.8</v>
      </c>
    </row>
    <row r="21" spans="1:7" ht="14.25" customHeight="1">
      <c r="A21" s="24">
        <v>17</v>
      </c>
      <c r="B21" s="4" t="s">
        <v>215</v>
      </c>
      <c r="C21" s="16">
        <v>17</v>
      </c>
      <c r="D21" s="123"/>
      <c r="E21" s="146">
        <v>64</v>
      </c>
      <c r="F21" s="4" t="s">
        <v>431</v>
      </c>
      <c r="G21" s="16">
        <v>2.8</v>
      </c>
    </row>
    <row r="22" spans="1:7" ht="14.25" customHeight="1">
      <c r="A22" s="24">
        <v>18</v>
      </c>
      <c r="B22" s="4" t="s">
        <v>352</v>
      </c>
      <c r="C22" s="16">
        <v>16.899999999999999</v>
      </c>
      <c r="D22" s="123"/>
      <c r="E22" s="146">
        <v>65</v>
      </c>
      <c r="F22" s="4" t="s">
        <v>334</v>
      </c>
      <c r="G22" s="16">
        <v>2.4700000000000002</v>
      </c>
    </row>
    <row r="23" spans="1:7" ht="14.25" customHeight="1">
      <c r="A23" s="24">
        <v>19</v>
      </c>
      <c r="B23" s="4" t="s">
        <v>421</v>
      </c>
      <c r="C23" s="16">
        <v>16.809999999999999</v>
      </c>
      <c r="D23" s="123"/>
      <c r="E23" s="146">
        <v>66</v>
      </c>
      <c r="F23" s="4" t="s">
        <v>101</v>
      </c>
      <c r="G23" s="16">
        <v>2.09</v>
      </c>
    </row>
    <row r="24" spans="1:7" ht="14.25" customHeight="1">
      <c r="A24" s="24">
        <v>20</v>
      </c>
      <c r="B24" s="4" t="s">
        <v>287</v>
      </c>
      <c r="C24" s="16">
        <v>16.07</v>
      </c>
      <c r="D24" s="123"/>
      <c r="E24" s="146">
        <v>67</v>
      </c>
      <c r="F24" s="4" t="s">
        <v>329</v>
      </c>
      <c r="G24" s="16">
        <v>2</v>
      </c>
    </row>
    <row r="25" spans="1:7" ht="14.25" customHeight="1">
      <c r="A25" s="24">
        <v>21</v>
      </c>
      <c r="B25" s="4" t="s">
        <v>286</v>
      </c>
      <c r="C25" s="16">
        <v>16</v>
      </c>
      <c r="D25" s="123"/>
      <c r="E25" s="146">
        <v>68</v>
      </c>
      <c r="F25" s="4" t="s">
        <v>106</v>
      </c>
      <c r="G25" s="16">
        <v>2</v>
      </c>
    </row>
    <row r="26" spans="1:7" ht="14.25" customHeight="1">
      <c r="A26" s="24">
        <v>22</v>
      </c>
      <c r="B26" s="4" t="s">
        <v>437</v>
      </c>
      <c r="C26" s="16">
        <v>15</v>
      </c>
      <c r="D26" s="123"/>
      <c r="E26" s="146">
        <v>69</v>
      </c>
      <c r="F26" s="4" t="s">
        <v>214</v>
      </c>
      <c r="G26" s="16">
        <v>2</v>
      </c>
    </row>
    <row r="27" spans="1:7" ht="14.25" customHeight="1">
      <c r="A27" s="24">
        <v>23</v>
      </c>
      <c r="B27" s="4" t="s">
        <v>135</v>
      </c>
      <c r="C27" s="16">
        <v>15</v>
      </c>
      <c r="D27" s="123"/>
      <c r="E27" s="146">
        <v>70</v>
      </c>
      <c r="F27" s="4" t="s">
        <v>196</v>
      </c>
      <c r="G27" s="16">
        <v>2</v>
      </c>
    </row>
    <row r="28" spans="1:7" ht="14.25" customHeight="1">
      <c r="A28" s="24">
        <v>24</v>
      </c>
      <c r="B28" s="4" t="s">
        <v>282</v>
      </c>
      <c r="C28" s="16">
        <v>14.2</v>
      </c>
      <c r="D28" s="123"/>
      <c r="E28" s="146">
        <v>71</v>
      </c>
      <c r="F28" s="4" t="s">
        <v>387</v>
      </c>
      <c r="G28" s="16">
        <v>2</v>
      </c>
    </row>
    <row r="29" spans="1:7" ht="14.25" customHeight="1">
      <c r="A29" s="24">
        <v>25</v>
      </c>
      <c r="B29" s="4" t="s">
        <v>278</v>
      </c>
      <c r="C29" s="16">
        <v>13</v>
      </c>
      <c r="D29" s="123"/>
      <c r="E29" s="146">
        <v>72</v>
      </c>
      <c r="F29" s="4" t="s">
        <v>294</v>
      </c>
      <c r="G29" s="16">
        <v>2</v>
      </c>
    </row>
    <row r="30" spans="1:7" ht="14.25" customHeight="1">
      <c r="A30" s="24">
        <v>26</v>
      </c>
      <c r="B30" s="4" t="s">
        <v>540</v>
      </c>
      <c r="C30" s="16">
        <v>12.75</v>
      </c>
      <c r="D30" s="123"/>
      <c r="E30" s="146">
        <v>73</v>
      </c>
      <c r="F30" s="4" t="s">
        <v>103</v>
      </c>
      <c r="G30" s="16">
        <v>2</v>
      </c>
    </row>
    <row r="31" spans="1:7" ht="14.25" customHeight="1">
      <c r="A31" s="24">
        <v>27</v>
      </c>
      <c r="B31" s="4" t="s">
        <v>296</v>
      </c>
      <c r="C31" s="16">
        <v>12.29</v>
      </c>
      <c r="D31" s="123"/>
      <c r="E31" s="146">
        <v>74</v>
      </c>
      <c r="F31" s="4" t="s">
        <v>331</v>
      </c>
      <c r="G31" s="16">
        <v>1.8</v>
      </c>
    </row>
    <row r="32" spans="1:7" ht="14.25" customHeight="1">
      <c r="A32" s="24">
        <v>28</v>
      </c>
      <c r="B32" s="4" t="s">
        <v>268</v>
      </c>
      <c r="C32" s="16">
        <v>11</v>
      </c>
      <c r="D32" s="123"/>
      <c r="E32" s="146">
        <v>75</v>
      </c>
      <c r="F32" s="4" t="s">
        <v>305</v>
      </c>
      <c r="G32" s="16">
        <v>1</v>
      </c>
    </row>
    <row r="33" spans="1:7" ht="14.25" customHeight="1">
      <c r="A33" s="24">
        <v>29</v>
      </c>
      <c r="B33" s="4" t="s">
        <v>542</v>
      </c>
      <c r="C33" s="16">
        <v>11</v>
      </c>
      <c r="D33" s="123"/>
      <c r="E33" s="146">
        <v>76</v>
      </c>
      <c r="F33" s="4" t="s">
        <v>310</v>
      </c>
      <c r="G33" s="16">
        <v>1</v>
      </c>
    </row>
    <row r="34" spans="1:7" ht="14.25" customHeight="1">
      <c r="A34" s="24">
        <v>30</v>
      </c>
      <c r="B34" s="4" t="s">
        <v>292</v>
      </c>
      <c r="C34" s="16">
        <v>11</v>
      </c>
      <c r="D34" s="123"/>
      <c r="E34" s="146">
        <v>77</v>
      </c>
      <c r="F34" s="4" t="s">
        <v>316</v>
      </c>
      <c r="G34" s="16">
        <v>1</v>
      </c>
    </row>
    <row r="35" spans="1:7" ht="14.25" customHeight="1">
      <c r="A35" s="24">
        <v>31</v>
      </c>
      <c r="B35" s="4" t="s">
        <v>284</v>
      </c>
      <c r="C35" s="16">
        <v>10.65</v>
      </c>
      <c r="D35" s="123"/>
      <c r="E35" s="146">
        <v>78</v>
      </c>
      <c r="F35" s="4" t="s">
        <v>104</v>
      </c>
      <c r="G35" s="16">
        <v>1</v>
      </c>
    </row>
    <row r="36" spans="1:7" ht="14.25" customHeight="1">
      <c r="A36" s="24">
        <v>32</v>
      </c>
      <c r="B36" s="4" t="s">
        <v>279</v>
      </c>
      <c r="C36" s="16">
        <v>10.01</v>
      </c>
      <c r="D36" s="123"/>
      <c r="E36" s="146">
        <v>79</v>
      </c>
      <c r="F36" s="4" t="s">
        <v>116</v>
      </c>
      <c r="G36" s="16">
        <v>1</v>
      </c>
    </row>
    <row r="37" spans="1:7" ht="14.25" customHeight="1">
      <c r="A37" s="24">
        <v>33</v>
      </c>
      <c r="B37" s="4" t="s">
        <v>264</v>
      </c>
      <c r="C37" s="16">
        <v>9.3000000000000007</v>
      </c>
      <c r="D37" s="123"/>
      <c r="E37" s="146">
        <v>80</v>
      </c>
      <c r="F37" s="4" t="s">
        <v>327</v>
      </c>
      <c r="G37" s="16">
        <v>1</v>
      </c>
    </row>
    <row r="38" spans="1:7" ht="14.25" customHeight="1">
      <c r="A38" s="24">
        <v>34</v>
      </c>
      <c r="B38" s="4" t="s">
        <v>261</v>
      </c>
      <c r="C38" s="16">
        <v>9</v>
      </c>
      <c r="D38" s="123"/>
      <c r="E38" s="146">
        <v>81</v>
      </c>
      <c r="F38" s="4" t="s">
        <v>425</v>
      </c>
      <c r="G38" s="16">
        <v>1</v>
      </c>
    </row>
    <row r="39" spans="1:7" ht="14.25" customHeight="1">
      <c r="A39" s="24">
        <v>35</v>
      </c>
      <c r="B39" s="4" t="s">
        <v>213</v>
      </c>
      <c r="C39" s="16">
        <v>9</v>
      </c>
      <c r="D39" s="123"/>
      <c r="E39" s="146">
        <v>82</v>
      </c>
      <c r="F39" s="4" t="s">
        <v>333</v>
      </c>
      <c r="G39" s="16">
        <v>1</v>
      </c>
    </row>
    <row r="40" spans="1:7" ht="14.25" customHeight="1">
      <c r="A40" s="24">
        <v>36</v>
      </c>
      <c r="B40" s="4" t="s">
        <v>438</v>
      </c>
      <c r="C40" s="16">
        <v>9</v>
      </c>
      <c r="D40" s="123"/>
      <c r="E40" s="146">
        <v>83</v>
      </c>
      <c r="F40" s="4" t="s">
        <v>341</v>
      </c>
      <c r="G40" s="16">
        <v>1</v>
      </c>
    </row>
    <row r="41" spans="1:7" ht="14.25" customHeight="1">
      <c r="A41" s="24">
        <v>37</v>
      </c>
      <c r="B41" s="4" t="s">
        <v>6</v>
      </c>
      <c r="C41" s="16">
        <v>9</v>
      </c>
      <c r="D41" s="123"/>
      <c r="E41" s="146">
        <v>84</v>
      </c>
      <c r="F41" s="4" t="s">
        <v>345</v>
      </c>
      <c r="G41" s="16">
        <v>1</v>
      </c>
    </row>
    <row r="42" spans="1:7" ht="14.25" customHeight="1">
      <c r="A42" s="24">
        <v>38</v>
      </c>
      <c r="B42" s="4" t="s">
        <v>195</v>
      </c>
      <c r="C42" s="16">
        <v>9</v>
      </c>
      <c r="D42" s="123"/>
      <c r="E42" s="146">
        <v>85</v>
      </c>
      <c r="F42" s="4" t="s">
        <v>198</v>
      </c>
      <c r="G42" s="16">
        <v>1</v>
      </c>
    </row>
    <row r="43" spans="1:7" ht="14.25" customHeight="1">
      <c r="A43" s="24">
        <v>39</v>
      </c>
      <c r="B43" s="4" t="s">
        <v>130</v>
      </c>
      <c r="C43" s="16">
        <v>8.3000000000000007</v>
      </c>
      <c r="D43" s="123"/>
      <c r="E43" s="146">
        <v>86</v>
      </c>
      <c r="F43" s="4" t="s">
        <v>206</v>
      </c>
      <c r="G43" s="16">
        <v>1</v>
      </c>
    </row>
    <row r="44" spans="1:7" ht="14.25" customHeight="1">
      <c r="A44" s="24">
        <v>40</v>
      </c>
      <c r="B44" s="4" t="s">
        <v>131</v>
      </c>
      <c r="C44" s="16">
        <v>7.45</v>
      </c>
      <c r="D44" s="123"/>
      <c r="E44" s="146">
        <v>87</v>
      </c>
      <c r="F44" s="4" t="s">
        <v>308</v>
      </c>
      <c r="G44" s="16">
        <v>0.69</v>
      </c>
    </row>
    <row r="45" spans="1:7" ht="14.25" customHeight="1">
      <c r="A45" s="24">
        <v>41</v>
      </c>
      <c r="B45" s="4" t="s">
        <v>263</v>
      </c>
      <c r="C45" s="16">
        <v>7.26</v>
      </c>
      <c r="D45" s="123"/>
      <c r="E45" s="146">
        <v>88</v>
      </c>
      <c r="F45" s="4" t="s">
        <v>300</v>
      </c>
      <c r="G45" s="16"/>
    </row>
    <row r="46" spans="1:7" ht="14.25" customHeight="1">
      <c r="A46" s="24">
        <v>42</v>
      </c>
      <c r="B46" s="4" t="s">
        <v>281</v>
      </c>
      <c r="C46" s="16">
        <v>6.5</v>
      </c>
      <c r="D46" s="123"/>
      <c r="E46" s="146">
        <v>89</v>
      </c>
      <c r="F46" s="4" t="s">
        <v>212</v>
      </c>
      <c r="G46" s="16"/>
    </row>
    <row r="47" spans="1:7" ht="14.25" customHeight="1">
      <c r="A47" s="24">
        <v>43</v>
      </c>
      <c r="B47" s="4" t="s">
        <v>108</v>
      </c>
      <c r="C47" s="16">
        <v>6.14</v>
      </c>
      <c r="D47" s="123"/>
      <c r="E47" s="24">
        <v>90</v>
      </c>
      <c r="F47" s="4" t="s">
        <v>428</v>
      </c>
      <c r="G47" s="16"/>
    </row>
    <row r="48" spans="1:7" ht="14.25" customHeight="1">
      <c r="A48" s="24">
        <v>44</v>
      </c>
      <c r="B48" s="4" t="s">
        <v>218</v>
      </c>
      <c r="C48" s="16">
        <v>6</v>
      </c>
      <c r="D48" s="123"/>
      <c r="E48" s="146"/>
      <c r="F48" s="20"/>
      <c r="G48" s="521"/>
    </row>
    <row r="49" spans="1:7" ht="14.25" customHeight="1">
      <c r="A49" s="24">
        <v>45</v>
      </c>
      <c r="B49" s="4" t="s">
        <v>418</v>
      </c>
      <c r="C49" s="16">
        <v>5.64</v>
      </c>
      <c r="D49" s="123"/>
      <c r="E49" s="146"/>
      <c r="F49" s="26" t="s">
        <v>249</v>
      </c>
      <c r="G49" s="650">
        <f>MEDIAN(G5:G47,C5:C51)</f>
        <v>6</v>
      </c>
    </row>
    <row r="50" spans="1:7" ht="14.25" customHeight="1">
      <c r="A50" s="24">
        <v>46</v>
      </c>
      <c r="B50" s="4" t="s">
        <v>317</v>
      </c>
      <c r="C50" s="16">
        <v>5.38</v>
      </c>
      <c r="D50" s="123"/>
      <c r="E50" s="146"/>
      <c r="F50" s="26" t="s">
        <v>248</v>
      </c>
      <c r="G50" s="650">
        <f>AVERAGE(G5:G47,C5:C51)</f>
        <v>9.596436781609194</v>
      </c>
    </row>
    <row r="51" spans="1:7" ht="14.25" customHeight="1">
      <c r="A51" s="24">
        <v>47</v>
      </c>
      <c r="B51" s="4" t="s">
        <v>546</v>
      </c>
      <c r="C51" s="16">
        <v>5.0999999999999996</v>
      </c>
      <c r="D51" s="123"/>
      <c r="E51" s="146"/>
      <c r="F51" s="26" t="s">
        <v>222</v>
      </c>
      <c r="G51" s="81">
        <f>SUM(G5:G47,C5:C51)</f>
        <v>834.88999999999987</v>
      </c>
    </row>
    <row r="52" spans="1:7" ht="14.25" customHeight="1">
      <c r="A52" s="24"/>
      <c r="B52" s="188"/>
      <c r="C52" s="585"/>
      <c r="D52" s="128"/>
      <c r="E52" s="146"/>
      <c r="F52" s="19"/>
      <c r="G52" s="585"/>
    </row>
    <row r="53" spans="1:7" ht="14.25" customHeight="1">
      <c r="A53" s="24"/>
      <c r="B53" s="188"/>
      <c r="C53" s="585"/>
      <c r="D53" s="258"/>
      <c r="E53" s="146"/>
      <c r="F53" s="4"/>
    </row>
    <row r="54" spans="1:7" ht="14.25" customHeight="1">
      <c r="A54" s="24"/>
      <c r="B54" s="188"/>
      <c r="C54" s="585"/>
      <c r="D54" s="55"/>
      <c r="E54" s="24"/>
    </row>
    <row r="55" spans="1:7" ht="14.25" customHeight="1">
      <c r="A55" s="241"/>
      <c r="B55" s="188"/>
      <c r="C55" s="585"/>
      <c r="D55" s="55"/>
      <c r="G55" s="588"/>
    </row>
    <row r="56" spans="1:7" ht="14.25" customHeight="1">
      <c r="A56" s="24"/>
      <c r="B56" s="297"/>
      <c r="C56" s="585"/>
      <c r="G56" s="588"/>
    </row>
    <row r="57" spans="1:7" ht="14.25" customHeight="1">
      <c r="A57" s="146"/>
      <c r="B57" s="297"/>
      <c r="C57" s="585"/>
      <c r="G57" s="588"/>
    </row>
    <row r="59" spans="1:7" ht="14.25" customHeight="1">
      <c r="A59" s="107"/>
    </row>
  </sheetData>
  <sortState ref="H4:I93">
    <sortCondition descending="1" ref="I4"/>
  </sortState>
  <phoneticPr fontId="53"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5"/>
  <dimension ref="A1:I103"/>
  <sheetViews>
    <sheetView zoomScaleNormal="100" workbookViewId="0">
      <pane ySplit="2" topLeftCell="A3" activePane="bottomLeft" state="frozen"/>
      <selection activeCell="E6" sqref="E6"/>
      <selection pane="bottomLeft" activeCell="H46" sqref="H46"/>
    </sheetView>
  </sheetViews>
  <sheetFormatPr defaultColWidth="9.140625" defaultRowHeight="14.25" customHeight="1"/>
  <cols>
    <col min="1" max="1" width="5.7109375" style="20" customWidth="1"/>
    <col min="2" max="2" width="22.140625" style="20" customWidth="1"/>
    <col min="3" max="3" width="11" style="25" customWidth="1"/>
    <col min="4" max="4" width="7.28515625" style="171" customWidth="1"/>
    <col min="5" max="5" width="8.42578125" style="171" customWidth="1"/>
    <col min="6" max="6" width="21.5703125" style="171" bestFit="1" customWidth="1"/>
    <col min="7" max="7" width="13.7109375" style="199" customWidth="1"/>
    <col min="8" max="8" width="25.28515625" style="24" bestFit="1" customWidth="1"/>
    <col min="9" max="9" width="25.28515625" style="4" bestFit="1" customWidth="1"/>
    <col min="10" max="16384" width="9.140625" style="20"/>
  </cols>
  <sheetData>
    <row r="1" spans="1:8" ht="16.5" customHeight="1">
      <c r="B1" s="37" t="s">
        <v>516</v>
      </c>
    </row>
    <row r="2" spans="1:8" ht="14.25" customHeight="1">
      <c r="C2" s="100"/>
      <c r="D2" s="20"/>
      <c r="H2"/>
    </row>
    <row r="3" spans="1:8" ht="14.25" customHeight="1">
      <c r="A3" s="24">
        <v>1</v>
      </c>
      <c r="B3" s="4" t="s">
        <v>294</v>
      </c>
      <c r="C3" s="177">
        <v>24554.5</v>
      </c>
      <c r="D3" s="123"/>
      <c r="E3" s="24">
        <v>48</v>
      </c>
      <c r="F3" s="4" t="s">
        <v>419</v>
      </c>
      <c r="G3" s="177">
        <v>8364.44</v>
      </c>
    </row>
    <row r="4" spans="1:8" ht="14.25" customHeight="1">
      <c r="A4" s="24">
        <v>2</v>
      </c>
      <c r="B4" s="4" t="s">
        <v>270</v>
      </c>
      <c r="C4" s="177">
        <v>21542.58</v>
      </c>
      <c r="D4" s="123"/>
      <c r="E4" s="146">
        <v>49</v>
      </c>
      <c r="F4" s="4" t="s">
        <v>287</v>
      </c>
      <c r="G4" s="177">
        <v>8362.6</v>
      </c>
    </row>
    <row r="5" spans="1:8" ht="14.25" customHeight="1">
      <c r="A5" s="24">
        <v>3</v>
      </c>
      <c r="B5" s="4" t="s">
        <v>341</v>
      </c>
      <c r="C5" s="177">
        <v>19808</v>
      </c>
      <c r="D5" s="123"/>
      <c r="E5" s="146">
        <v>50</v>
      </c>
      <c r="F5" s="4" t="s">
        <v>264</v>
      </c>
      <c r="G5" s="177">
        <v>8333.76</v>
      </c>
    </row>
    <row r="6" spans="1:8" ht="14.25" customHeight="1">
      <c r="A6" s="24">
        <v>4</v>
      </c>
      <c r="B6" s="4" t="s">
        <v>425</v>
      </c>
      <c r="C6" s="177">
        <v>18993</v>
      </c>
      <c r="D6" s="123"/>
      <c r="E6" s="24">
        <v>51</v>
      </c>
      <c r="F6" s="4" t="s">
        <v>135</v>
      </c>
      <c r="G6" s="177">
        <v>8278.6</v>
      </c>
    </row>
    <row r="7" spans="1:8" ht="14.25" customHeight="1">
      <c r="A7" s="24">
        <v>5</v>
      </c>
      <c r="B7" s="4" t="s">
        <v>268</v>
      </c>
      <c r="C7" s="177">
        <v>18820.18</v>
      </c>
      <c r="D7" s="123"/>
      <c r="E7" s="146">
        <v>52</v>
      </c>
      <c r="F7" s="4" t="s">
        <v>216</v>
      </c>
      <c r="G7" s="177">
        <v>8242</v>
      </c>
    </row>
    <row r="8" spans="1:8" ht="14.25" customHeight="1">
      <c r="A8" s="24">
        <v>6</v>
      </c>
      <c r="B8" s="4" t="s">
        <v>288</v>
      </c>
      <c r="C8" s="177">
        <v>18614.21</v>
      </c>
      <c r="D8" s="123"/>
      <c r="E8" s="146">
        <v>53</v>
      </c>
      <c r="F8" s="4" t="s">
        <v>426</v>
      </c>
      <c r="G8" s="177">
        <v>7899</v>
      </c>
    </row>
    <row r="9" spans="1:8" ht="14.25" customHeight="1">
      <c r="A9" s="24">
        <v>7</v>
      </c>
      <c r="B9" s="4" t="s">
        <v>310</v>
      </c>
      <c r="C9" s="177">
        <v>18557</v>
      </c>
      <c r="D9" s="123"/>
      <c r="E9" s="146">
        <v>54</v>
      </c>
      <c r="F9" s="4" t="s">
        <v>540</v>
      </c>
      <c r="G9" s="177">
        <v>7663.92</v>
      </c>
    </row>
    <row r="10" spans="1:8" ht="14.25" customHeight="1">
      <c r="A10" s="24">
        <v>8</v>
      </c>
      <c r="B10" s="4" t="s">
        <v>259</v>
      </c>
      <c r="C10" s="177">
        <v>17406.900000000001</v>
      </c>
      <c r="D10" s="123"/>
      <c r="E10" s="146">
        <v>55</v>
      </c>
      <c r="F10" s="4" t="s">
        <v>213</v>
      </c>
      <c r="G10" s="177">
        <v>7548.11</v>
      </c>
    </row>
    <row r="11" spans="1:8" ht="14.25" customHeight="1">
      <c r="A11" s="24">
        <v>9</v>
      </c>
      <c r="B11" s="4" t="s">
        <v>331</v>
      </c>
      <c r="C11" s="177">
        <v>16578.89</v>
      </c>
      <c r="D11" s="123"/>
      <c r="E11" s="146">
        <v>56</v>
      </c>
      <c r="F11" s="4" t="s">
        <v>400</v>
      </c>
      <c r="G11" s="177">
        <v>7497</v>
      </c>
    </row>
    <row r="12" spans="1:8" ht="14.25" customHeight="1">
      <c r="A12" s="24">
        <v>10</v>
      </c>
      <c r="B12" s="4" t="s">
        <v>541</v>
      </c>
      <c r="C12" s="177">
        <v>16069.25</v>
      </c>
      <c r="D12" s="123"/>
      <c r="E12" s="146">
        <v>57</v>
      </c>
      <c r="F12" s="4" t="s">
        <v>285</v>
      </c>
      <c r="G12" s="177">
        <v>7484.3</v>
      </c>
    </row>
    <row r="13" spans="1:8" ht="14.25" customHeight="1">
      <c r="A13" s="24">
        <v>11</v>
      </c>
      <c r="B13" s="4" t="s">
        <v>278</v>
      </c>
      <c r="C13" s="177">
        <v>15826.77</v>
      </c>
      <c r="D13" s="123"/>
      <c r="E13" s="146">
        <v>58</v>
      </c>
      <c r="F13" s="4" t="s">
        <v>431</v>
      </c>
      <c r="G13" s="177">
        <v>7457.14</v>
      </c>
    </row>
    <row r="14" spans="1:8" ht="14.25" customHeight="1">
      <c r="A14" s="24">
        <v>12</v>
      </c>
      <c r="B14" s="4" t="s">
        <v>317</v>
      </c>
      <c r="C14" s="177">
        <v>13734.57</v>
      </c>
      <c r="D14" s="123"/>
      <c r="E14" s="146">
        <v>59</v>
      </c>
      <c r="F14" s="4" t="s">
        <v>387</v>
      </c>
      <c r="G14" s="177">
        <v>7261</v>
      </c>
    </row>
    <row r="15" spans="1:8" ht="14.25" customHeight="1">
      <c r="A15" s="24">
        <v>13</v>
      </c>
      <c r="B15" s="4" t="s">
        <v>289</v>
      </c>
      <c r="C15" s="177">
        <v>13654.33</v>
      </c>
      <c r="D15" s="123"/>
      <c r="E15" s="146">
        <v>60</v>
      </c>
      <c r="F15" s="4" t="s">
        <v>275</v>
      </c>
      <c r="G15" s="177">
        <v>7223.67</v>
      </c>
    </row>
    <row r="16" spans="1:8" ht="14.25" customHeight="1">
      <c r="A16" s="24">
        <v>14</v>
      </c>
      <c r="B16" s="4" t="s">
        <v>323</v>
      </c>
      <c r="C16" s="177">
        <v>13613.93</v>
      </c>
      <c r="D16" s="123"/>
      <c r="E16" s="146">
        <v>61</v>
      </c>
      <c r="F16" s="4" t="s">
        <v>214</v>
      </c>
      <c r="G16" s="177">
        <v>7222.5</v>
      </c>
    </row>
    <row r="17" spans="1:7" ht="14.25" customHeight="1">
      <c r="A17" s="24">
        <v>15</v>
      </c>
      <c r="B17" s="4" t="s">
        <v>283</v>
      </c>
      <c r="C17" s="177">
        <v>13342.19</v>
      </c>
      <c r="D17" s="123"/>
      <c r="E17" s="146">
        <v>62</v>
      </c>
      <c r="F17" s="4" t="s">
        <v>272</v>
      </c>
      <c r="G17" s="177">
        <v>7201.76</v>
      </c>
    </row>
    <row r="18" spans="1:7" ht="14.25" customHeight="1">
      <c r="A18" s="24">
        <v>16</v>
      </c>
      <c r="B18" s="4" t="s">
        <v>421</v>
      </c>
      <c r="C18" s="177">
        <v>13251.52</v>
      </c>
      <c r="D18" s="123"/>
      <c r="E18" s="146">
        <v>63</v>
      </c>
      <c r="F18" s="4" t="s">
        <v>290</v>
      </c>
      <c r="G18" s="177">
        <v>7121.3</v>
      </c>
    </row>
    <row r="19" spans="1:7" ht="14.25" customHeight="1">
      <c r="A19" s="24">
        <v>17</v>
      </c>
      <c r="B19" s="4" t="s">
        <v>327</v>
      </c>
      <c r="C19" s="177">
        <v>12989</v>
      </c>
      <c r="D19" s="123"/>
      <c r="E19" s="146">
        <v>64</v>
      </c>
      <c r="F19" s="4" t="s">
        <v>198</v>
      </c>
      <c r="G19" s="177">
        <v>7038</v>
      </c>
    </row>
    <row r="20" spans="1:7" ht="14.25" customHeight="1">
      <c r="A20" s="24">
        <v>18</v>
      </c>
      <c r="B20" s="4" t="s">
        <v>542</v>
      </c>
      <c r="C20" s="177">
        <v>12682.55</v>
      </c>
      <c r="D20" s="123"/>
      <c r="E20" s="146">
        <v>65</v>
      </c>
      <c r="F20" s="4" t="s">
        <v>218</v>
      </c>
      <c r="G20" s="177">
        <v>6970.67</v>
      </c>
    </row>
    <row r="21" spans="1:7" ht="14.25" customHeight="1">
      <c r="A21" s="24">
        <v>19</v>
      </c>
      <c r="B21" s="4" t="s">
        <v>215</v>
      </c>
      <c r="C21" s="177">
        <v>12637.53</v>
      </c>
      <c r="D21" s="123"/>
      <c r="E21" s="146">
        <v>66</v>
      </c>
      <c r="F21" s="4" t="s">
        <v>206</v>
      </c>
      <c r="G21" s="177">
        <v>6962</v>
      </c>
    </row>
    <row r="22" spans="1:7" ht="14.25" customHeight="1">
      <c r="A22" s="24">
        <v>20</v>
      </c>
      <c r="B22" s="4" t="s">
        <v>430</v>
      </c>
      <c r="C22" s="177">
        <v>12436.88</v>
      </c>
      <c r="D22" s="123"/>
      <c r="E22" s="146">
        <v>67</v>
      </c>
      <c r="F22" s="4" t="s">
        <v>284</v>
      </c>
      <c r="G22" s="177">
        <v>6902.72</v>
      </c>
    </row>
    <row r="23" spans="1:7" ht="14.25" customHeight="1">
      <c r="A23" s="24">
        <v>21</v>
      </c>
      <c r="B23" s="4" t="s">
        <v>106</v>
      </c>
      <c r="C23" s="177">
        <v>12156.5</v>
      </c>
      <c r="D23" s="123"/>
      <c r="E23" s="146">
        <v>68</v>
      </c>
      <c r="F23" s="4" t="s">
        <v>429</v>
      </c>
      <c r="G23" s="177">
        <v>6789.12</v>
      </c>
    </row>
    <row r="24" spans="1:7" ht="14.25" customHeight="1">
      <c r="A24" s="24">
        <v>22</v>
      </c>
      <c r="B24" s="4" t="s">
        <v>196</v>
      </c>
      <c r="C24" s="177">
        <v>12030.5</v>
      </c>
      <c r="D24" s="123"/>
      <c r="E24" s="146">
        <v>69</v>
      </c>
      <c r="F24" s="4" t="s">
        <v>333</v>
      </c>
      <c r="G24" s="177">
        <v>6749</v>
      </c>
    </row>
    <row r="25" spans="1:7" ht="14.25" customHeight="1">
      <c r="A25" s="24">
        <v>23</v>
      </c>
      <c r="B25" s="4" t="s">
        <v>281</v>
      </c>
      <c r="C25" s="177">
        <v>12014.77</v>
      </c>
      <c r="D25" s="123"/>
      <c r="E25" s="146">
        <v>70</v>
      </c>
      <c r="F25" s="4" t="s">
        <v>292</v>
      </c>
      <c r="G25" s="177">
        <v>6669.64</v>
      </c>
    </row>
    <row r="26" spans="1:7" ht="14.25" customHeight="1">
      <c r="A26" s="24">
        <v>24</v>
      </c>
      <c r="B26" s="4" t="s">
        <v>131</v>
      </c>
      <c r="C26" s="177">
        <v>11557.99</v>
      </c>
      <c r="D26" s="123"/>
      <c r="E26" s="146">
        <v>71</v>
      </c>
      <c r="F26" s="4" t="s">
        <v>424</v>
      </c>
      <c r="G26" s="177">
        <v>6664.69</v>
      </c>
    </row>
    <row r="27" spans="1:7" ht="14.25" customHeight="1">
      <c r="A27" s="24">
        <v>25</v>
      </c>
      <c r="B27" s="4" t="s">
        <v>301</v>
      </c>
      <c r="C27" s="177">
        <v>11336.84</v>
      </c>
      <c r="D27" s="123"/>
      <c r="E27" s="146">
        <v>72</v>
      </c>
      <c r="F27" s="4" t="s">
        <v>336</v>
      </c>
      <c r="G27" s="177">
        <v>6315.88</v>
      </c>
    </row>
    <row r="28" spans="1:7" ht="14.25" customHeight="1">
      <c r="A28" s="24">
        <v>26</v>
      </c>
      <c r="B28" s="4" t="s">
        <v>267</v>
      </c>
      <c r="C28" s="177">
        <v>11306.4</v>
      </c>
      <c r="D28" s="123"/>
      <c r="E28" s="146">
        <v>73</v>
      </c>
      <c r="F28" s="4" t="s">
        <v>345</v>
      </c>
      <c r="G28" s="177">
        <v>5350</v>
      </c>
    </row>
    <row r="29" spans="1:7" ht="14.25" customHeight="1">
      <c r="A29" s="24">
        <v>27</v>
      </c>
      <c r="B29" s="4" t="s">
        <v>195</v>
      </c>
      <c r="C29" s="177">
        <v>11273.56</v>
      </c>
      <c r="D29" s="123"/>
      <c r="E29" s="146">
        <v>74</v>
      </c>
      <c r="F29" s="4" t="s">
        <v>418</v>
      </c>
      <c r="G29" s="177">
        <v>5327.13</v>
      </c>
    </row>
    <row r="30" spans="1:7" ht="14.25" customHeight="1">
      <c r="A30" s="24">
        <v>28</v>
      </c>
      <c r="B30" s="4" t="s">
        <v>280</v>
      </c>
      <c r="C30" s="177">
        <v>11058.58</v>
      </c>
      <c r="D30" s="123"/>
      <c r="E30" s="146">
        <v>75</v>
      </c>
      <c r="F30" s="4" t="s">
        <v>347</v>
      </c>
      <c r="G30" s="177">
        <v>5109.33</v>
      </c>
    </row>
    <row r="31" spans="1:7" ht="14.25" customHeight="1">
      <c r="A31" s="24">
        <v>29</v>
      </c>
      <c r="B31" s="4" t="s">
        <v>130</v>
      </c>
      <c r="C31" s="177">
        <v>10894.82</v>
      </c>
      <c r="D31" s="123"/>
      <c r="E31" s="146">
        <v>76</v>
      </c>
      <c r="F31" s="4" t="s">
        <v>263</v>
      </c>
      <c r="G31" s="177">
        <v>5028.24</v>
      </c>
    </row>
    <row r="32" spans="1:7" ht="14.25" customHeight="1">
      <c r="A32" s="24">
        <v>30</v>
      </c>
      <c r="B32" s="4" t="s">
        <v>437</v>
      </c>
      <c r="C32" s="177">
        <v>10729.6</v>
      </c>
      <c r="D32" s="123"/>
      <c r="E32" s="146">
        <v>77</v>
      </c>
      <c r="F32" s="4" t="s">
        <v>316</v>
      </c>
      <c r="G32" s="177">
        <v>4989</v>
      </c>
    </row>
    <row r="33" spans="1:7" ht="14.25" customHeight="1">
      <c r="A33" s="24">
        <v>31</v>
      </c>
      <c r="B33" s="4" t="s">
        <v>420</v>
      </c>
      <c r="C33" s="177">
        <v>10379.94</v>
      </c>
      <c r="D33" s="123"/>
      <c r="E33" s="146">
        <v>78</v>
      </c>
      <c r="F33" s="4" t="s">
        <v>108</v>
      </c>
      <c r="G33" s="177">
        <v>4872.6400000000003</v>
      </c>
    </row>
    <row r="34" spans="1:7" ht="14.25" customHeight="1">
      <c r="A34" s="24">
        <v>32</v>
      </c>
      <c r="B34" s="4" t="s">
        <v>546</v>
      </c>
      <c r="C34" s="177">
        <v>10276.67</v>
      </c>
      <c r="D34" s="123"/>
      <c r="E34" s="146">
        <v>79</v>
      </c>
      <c r="F34" s="4" t="s">
        <v>296</v>
      </c>
      <c r="G34" s="177">
        <v>4870.63</v>
      </c>
    </row>
    <row r="35" spans="1:7" ht="14.25" customHeight="1">
      <c r="A35" s="24">
        <v>33</v>
      </c>
      <c r="B35" s="4" t="s">
        <v>438</v>
      </c>
      <c r="C35" s="177">
        <v>10183.11</v>
      </c>
      <c r="D35" s="123"/>
      <c r="E35" s="146">
        <v>80</v>
      </c>
      <c r="F35" s="4" t="s">
        <v>334</v>
      </c>
      <c r="G35" s="177">
        <v>4741.7</v>
      </c>
    </row>
    <row r="36" spans="1:7" ht="14.25" customHeight="1">
      <c r="A36" s="24">
        <v>34</v>
      </c>
      <c r="B36" s="4" t="s">
        <v>295</v>
      </c>
      <c r="C36" s="177">
        <v>10057.76</v>
      </c>
      <c r="D36" s="123"/>
      <c r="E36" s="146">
        <v>81</v>
      </c>
      <c r="F36" s="4" t="s">
        <v>544</v>
      </c>
      <c r="G36" s="177">
        <v>4353.5</v>
      </c>
    </row>
    <row r="37" spans="1:7" ht="14.25" customHeight="1">
      <c r="A37" s="24">
        <v>35</v>
      </c>
      <c r="B37" s="4" t="s">
        <v>207</v>
      </c>
      <c r="C37" s="177">
        <v>9769</v>
      </c>
      <c r="D37" s="123"/>
      <c r="E37" s="146">
        <v>82</v>
      </c>
      <c r="F37" s="4" t="s">
        <v>308</v>
      </c>
      <c r="G37" s="177">
        <v>4078.26</v>
      </c>
    </row>
    <row r="38" spans="1:7" ht="14.25" customHeight="1">
      <c r="A38" s="24">
        <v>36</v>
      </c>
      <c r="B38" s="4" t="s">
        <v>352</v>
      </c>
      <c r="C38" s="177">
        <v>9751.6</v>
      </c>
      <c r="D38" s="123"/>
      <c r="E38" s="146">
        <v>83</v>
      </c>
      <c r="F38" s="4" t="s">
        <v>293</v>
      </c>
      <c r="G38" s="177">
        <v>3891.65</v>
      </c>
    </row>
    <row r="39" spans="1:7" ht="14.25" customHeight="1">
      <c r="A39" s="24">
        <v>37</v>
      </c>
      <c r="B39" s="4" t="s">
        <v>265</v>
      </c>
      <c r="C39" s="177">
        <v>9529.2900000000009</v>
      </c>
      <c r="D39" s="123"/>
      <c r="E39" s="146">
        <v>84</v>
      </c>
      <c r="F39" s="4" t="s">
        <v>101</v>
      </c>
      <c r="G39" s="177">
        <v>3729.19</v>
      </c>
    </row>
    <row r="40" spans="1:7" ht="14.25" customHeight="1">
      <c r="A40" s="24">
        <v>38</v>
      </c>
      <c r="B40" s="4" t="s">
        <v>286</v>
      </c>
      <c r="C40" s="177">
        <v>9213</v>
      </c>
      <c r="D40" s="123"/>
      <c r="E40" s="146">
        <v>85</v>
      </c>
      <c r="F40" s="4" t="s">
        <v>116</v>
      </c>
      <c r="G40" s="177">
        <v>3708</v>
      </c>
    </row>
    <row r="41" spans="1:7" ht="14.25" customHeight="1">
      <c r="A41" s="24">
        <v>39</v>
      </c>
      <c r="B41" s="4" t="s">
        <v>104</v>
      </c>
      <c r="C41" s="177">
        <v>9001</v>
      </c>
      <c r="D41" s="123"/>
      <c r="E41" s="146">
        <v>86</v>
      </c>
      <c r="F41" s="4" t="s">
        <v>279</v>
      </c>
      <c r="G41" s="177">
        <v>3695.9</v>
      </c>
    </row>
    <row r="42" spans="1:7" ht="14.25" customHeight="1">
      <c r="A42" s="24">
        <v>40</v>
      </c>
      <c r="B42" s="4" t="s">
        <v>261</v>
      </c>
      <c r="C42" s="177">
        <v>8896.89</v>
      </c>
      <c r="D42" s="123"/>
      <c r="E42" s="146">
        <v>87</v>
      </c>
      <c r="F42" s="4" t="s">
        <v>282</v>
      </c>
      <c r="G42" s="177">
        <v>2158.17</v>
      </c>
    </row>
    <row r="43" spans="1:7" ht="14.25" customHeight="1">
      <c r="A43" s="24">
        <v>41</v>
      </c>
      <c r="B43" s="4" t="s">
        <v>6</v>
      </c>
      <c r="C43" s="177">
        <v>8774.11</v>
      </c>
      <c r="D43" s="123"/>
      <c r="E43" s="146">
        <v>88</v>
      </c>
      <c r="F43" s="4" t="s">
        <v>300</v>
      </c>
      <c r="G43" s="636"/>
    </row>
    <row r="44" spans="1:7" ht="14.25" customHeight="1">
      <c r="A44" s="24">
        <v>42</v>
      </c>
      <c r="B44" s="4" t="s">
        <v>436</v>
      </c>
      <c r="C44" s="177">
        <v>8612.4500000000007</v>
      </c>
      <c r="D44" s="123"/>
      <c r="E44" s="146">
        <v>89</v>
      </c>
      <c r="F44" s="4" t="s">
        <v>212</v>
      </c>
      <c r="G44" s="636"/>
    </row>
    <row r="45" spans="1:7" ht="14.25" customHeight="1">
      <c r="A45" s="24">
        <v>43</v>
      </c>
      <c r="B45" s="4" t="s">
        <v>329</v>
      </c>
      <c r="C45" s="177">
        <v>8521</v>
      </c>
      <c r="D45" s="123"/>
      <c r="E45" s="24">
        <v>90</v>
      </c>
      <c r="F45" s="4" t="s">
        <v>428</v>
      </c>
      <c r="G45" s="636"/>
    </row>
    <row r="46" spans="1:7" ht="14.25" customHeight="1">
      <c r="A46" s="24">
        <v>44</v>
      </c>
      <c r="B46" s="4" t="s">
        <v>543</v>
      </c>
      <c r="C46" s="177">
        <v>8464.33</v>
      </c>
      <c r="D46" s="123"/>
      <c r="E46" s="146"/>
      <c r="F46" s="20"/>
      <c r="G46" s="521"/>
    </row>
    <row r="47" spans="1:7" ht="14.25" customHeight="1">
      <c r="A47" s="24">
        <v>45</v>
      </c>
      <c r="B47" s="4" t="s">
        <v>103</v>
      </c>
      <c r="C47" s="177">
        <v>8435</v>
      </c>
      <c r="D47" s="123"/>
      <c r="E47" s="146"/>
      <c r="G47" s="521"/>
    </row>
    <row r="48" spans="1:7" ht="14.25" customHeight="1">
      <c r="A48" s="24">
        <v>46</v>
      </c>
      <c r="B48" s="4" t="s">
        <v>305</v>
      </c>
      <c r="C48" s="177">
        <v>8420</v>
      </c>
      <c r="D48" s="123"/>
      <c r="E48" s="146"/>
      <c r="F48" s="26" t="s">
        <v>249</v>
      </c>
      <c r="G48" s="650">
        <f>MEDIAN(G3:G45,C3:C49)</f>
        <v>8464.33</v>
      </c>
    </row>
    <row r="49" spans="1:7" ht="14.25" customHeight="1">
      <c r="A49" s="24">
        <v>47</v>
      </c>
      <c r="B49" s="4" t="s">
        <v>302</v>
      </c>
      <c r="C49" s="177">
        <v>8415.5</v>
      </c>
      <c r="D49" s="123"/>
      <c r="E49" s="146"/>
      <c r="F49" s="26" t="s">
        <v>248</v>
      </c>
      <c r="G49" s="81">
        <f>AVERAGE(G3:G45,C3:C49)</f>
        <v>9727.5879310344826</v>
      </c>
    </row>
    <row r="50" spans="1:7" ht="14.25" customHeight="1">
      <c r="A50" s="24"/>
      <c r="B50" s="188"/>
      <c r="C50" s="585"/>
      <c r="E50" s="146"/>
      <c r="F50" s="188"/>
      <c r="G50" s="585"/>
    </row>
    <row r="51" spans="1:7" ht="14.25" customHeight="1">
      <c r="A51" s="24"/>
      <c r="B51" s="188"/>
      <c r="C51" s="585"/>
      <c r="E51" s="146"/>
      <c r="F51" s="4"/>
    </row>
    <row r="52" spans="1:7" ht="14.25" customHeight="1">
      <c r="A52" s="24"/>
      <c r="B52" s="145"/>
      <c r="C52" s="585"/>
    </row>
    <row r="53" spans="1:7" ht="14.25" customHeight="1">
      <c r="A53" s="241"/>
      <c r="B53" s="145"/>
      <c r="C53" s="585"/>
    </row>
    <row r="54" spans="1:7" ht="14.25" customHeight="1">
      <c r="A54" s="24"/>
      <c r="B54" s="188"/>
      <c r="C54" s="585"/>
      <c r="G54" s="81"/>
    </row>
    <row r="55" spans="1:7" ht="14.25" customHeight="1">
      <c r="A55" s="146"/>
      <c r="B55" s="188"/>
      <c r="C55" s="585"/>
      <c r="G55" s="81"/>
    </row>
    <row r="56" spans="1:7" ht="14.25" customHeight="1">
      <c r="D56" s="20"/>
      <c r="G56" s="188"/>
    </row>
    <row r="57" spans="1:7" ht="14.25" customHeight="1">
      <c r="A57" s="107"/>
      <c r="D57" s="20"/>
      <c r="G57" s="188"/>
    </row>
    <row r="58" spans="1:7" ht="14.25" customHeight="1">
      <c r="D58" s="20"/>
      <c r="G58" s="297"/>
    </row>
    <row r="59" spans="1:7" ht="14.25" customHeight="1">
      <c r="D59" s="20"/>
      <c r="G59" s="145"/>
    </row>
    <row r="60" spans="1:7" ht="14.25" customHeight="1">
      <c r="D60" s="20"/>
      <c r="G60" s="188"/>
    </row>
    <row r="61" spans="1:7" ht="14.25" customHeight="1">
      <c r="D61" s="20"/>
      <c r="G61" s="145"/>
    </row>
    <row r="62" spans="1:7" ht="14.25" customHeight="1">
      <c r="D62" s="20"/>
      <c r="G62" s="297"/>
    </row>
    <row r="63" spans="1:7" ht="14.25" customHeight="1">
      <c r="D63" s="20"/>
      <c r="G63" s="4"/>
    </row>
    <row r="64" spans="1:7" ht="14.25" customHeight="1">
      <c r="D64" s="20"/>
      <c r="G64" s="188"/>
    </row>
    <row r="65" spans="4:7" ht="14.25" customHeight="1">
      <c r="D65" s="20"/>
      <c r="G65" s="188"/>
    </row>
    <row r="66" spans="4:7" ht="14.25" customHeight="1">
      <c r="D66" s="20"/>
      <c r="G66" s="188"/>
    </row>
    <row r="67" spans="4:7" ht="14.25" customHeight="1">
      <c r="D67" s="20"/>
      <c r="G67" s="188"/>
    </row>
    <row r="68" spans="4:7" ht="14.25" customHeight="1">
      <c r="D68" s="20"/>
      <c r="G68" s="188"/>
    </row>
    <row r="69" spans="4:7" ht="14.25" customHeight="1">
      <c r="D69" s="20"/>
      <c r="G69" s="145"/>
    </row>
    <row r="70" spans="4:7" ht="14.25" customHeight="1">
      <c r="D70" s="20"/>
      <c r="G70" s="188"/>
    </row>
    <row r="71" spans="4:7" ht="14.25" customHeight="1">
      <c r="D71" s="20"/>
      <c r="G71" s="146"/>
    </row>
    <row r="72" spans="4:7" ht="14.25" customHeight="1">
      <c r="D72" s="20"/>
      <c r="G72" s="188"/>
    </row>
    <row r="73" spans="4:7" ht="14.25" customHeight="1">
      <c r="D73" s="20"/>
      <c r="G73" s="4"/>
    </row>
    <row r="74" spans="4:7" ht="14.25" customHeight="1">
      <c r="D74" s="20"/>
      <c r="G74" s="188"/>
    </row>
    <row r="75" spans="4:7" ht="14.25" customHeight="1">
      <c r="D75" s="20"/>
      <c r="G75" s="188"/>
    </row>
    <row r="76" spans="4:7" ht="14.25" customHeight="1">
      <c r="D76" s="20"/>
      <c r="G76" s="188"/>
    </row>
    <row r="77" spans="4:7" ht="14.25" customHeight="1">
      <c r="D77" s="20"/>
      <c r="G77" s="188"/>
    </row>
    <row r="78" spans="4:7" ht="14.25" customHeight="1">
      <c r="D78" s="20"/>
      <c r="G78" s="188"/>
    </row>
    <row r="79" spans="4:7" ht="14.25" customHeight="1">
      <c r="D79" s="20"/>
      <c r="G79" s="188"/>
    </row>
    <row r="80" spans="4:7" ht="14.25" customHeight="1">
      <c r="D80" s="20"/>
      <c r="G80" s="188"/>
    </row>
    <row r="81" spans="4:8" ht="14.25" customHeight="1">
      <c r="D81" s="20"/>
      <c r="G81" s="146"/>
    </row>
    <row r="82" spans="4:8" ht="14.25" customHeight="1">
      <c r="D82" s="20"/>
      <c r="G82" s="188"/>
    </row>
    <row r="83" spans="4:8" ht="14.25" customHeight="1">
      <c r="D83" s="20"/>
      <c r="G83" s="188"/>
    </row>
    <row r="84" spans="4:8" ht="14.25" customHeight="1">
      <c r="D84" s="20"/>
      <c r="G84" s="188"/>
    </row>
    <row r="85" spans="4:8" ht="14.25" customHeight="1">
      <c r="D85" s="20"/>
      <c r="G85" s="297"/>
    </row>
    <row r="86" spans="4:8" ht="14.25" customHeight="1">
      <c r="D86" s="20"/>
      <c r="G86" s="188"/>
    </row>
    <row r="87" spans="4:8" ht="14.25" customHeight="1">
      <c r="D87" s="20"/>
      <c r="G87" s="297"/>
    </row>
    <row r="88" spans="4:8" ht="14.25" customHeight="1">
      <c r="D88" s="20"/>
      <c r="G88" s="188"/>
    </row>
    <row r="89" spans="4:8" ht="14.25" customHeight="1">
      <c r="D89" s="20"/>
      <c r="G89" s="21"/>
    </row>
    <row r="90" spans="4:8" ht="14.25" customHeight="1">
      <c r="D90" s="20"/>
      <c r="G90" s="188"/>
    </row>
    <row r="91" spans="4:8" ht="14.25" customHeight="1">
      <c r="D91" s="20"/>
      <c r="G91" s="188"/>
    </row>
    <row r="92" spans="4:8" ht="14.25" customHeight="1">
      <c r="D92" s="20"/>
      <c r="G92" s="188"/>
    </row>
    <row r="93" spans="4:8" ht="14.25" customHeight="1">
      <c r="D93" s="20"/>
      <c r="G93" s="188"/>
      <c r="H93" s="585"/>
    </row>
    <row r="94" spans="4:8" ht="14.25" customHeight="1">
      <c r="D94" s="20"/>
      <c r="G94" s="188"/>
      <c r="H94" s="585"/>
    </row>
    <row r="95" spans="4:8" ht="14.25" customHeight="1">
      <c r="D95" s="20"/>
      <c r="G95" s="188"/>
      <c r="H95" s="585"/>
    </row>
    <row r="96" spans="4:8" ht="14.25" customHeight="1">
      <c r="D96" s="20"/>
      <c r="G96" s="188"/>
      <c r="H96" s="585"/>
    </row>
    <row r="97" spans="3:8" ht="14.25" customHeight="1">
      <c r="D97" s="20"/>
      <c r="G97" s="188"/>
      <c r="H97" s="585"/>
    </row>
    <row r="98" spans="3:8" ht="14.25" customHeight="1">
      <c r="D98" s="20"/>
      <c r="G98" s="188"/>
      <c r="H98" s="585"/>
    </row>
    <row r="99" spans="3:8" ht="14.25" customHeight="1">
      <c r="D99" s="20"/>
      <c r="G99" s="188"/>
      <c r="H99" s="585"/>
    </row>
    <row r="100" spans="3:8" ht="14.25" customHeight="1">
      <c r="C100" s="100"/>
      <c r="D100" s="20"/>
      <c r="G100" s="188"/>
      <c r="H100" s="585"/>
    </row>
    <row r="101" spans="3:8" ht="14.25" customHeight="1">
      <c r="C101" s="100"/>
      <c r="G101" s="188"/>
      <c r="H101" s="585"/>
    </row>
    <row r="102" spans="3:8" ht="14.25" customHeight="1">
      <c r="C102" s="100"/>
      <c r="G102" s="146"/>
      <c r="H102" s="585"/>
    </row>
    <row r="103" spans="3:8" ht="14.25" customHeight="1">
      <c r="C103" s="100"/>
      <c r="G103" s="188"/>
      <c r="H103" s="585"/>
    </row>
  </sheetData>
  <sortState ref="H3:I92">
    <sortCondition descending="1" ref="I3"/>
  </sortState>
  <phoneticPr fontId="29"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6"/>
  <dimension ref="A1:F104"/>
  <sheetViews>
    <sheetView zoomScaleNormal="100" workbookViewId="0">
      <selection activeCell="D1" sqref="D1"/>
    </sheetView>
  </sheetViews>
  <sheetFormatPr defaultColWidth="9.140625" defaultRowHeight="14.25" customHeight="1"/>
  <cols>
    <col min="1" max="1" width="20" style="20" customWidth="1"/>
    <col min="2" max="2" width="30.7109375" style="48" customWidth="1"/>
    <col min="3" max="3" width="31.28515625" style="48" customWidth="1"/>
    <col min="4" max="4" width="21.5703125" style="4" bestFit="1" customWidth="1"/>
    <col min="5" max="5" width="20" style="24" bestFit="1" customWidth="1"/>
    <col min="6" max="6" width="15.85546875" style="55" bestFit="1" customWidth="1"/>
    <col min="7" max="16384" width="9.140625" style="20"/>
  </cols>
  <sheetData>
    <row r="1" spans="1:6" ht="16.5" customHeight="1">
      <c r="A1" s="37" t="s">
        <v>517</v>
      </c>
      <c r="E1" s="646"/>
      <c r="F1" s="647"/>
    </row>
    <row r="2" spans="1:6" ht="14.25" customHeight="1">
      <c r="A2" s="74"/>
    </row>
    <row r="3" spans="1:6" ht="24" customHeight="1">
      <c r="A3" s="73"/>
      <c r="B3" s="561" t="s">
        <v>382</v>
      </c>
      <c r="C3" s="561" t="s">
        <v>381</v>
      </c>
      <c r="D3" s="637"/>
      <c r="E3" s="637"/>
      <c r="F3" s="637"/>
    </row>
    <row r="4" spans="1:6" ht="14.25" customHeight="1">
      <c r="A4" s="632" t="s">
        <v>297</v>
      </c>
      <c r="B4" s="633">
        <v>97</v>
      </c>
      <c r="C4" s="633">
        <v>74</v>
      </c>
    </row>
    <row r="5" spans="1:6" ht="14.25" customHeight="1">
      <c r="A5" s="632" t="s">
        <v>418</v>
      </c>
      <c r="B5" s="633">
        <v>289</v>
      </c>
      <c r="C5" s="634">
        <v>1096</v>
      </c>
    </row>
    <row r="6" spans="1:6" ht="14.25" customHeight="1">
      <c r="A6" s="632" t="s">
        <v>300</v>
      </c>
      <c r="B6" s="633">
        <v>3</v>
      </c>
      <c r="C6" s="633">
        <v>4</v>
      </c>
    </row>
    <row r="7" spans="1:6" ht="14.25" customHeight="1">
      <c r="A7" s="632" t="s">
        <v>301</v>
      </c>
      <c r="B7" s="633">
        <v>679</v>
      </c>
      <c r="C7" s="633">
        <v>486</v>
      </c>
    </row>
    <row r="8" spans="1:6" ht="14.25" customHeight="1">
      <c r="A8" s="632" t="s">
        <v>437</v>
      </c>
      <c r="B8" s="633">
        <v>661</v>
      </c>
      <c r="C8" s="633">
        <v>259</v>
      </c>
    </row>
    <row r="9" spans="1:6" ht="14.25" customHeight="1">
      <c r="A9" s="632" t="s">
        <v>302</v>
      </c>
      <c r="B9" s="633">
        <v>74</v>
      </c>
      <c r="C9" s="633">
        <v>691</v>
      </c>
    </row>
    <row r="10" spans="1:6" ht="14.25" customHeight="1">
      <c r="A10" s="632" t="s">
        <v>305</v>
      </c>
      <c r="B10" s="633">
        <v>11</v>
      </c>
      <c r="C10" s="633">
        <v>114</v>
      </c>
    </row>
    <row r="11" spans="1:6" ht="14.25" customHeight="1">
      <c r="A11" s="632" t="s">
        <v>400</v>
      </c>
      <c r="B11" s="633">
        <v>114</v>
      </c>
      <c r="C11" s="633">
        <v>29</v>
      </c>
    </row>
    <row r="12" spans="1:6" ht="14.25" customHeight="1">
      <c r="A12" s="632" t="s">
        <v>259</v>
      </c>
      <c r="B12" s="633">
        <v>464</v>
      </c>
      <c r="C12" s="634">
        <v>1659</v>
      </c>
    </row>
    <row r="13" spans="1:6" ht="14.25" customHeight="1">
      <c r="A13" s="632" t="s">
        <v>261</v>
      </c>
      <c r="B13" s="633">
        <v>164</v>
      </c>
      <c r="C13" s="633">
        <v>1</v>
      </c>
    </row>
    <row r="14" spans="1:6" ht="14.25" customHeight="1">
      <c r="A14" s="632" t="s">
        <v>308</v>
      </c>
      <c r="B14" s="633">
        <v>23</v>
      </c>
      <c r="C14" s="633"/>
    </row>
    <row r="15" spans="1:6" ht="14.25" customHeight="1">
      <c r="A15" s="632" t="s">
        <v>310</v>
      </c>
      <c r="B15" s="633">
        <v>192</v>
      </c>
      <c r="C15" s="633"/>
    </row>
    <row r="16" spans="1:6" ht="14.25" customHeight="1">
      <c r="A16" s="632" t="s">
        <v>263</v>
      </c>
      <c r="B16" s="633">
        <v>249</v>
      </c>
      <c r="C16" s="633">
        <v>291</v>
      </c>
    </row>
    <row r="17" spans="1:3" ht="14.25" customHeight="1">
      <c r="A17" s="632" t="s">
        <v>264</v>
      </c>
      <c r="B17" s="633">
        <v>759</v>
      </c>
      <c r="C17" s="633">
        <v>617</v>
      </c>
    </row>
    <row r="18" spans="1:3" ht="14.25" customHeight="1">
      <c r="A18" s="632" t="s">
        <v>265</v>
      </c>
      <c r="B18" s="633">
        <v>905</v>
      </c>
      <c r="C18" s="633">
        <v>42</v>
      </c>
    </row>
    <row r="19" spans="1:3" ht="14.25" customHeight="1">
      <c r="A19" s="632" t="s">
        <v>130</v>
      </c>
      <c r="B19" s="633">
        <v>420</v>
      </c>
      <c r="C19" s="633">
        <v>281</v>
      </c>
    </row>
    <row r="20" spans="1:3" ht="14.25" customHeight="1">
      <c r="A20" s="632" t="s">
        <v>419</v>
      </c>
      <c r="B20" s="634">
        <v>1495</v>
      </c>
      <c r="C20" s="634">
        <v>2446</v>
      </c>
    </row>
    <row r="21" spans="1:3" ht="14.25" customHeight="1">
      <c r="A21" s="632" t="s">
        <v>420</v>
      </c>
      <c r="B21" s="633">
        <v>334</v>
      </c>
      <c r="C21" s="633">
        <v>401</v>
      </c>
    </row>
    <row r="22" spans="1:3" ht="14.25" customHeight="1">
      <c r="A22" s="632" t="s">
        <v>212</v>
      </c>
      <c r="B22" s="633">
        <v>132</v>
      </c>
      <c r="C22" s="633">
        <v>3</v>
      </c>
    </row>
    <row r="23" spans="1:3" ht="14.25" customHeight="1">
      <c r="A23" s="632" t="s">
        <v>540</v>
      </c>
      <c r="B23" s="634">
        <v>1563</v>
      </c>
      <c r="C23" s="633">
        <v>105</v>
      </c>
    </row>
    <row r="24" spans="1:3" ht="14.25" customHeight="1">
      <c r="A24" s="632" t="s">
        <v>131</v>
      </c>
      <c r="B24" s="633">
        <v>121</v>
      </c>
      <c r="C24" s="633">
        <v>914</v>
      </c>
    </row>
    <row r="25" spans="1:3" ht="14.25" customHeight="1">
      <c r="A25" s="632" t="s">
        <v>267</v>
      </c>
      <c r="B25" s="633">
        <v>60</v>
      </c>
      <c r="C25" s="633">
        <v>160</v>
      </c>
    </row>
    <row r="26" spans="1:3" ht="14.25" customHeight="1">
      <c r="A26" s="632" t="s">
        <v>541</v>
      </c>
      <c r="B26" s="633">
        <v>245</v>
      </c>
      <c r="C26" s="633">
        <v>216</v>
      </c>
    </row>
    <row r="27" spans="1:3" ht="14.25" customHeight="1">
      <c r="A27" s="632" t="s">
        <v>316</v>
      </c>
      <c r="B27" s="633">
        <v>215</v>
      </c>
      <c r="C27" s="633"/>
    </row>
    <row r="28" spans="1:3" ht="14.25" customHeight="1">
      <c r="A28" s="632" t="s">
        <v>317</v>
      </c>
      <c r="B28" s="633">
        <v>598</v>
      </c>
      <c r="C28" s="633">
        <v>212</v>
      </c>
    </row>
    <row r="29" spans="1:3" ht="14.25" customHeight="1">
      <c r="A29" s="632" t="s">
        <v>421</v>
      </c>
      <c r="B29" s="634">
        <v>1460</v>
      </c>
      <c r="C29" s="633">
        <v>833</v>
      </c>
    </row>
    <row r="30" spans="1:3" ht="14.25" customHeight="1">
      <c r="A30" s="632" t="s">
        <v>323</v>
      </c>
      <c r="B30" s="633">
        <v>153</v>
      </c>
      <c r="C30" s="633">
        <v>26</v>
      </c>
    </row>
    <row r="31" spans="1:3" ht="14.25" customHeight="1">
      <c r="A31" s="632" t="s">
        <v>268</v>
      </c>
      <c r="B31" s="634">
        <v>1593</v>
      </c>
      <c r="C31" s="633">
        <v>588</v>
      </c>
    </row>
    <row r="32" spans="1:3" ht="14.25" customHeight="1">
      <c r="A32" s="632" t="s">
        <v>424</v>
      </c>
      <c r="B32" s="633">
        <v>368</v>
      </c>
      <c r="C32" s="633">
        <v>780</v>
      </c>
    </row>
    <row r="33" spans="1:3" ht="14.25" customHeight="1">
      <c r="A33" s="632" t="s">
        <v>104</v>
      </c>
      <c r="B33" s="633">
        <v>6</v>
      </c>
      <c r="C33" s="633">
        <v>180</v>
      </c>
    </row>
    <row r="34" spans="1:3" ht="14.25" customHeight="1">
      <c r="A34" s="632" t="s">
        <v>108</v>
      </c>
      <c r="B34" s="633">
        <v>108</v>
      </c>
      <c r="C34" s="633">
        <v>89</v>
      </c>
    </row>
    <row r="35" spans="1:3" ht="14.25" customHeight="1">
      <c r="A35" s="632" t="s">
        <v>116</v>
      </c>
      <c r="B35" s="633">
        <v>77</v>
      </c>
      <c r="C35" s="633">
        <v>7</v>
      </c>
    </row>
    <row r="36" spans="1:3" ht="14.25" customHeight="1">
      <c r="A36" s="632" t="s">
        <v>327</v>
      </c>
      <c r="B36" s="633">
        <v>990</v>
      </c>
      <c r="C36" s="633">
        <v>10</v>
      </c>
    </row>
    <row r="37" spans="1:3" ht="14.25" customHeight="1">
      <c r="A37" s="632" t="s">
        <v>270</v>
      </c>
      <c r="B37" s="633">
        <v>429</v>
      </c>
      <c r="C37" s="633">
        <v>340</v>
      </c>
    </row>
    <row r="38" spans="1:3" ht="14.25" customHeight="1">
      <c r="A38" s="632" t="s">
        <v>352</v>
      </c>
      <c r="B38" s="633">
        <v>159</v>
      </c>
      <c r="C38" s="633">
        <v>130</v>
      </c>
    </row>
    <row r="39" spans="1:3" ht="14.25" customHeight="1">
      <c r="A39" s="632" t="s">
        <v>425</v>
      </c>
      <c r="B39" s="633">
        <v>29</v>
      </c>
      <c r="C39" s="633"/>
    </row>
    <row r="40" spans="1:3" ht="14.25" customHeight="1">
      <c r="A40" s="632" t="s">
        <v>272</v>
      </c>
      <c r="B40" s="633">
        <v>761</v>
      </c>
      <c r="C40" s="633">
        <v>660</v>
      </c>
    </row>
    <row r="41" spans="1:3" ht="14.25" customHeight="1">
      <c r="A41" s="632" t="s">
        <v>426</v>
      </c>
      <c r="B41" s="633">
        <v>228</v>
      </c>
      <c r="C41" s="634">
        <v>6240</v>
      </c>
    </row>
    <row r="42" spans="1:3" ht="14.25" customHeight="1">
      <c r="A42" s="632" t="s">
        <v>329</v>
      </c>
      <c r="B42" s="633">
        <v>289</v>
      </c>
      <c r="C42" s="633">
        <v>574</v>
      </c>
    </row>
    <row r="43" spans="1:3" ht="14.25" customHeight="1">
      <c r="A43" s="632" t="s">
        <v>331</v>
      </c>
      <c r="B43" s="633">
        <v>106</v>
      </c>
      <c r="C43" s="633"/>
    </row>
    <row r="44" spans="1:3" ht="14.25" customHeight="1">
      <c r="A44" s="632" t="s">
        <v>275</v>
      </c>
      <c r="B44" s="633">
        <v>199</v>
      </c>
      <c r="C44" s="633">
        <v>33</v>
      </c>
    </row>
    <row r="45" spans="1:3" ht="14.25" customHeight="1">
      <c r="A45" s="632" t="s">
        <v>135</v>
      </c>
      <c r="B45" s="633">
        <v>235</v>
      </c>
      <c r="C45" s="633">
        <v>613</v>
      </c>
    </row>
    <row r="46" spans="1:3" ht="14.25" customHeight="1">
      <c r="A46" s="632" t="s">
        <v>333</v>
      </c>
      <c r="B46" s="633">
        <v>40</v>
      </c>
      <c r="C46" s="633"/>
    </row>
    <row r="47" spans="1:3" ht="14.25" customHeight="1">
      <c r="A47" s="632" t="s">
        <v>278</v>
      </c>
      <c r="B47" s="633">
        <v>542</v>
      </c>
      <c r="C47" s="633">
        <v>258</v>
      </c>
    </row>
    <row r="48" spans="1:3" ht="14.25" customHeight="1">
      <c r="A48" s="632" t="s">
        <v>279</v>
      </c>
      <c r="B48" s="634">
        <v>1846</v>
      </c>
      <c r="C48" s="634">
        <v>3121</v>
      </c>
    </row>
    <row r="49" spans="1:3" ht="14.25" customHeight="1">
      <c r="A49" s="632" t="s">
        <v>334</v>
      </c>
      <c r="B49" s="633">
        <v>40</v>
      </c>
      <c r="C49" s="633">
        <v>98</v>
      </c>
    </row>
    <row r="50" spans="1:3" ht="14.25" customHeight="1">
      <c r="A50" s="632" t="s">
        <v>336</v>
      </c>
      <c r="B50" s="633">
        <v>135</v>
      </c>
      <c r="C50" s="633">
        <v>174</v>
      </c>
    </row>
    <row r="51" spans="1:3" ht="14.25" customHeight="1">
      <c r="A51" s="188"/>
      <c r="B51" s="521"/>
      <c r="C51" s="521"/>
    </row>
    <row r="52" spans="1:3" ht="14.25" customHeight="1">
      <c r="A52" s="188"/>
      <c r="B52" s="521"/>
      <c r="C52" s="521"/>
    </row>
    <row r="53" spans="1:3" ht="14.25" customHeight="1">
      <c r="A53" s="188"/>
      <c r="B53" s="521"/>
      <c r="C53" s="521"/>
    </row>
    <row r="54" spans="1:3" ht="14.25" customHeight="1">
      <c r="A54" s="188"/>
      <c r="B54" s="521"/>
      <c r="C54" s="521"/>
    </row>
    <row r="55" spans="1:3" ht="14.25" customHeight="1">
      <c r="A55" s="146"/>
      <c r="B55" s="521"/>
      <c r="C55" s="521"/>
    </row>
    <row r="56" spans="1:3" ht="14.25" customHeight="1">
      <c r="A56" s="188"/>
      <c r="B56" s="605"/>
      <c r="C56" s="605"/>
    </row>
    <row r="57" spans="1:3" ht="14.25" customHeight="1">
      <c r="B57" s="4"/>
      <c r="C57" s="25"/>
    </row>
    <row r="58" spans="1:3" ht="14.25" customHeight="1">
      <c r="B58" s="148"/>
    </row>
    <row r="59" spans="1:3" ht="14.25" customHeight="1">
      <c r="B59" s="148"/>
    </row>
    <row r="60" spans="1:3" ht="14.25" customHeight="1">
      <c r="B60" s="148"/>
    </row>
    <row r="61" spans="1:3" ht="14.25" customHeight="1">
      <c r="B61" s="148"/>
    </row>
    <row r="62" spans="1:3" ht="14.25" customHeight="1">
      <c r="B62" s="148"/>
    </row>
    <row r="63" spans="1:3" ht="14.25" customHeight="1">
      <c r="B63" s="148"/>
    </row>
    <row r="64" spans="1:3" ht="14.25" customHeight="1">
      <c r="B64" s="148"/>
    </row>
    <row r="65" spans="2:2" ht="14.25" customHeight="1">
      <c r="B65" s="148"/>
    </row>
    <row r="66" spans="2:2" ht="14.25" customHeight="1">
      <c r="B66" s="148"/>
    </row>
    <row r="67" spans="2:2" ht="14.25" customHeight="1">
      <c r="B67" s="148"/>
    </row>
    <row r="68" spans="2:2" ht="14.25" customHeight="1">
      <c r="B68" s="148"/>
    </row>
    <row r="69" spans="2:2" ht="14.25" customHeight="1">
      <c r="B69" s="148"/>
    </row>
    <row r="70" spans="2:2" ht="14.25" customHeight="1">
      <c r="B70" s="148"/>
    </row>
    <row r="71" spans="2:2" ht="14.25" customHeight="1">
      <c r="B71" s="148"/>
    </row>
    <row r="72" spans="2:2" ht="14.25" customHeight="1">
      <c r="B72" s="148"/>
    </row>
    <row r="73" spans="2:2" ht="14.25" customHeight="1">
      <c r="B73" s="148"/>
    </row>
    <row r="74" spans="2:2" ht="14.25" customHeight="1">
      <c r="B74" s="148"/>
    </row>
    <row r="75" spans="2:2" ht="14.25" customHeight="1">
      <c r="B75" s="148"/>
    </row>
    <row r="76" spans="2:2" ht="14.25" customHeight="1">
      <c r="B76" s="148"/>
    </row>
    <row r="77" spans="2:2" ht="14.25" customHeight="1">
      <c r="B77" s="148"/>
    </row>
    <row r="78" spans="2:2" ht="14.25" customHeight="1">
      <c r="B78" s="148"/>
    </row>
    <row r="79" spans="2:2" ht="14.25" customHeight="1">
      <c r="B79" s="148"/>
    </row>
    <row r="80" spans="2:2" ht="14.25" customHeight="1">
      <c r="B80" s="148"/>
    </row>
    <row r="81" spans="2:2" ht="14.25" customHeight="1">
      <c r="B81" s="148"/>
    </row>
    <row r="82" spans="2:2" ht="14.25" customHeight="1">
      <c r="B82" s="148"/>
    </row>
    <row r="83" spans="2:2" ht="14.25" customHeight="1">
      <c r="B83" s="148"/>
    </row>
    <row r="84" spans="2:2" ht="14.25" customHeight="1">
      <c r="B84" s="148"/>
    </row>
    <row r="85" spans="2:2" ht="14.25" customHeight="1">
      <c r="B85" s="148"/>
    </row>
    <row r="86" spans="2:2" ht="14.25" customHeight="1">
      <c r="B86" s="148"/>
    </row>
    <row r="87" spans="2:2" ht="14.25" customHeight="1">
      <c r="B87" s="148"/>
    </row>
    <row r="88" spans="2:2" ht="14.25" customHeight="1">
      <c r="B88" s="148"/>
    </row>
    <row r="89" spans="2:2" ht="14.25" customHeight="1">
      <c r="B89" s="148"/>
    </row>
    <row r="90" spans="2:2" ht="14.25" customHeight="1">
      <c r="B90" s="148"/>
    </row>
    <row r="91" spans="2:2" ht="14.25" customHeight="1">
      <c r="B91" s="148"/>
    </row>
    <row r="92" spans="2:2" ht="14.25" customHeight="1">
      <c r="B92" s="148"/>
    </row>
    <row r="93" spans="2:2" ht="14.25" customHeight="1">
      <c r="B93" s="148"/>
    </row>
    <row r="94" spans="2:2" ht="14.25" customHeight="1">
      <c r="B94" s="148"/>
    </row>
    <row r="95" spans="2:2" ht="14.25" customHeight="1">
      <c r="B95" s="148"/>
    </row>
    <row r="96" spans="2:2" ht="14.25" customHeight="1">
      <c r="B96" s="148"/>
    </row>
    <row r="97" spans="2:2" ht="14.25" customHeight="1">
      <c r="B97" s="148"/>
    </row>
    <row r="98" spans="2:2" ht="14.25" customHeight="1">
      <c r="B98" s="148"/>
    </row>
    <row r="99" spans="2:2" ht="14.25" customHeight="1">
      <c r="B99" s="148"/>
    </row>
    <row r="100" spans="2:2" ht="14.25" customHeight="1">
      <c r="B100" s="148"/>
    </row>
    <row r="101" spans="2:2" ht="14.25" customHeight="1">
      <c r="B101" s="148"/>
    </row>
    <row r="102" spans="2:2" ht="14.25" customHeight="1">
      <c r="B102" s="148"/>
    </row>
    <row r="103" spans="2:2" ht="14.25" customHeight="1">
      <c r="B103" s="148"/>
    </row>
    <row r="104" spans="2:2" ht="14.25" customHeight="1">
      <c r="B104" s="148"/>
    </row>
  </sheetData>
  <phoneticPr fontId="29" type="noConversion"/>
  <pageMargins left="0.51181102362204722" right="0.51181102362204722" top="0.47244094488188981" bottom="0.47244094488188981" header="0.23622047244094491" footer="0.23622047244094491"/>
  <pageSetup paperSize="9" orientation="portrait" r:id="rId1"/>
  <headerFooter alignWithMargins="0">
    <oddFooter>&amp;C&amp;9&amp;P&amp;L&amp;9Public Library Statistics 2016/17</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7"/>
  <dimension ref="A1:K55"/>
  <sheetViews>
    <sheetView zoomScaleNormal="100" workbookViewId="0">
      <pane ySplit="3" topLeftCell="A4" activePane="bottomLeft" state="frozen"/>
      <selection activeCell="E6" sqref="E6"/>
      <selection pane="bottomLeft" activeCell="C42" sqref="C42"/>
    </sheetView>
  </sheetViews>
  <sheetFormatPr defaultColWidth="9.140625" defaultRowHeight="14.25" customHeight="1"/>
  <cols>
    <col min="1" max="1" width="20.42578125" style="20" customWidth="1"/>
    <col min="2" max="2" width="31.5703125" style="48" customWidth="1"/>
    <col min="3" max="3" width="33" style="48" customWidth="1"/>
    <col min="4" max="4" width="9.42578125" style="180" customWidth="1"/>
    <col min="5" max="5" width="33.140625" style="24" bestFit="1" customWidth="1"/>
    <col min="6" max="6" width="11.140625" style="24" bestFit="1" customWidth="1"/>
    <col min="7" max="7" width="12.42578125" style="24" bestFit="1" customWidth="1"/>
    <col min="8" max="8" width="11.7109375" style="24" bestFit="1" customWidth="1"/>
    <col min="9" max="9" width="18.140625" style="24" bestFit="1" customWidth="1"/>
    <col min="10" max="10" width="12.85546875" style="24" bestFit="1" customWidth="1"/>
    <col min="11" max="11" width="9.140625" style="24"/>
    <col min="12" max="16384" width="9.140625" style="20"/>
  </cols>
  <sheetData>
    <row r="1" spans="1:4" ht="16.5" customHeight="1">
      <c r="A1" s="37" t="s">
        <v>517</v>
      </c>
      <c r="D1" s="335"/>
    </row>
    <row r="2" spans="1:4" ht="14.25" customHeight="1">
      <c r="A2" s="74"/>
      <c r="D2" s="335"/>
    </row>
    <row r="3" spans="1:4" ht="24">
      <c r="A3" s="73"/>
      <c r="B3" s="561" t="s">
        <v>382</v>
      </c>
      <c r="C3" s="561" t="s">
        <v>381</v>
      </c>
      <c r="D3" s="336"/>
    </row>
    <row r="4" spans="1:4" ht="14.25" customHeight="1">
      <c r="A4" s="632" t="s">
        <v>280</v>
      </c>
      <c r="B4" s="633">
        <v>444</v>
      </c>
      <c r="C4" s="634">
        <v>1147</v>
      </c>
      <c r="D4" s="4"/>
    </row>
    <row r="5" spans="1:4" ht="14.25" customHeight="1">
      <c r="A5" s="632" t="s">
        <v>213</v>
      </c>
      <c r="B5" s="633">
        <v>108</v>
      </c>
      <c r="C5" s="633">
        <v>51</v>
      </c>
      <c r="D5" s="4"/>
    </row>
    <row r="6" spans="1:4" ht="14.25" customHeight="1">
      <c r="A6" s="632" t="s">
        <v>281</v>
      </c>
      <c r="B6" s="633">
        <v>207</v>
      </c>
      <c r="C6" s="633">
        <v>151</v>
      </c>
      <c r="D6" s="4"/>
    </row>
    <row r="7" spans="1:4" ht="14.25" customHeight="1">
      <c r="A7" s="632" t="s">
        <v>438</v>
      </c>
      <c r="B7" s="633">
        <v>102</v>
      </c>
      <c r="C7" s="633">
        <v>323</v>
      </c>
      <c r="D7" s="4"/>
    </row>
    <row r="8" spans="1:4" ht="14.25" customHeight="1">
      <c r="A8" s="632" t="s">
        <v>106</v>
      </c>
      <c r="B8" s="633">
        <v>209</v>
      </c>
      <c r="C8" s="633">
        <v>42</v>
      </c>
      <c r="D8" s="4"/>
    </row>
    <row r="9" spans="1:4" ht="14.25" customHeight="1">
      <c r="A9" s="632" t="s">
        <v>282</v>
      </c>
      <c r="B9" s="634">
        <v>1489</v>
      </c>
      <c r="C9" s="634">
        <v>1367</v>
      </c>
      <c r="D9" s="4"/>
    </row>
    <row r="10" spans="1:4" ht="14.25" customHeight="1">
      <c r="A10" s="632" t="s">
        <v>428</v>
      </c>
      <c r="B10" s="634">
        <v>1825</v>
      </c>
      <c r="C10" s="634">
        <v>2073</v>
      </c>
      <c r="D10" s="4"/>
    </row>
    <row r="11" spans="1:4" ht="14.25" customHeight="1">
      <c r="A11" s="632" t="s">
        <v>341</v>
      </c>
      <c r="B11" s="633">
        <v>56</v>
      </c>
      <c r="C11" s="633">
        <v>6</v>
      </c>
      <c r="D11" s="4"/>
    </row>
    <row r="12" spans="1:4" ht="14.25" customHeight="1">
      <c r="A12" s="632" t="s">
        <v>283</v>
      </c>
      <c r="B12" s="633">
        <v>75</v>
      </c>
      <c r="C12" s="633">
        <v>695</v>
      </c>
      <c r="D12" s="4"/>
    </row>
    <row r="13" spans="1:4" ht="14.25" customHeight="1">
      <c r="A13" s="632" t="s">
        <v>284</v>
      </c>
      <c r="B13" s="634">
        <v>3417</v>
      </c>
      <c r="C13" s="634">
        <v>2214</v>
      </c>
      <c r="D13" s="4"/>
    </row>
    <row r="14" spans="1:4" ht="14.25" customHeight="1">
      <c r="A14" s="632" t="s">
        <v>214</v>
      </c>
      <c r="B14" s="633">
        <v>409</v>
      </c>
      <c r="C14" s="633"/>
      <c r="D14" s="4"/>
    </row>
    <row r="15" spans="1:4" ht="14.25" customHeight="1">
      <c r="A15" s="632" t="s">
        <v>429</v>
      </c>
      <c r="B15" s="634">
        <v>2685</v>
      </c>
      <c r="C15" s="634">
        <v>2049</v>
      </c>
      <c r="D15" s="4"/>
    </row>
    <row r="16" spans="1:4" ht="14.25" customHeight="1">
      <c r="A16" s="632" t="s">
        <v>345</v>
      </c>
      <c r="B16" s="633">
        <v>68</v>
      </c>
      <c r="C16" s="633"/>
      <c r="D16" s="4"/>
    </row>
    <row r="17" spans="1:4" ht="14.25" customHeight="1">
      <c r="A17" s="632" t="s">
        <v>347</v>
      </c>
      <c r="B17" s="633">
        <v>128</v>
      </c>
      <c r="C17" s="633">
        <v>182</v>
      </c>
      <c r="D17" s="4"/>
    </row>
    <row r="18" spans="1:4" ht="14.25" customHeight="1">
      <c r="A18" s="632" t="s">
        <v>436</v>
      </c>
      <c r="B18" s="633">
        <v>279</v>
      </c>
      <c r="C18" s="633">
        <v>564</v>
      </c>
      <c r="D18" s="4"/>
    </row>
    <row r="19" spans="1:4" ht="14.25" customHeight="1">
      <c r="A19" s="632" t="s">
        <v>285</v>
      </c>
      <c r="B19" s="633">
        <v>44</v>
      </c>
      <c r="C19" s="633">
        <v>49</v>
      </c>
      <c r="D19" s="4"/>
    </row>
    <row r="20" spans="1:4" ht="14.25" customHeight="1">
      <c r="A20" s="632" t="s">
        <v>6</v>
      </c>
      <c r="B20" s="633">
        <v>93</v>
      </c>
      <c r="C20" s="633">
        <v>1</v>
      </c>
      <c r="D20" s="4"/>
    </row>
    <row r="21" spans="1:4" ht="14.25" customHeight="1">
      <c r="A21" s="632" t="s">
        <v>430</v>
      </c>
      <c r="B21" s="633">
        <v>172</v>
      </c>
      <c r="C21" s="633">
        <v>208</v>
      </c>
      <c r="D21" s="4"/>
    </row>
    <row r="22" spans="1:4" ht="14.25" customHeight="1">
      <c r="A22" s="632" t="s">
        <v>286</v>
      </c>
      <c r="B22" s="633">
        <v>906</v>
      </c>
      <c r="C22" s="633">
        <v>815</v>
      </c>
      <c r="D22" s="4"/>
    </row>
    <row r="23" spans="1:4" ht="14.25" customHeight="1">
      <c r="A23" s="632" t="s">
        <v>215</v>
      </c>
      <c r="B23" s="634">
        <v>7282</v>
      </c>
      <c r="C23" s="634">
        <v>1130</v>
      </c>
      <c r="D23" s="4"/>
    </row>
    <row r="24" spans="1:4" ht="14.25" customHeight="1">
      <c r="A24" s="632" t="s">
        <v>216</v>
      </c>
      <c r="B24" s="633">
        <v>473</v>
      </c>
      <c r="C24" s="633">
        <v>252</v>
      </c>
      <c r="D24" s="4"/>
    </row>
    <row r="25" spans="1:4" ht="14.25" customHeight="1">
      <c r="A25" s="632" t="s">
        <v>542</v>
      </c>
      <c r="B25" s="633">
        <v>283</v>
      </c>
      <c r="C25" s="633">
        <v>286</v>
      </c>
      <c r="D25" s="4"/>
    </row>
    <row r="26" spans="1:4" ht="14.25" customHeight="1">
      <c r="A26" s="632" t="s">
        <v>287</v>
      </c>
      <c r="B26" s="633">
        <v>498</v>
      </c>
      <c r="C26" s="633">
        <v>585</v>
      </c>
      <c r="D26" s="4"/>
    </row>
    <row r="27" spans="1:4" ht="14.25" customHeight="1">
      <c r="A27" s="632" t="s">
        <v>288</v>
      </c>
      <c r="B27" s="633">
        <v>51</v>
      </c>
      <c r="C27" s="633">
        <v>201</v>
      </c>
      <c r="D27" s="4"/>
    </row>
    <row r="28" spans="1:4" ht="14.25" customHeight="1">
      <c r="A28" s="632" t="s">
        <v>195</v>
      </c>
      <c r="B28" s="633">
        <v>573</v>
      </c>
      <c r="C28" s="633">
        <v>287</v>
      </c>
      <c r="D28" s="4"/>
    </row>
    <row r="29" spans="1:4" ht="14.25" customHeight="1">
      <c r="A29" s="632" t="s">
        <v>196</v>
      </c>
      <c r="B29" s="633">
        <v>85</v>
      </c>
      <c r="C29" s="633">
        <v>253</v>
      </c>
      <c r="D29" s="4"/>
    </row>
    <row r="30" spans="1:4" ht="14.25" customHeight="1">
      <c r="A30" s="632" t="s">
        <v>431</v>
      </c>
      <c r="B30" s="633">
        <v>283</v>
      </c>
      <c r="C30" s="633">
        <v>44</v>
      </c>
      <c r="D30" s="4"/>
    </row>
    <row r="31" spans="1:4" ht="14.25" customHeight="1">
      <c r="A31" s="632" t="s">
        <v>289</v>
      </c>
      <c r="B31" s="633">
        <v>151</v>
      </c>
      <c r="C31" s="633">
        <v>87</v>
      </c>
      <c r="D31" s="4"/>
    </row>
    <row r="32" spans="1:4" ht="14.25" customHeight="1">
      <c r="A32" s="632" t="s">
        <v>290</v>
      </c>
      <c r="B32" s="634">
        <v>1177</v>
      </c>
      <c r="C32" s="633">
        <v>686</v>
      </c>
      <c r="D32" s="4"/>
    </row>
    <row r="33" spans="1:4" ht="14.25" customHeight="1">
      <c r="A33" s="632" t="s">
        <v>543</v>
      </c>
      <c r="B33" s="633">
        <v>722</v>
      </c>
      <c r="C33" s="634">
        <v>1558</v>
      </c>
      <c r="D33" s="4"/>
    </row>
    <row r="34" spans="1:4" ht="14.25" customHeight="1">
      <c r="A34" s="632" t="s">
        <v>198</v>
      </c>
      <c r="B34" s="633">
        <v>72</v>
      </c>
      <c r="C34" s="633">
        <v>228</v>
      </c>
      <c r="D34" s="4"/>
    </row>
    <row r="35" spans="1:4" ht="14.25" customHeight="1">
      <c r="A35" s="632" t="s">
        <v>544</v>
      </c>
      <c r="B35" s="633">
        <v>52</v>
      </c>
      <c r="C35" s="633">
        <v>255</v>
      </c>
      <c r="D35" s="4"/>
    </row>
    <row r="36" spans="1:4" ht="14.25" customHeight="1">
      <c r="A36" s="632" t="s">
        <v>387</v>
      </c>
      <c r="B36" s="633">
        <v>26</v>
      </c>
      <c r="C36" s="633">
        <v>127</v>
      </c>
      <c r="D36" s="4"/>
    </row>
    <row r="37" spans="1:4" ht="14.25" customHeight="1">
      <c r="A37" s="632" t="s">
        <v>101</v>
      </c>
      <c r="B37" s="633">
        <v>37</v>
      </c>
      <c r="C37" s="633">
        <v>2</v>
      </c>
      <c r="D37" s="4"/>
    </row>
    <row r="38" spans="1:4" ht="14.25" customHeight="1">
      <c r="A38" s="632" t="s">
        <v>292</v>
      </c>
      <c r="B38" s="633">
        <v>844</v>
      </c>
      <c r="C38" s="634">
        <v>1491</v>
      </c>
      <c r="D38" s="4"/>
    </row>
    <row r="39" spans="1:4" ht="14.25" customHeight="1">
      <c r="A39" s="632" t="s">
        <v>206</v>
      </c>
      <c r="B39" s="633">
        <v>353</v>
      </c>
      <c r="C39" s="633">
        <v>51</v>
      </c>
      <c r="D39" s="4"/>
    </row>
    <row r="40" spans="1:4" ht="14.25" customHeight="1">
      <c r="A40" s="632" t="s">
        <v>218</v>
      </c>
      <c r="B40" s="633">
        <v>44</v>
      </c>
      <c r="C40" s="633">
        <v>2</v>
      </c>
      <c r="D40" s="4"/>
    </row>
    <row r="41" spans="1:4" ht="14.25" customHeight="1">
      <c r="A41" s="632" t="s">
        <v>293</v>
      </c>
      <c r="B41" s="634">
        <v>2531</v>
      </c>
      <c r="C41" s="634">
        <v>2446</v>
      </c>
      <c r="D41" s="4"/>
    </row>
    <row r="42" spans="1:4" ht="14.25" customHeight="1">
      <c r="A42" s="632" t="s">
        <v>207</v>
      </c>
      <c r="B42" s="633">
        <v>258</v>
      </c>
      <c r="C42" s="633"/>
      <c r="D42" s="4"/>
    </row>
    <row r="43" spans="1:4" ht="14.25" customHeight="1">
      <c r="A43" s="632" t="s">
        <v>294</v>
      </c>
      <c r="B43" s="633">
        <v>268</v>
      </c>
      <c r="C43" s="633">
        <v>52</v>
      </c>
      <c r="D43" s="4"/>
    </row>
    <row r="44" spans="1:4" ht="14.25" customHeight="1">
      <c r="A44" s="632" t="s">
        <v>295</v>
      </c>
      <c r="B44" s="633">
        <v>169</v>
      </c>
      <c r="C44" s="633">
        <v>117</v>
      </c>
      <c r="D44" s="4"/>
    </row>
    <row r="45" spans="1:4" ht="14.25" customHeight="1">
      <c r="A45" s="632" t="s">
        <v>296</v>
      </c>
      <c r="B45" s="633">
        <v>542</v>
      </c>
      <c r="C45" s="633">
        <v>547</v>
      </c>
      <c r="D45" s="4"/>
    </row>
    <row r="46" spans="1:4" ht="14.25" customHeight="1">
      <c r="A46" s="632" t="s">
        <v>103</v>
      </c>
      <c r="B46" s="633">
        <v>34</v>
      </c>
      <c r="C46" s="633">
        <v>31</v>
      </c>
      <c r="D46" s="4"/>
    </row>
    <row r="47" spans="1:4" ht="14.25" customHeight="1">
      <c r="B47" s="521"/>
      <c r="C47" s="521"/>
      <c r="D47" s="4"/>
    </row>
    <row r="48" spans="1:4" ht="14.25" customHeight="1">
      <c r="A48" s="61" t="s">
        <v>249</v>
      </c>
      <c r="B48" s="635">
        <f>MEDIAN(B4:B46,'Document Delivery A-L'!B4:B50)</f>
        <v>231.5</v>
      </c>
      <c r="C48" s="635">
        <f>MEDIAN(C4:C46,'Document Delivery A-L'!C4:C50)</f>
        <v>253</v>
      </c>
      <c r="D48" s="4"/>
    </row>
    <row r="49" spans="1:4" ht="14.25" customHeight="1">
      <c r="A49" s="61" t="s">
        <v>248</v>
      </c>
      <c r="B49" s="635">
        <f>AVERAGE(B4:B46,'Document Delivery A-L'!B4:B50)</f>
        <v>546.48888888888894</v>
      </c>
      <c r="C49" s="635">
        <f>AVERAGE(C4:C46,'Document Delivery A-L'!C4:C50)</f>
        <v>586.54320987654319</v>
      </c>
      <c r="D49" s="4"/>
    </row>
    <row r="50" spans="1:4" ht="14.25" customHeight="1">
      <c r="A50" s="61" t="s">
        <v>222</v>
      </c>
      <c r="B50" s="635">
        <f>SUM(B4:B46,'Document Delivery A-L'!B4:B50)</f>
        <v>49184</v>
      </c>
      <c r="C50" s="635">
        <f>SUM(C4:C46,'Document Delivery A-L'!C4:C50)</f>
        <v>47510</v>
      </c>
      <c r="D50" s="4"/>
    </row>
    <row r="51" spans="1:4" ht="14.25" customHeight="1">
      <c r="B51" s="521"/>
      <c r="C51" s="521"/>
      <c r="D51" s="337"/>
    </row>
    <row r="52" spans="1:4" ht="14.25" customHeight="1">
      <c r="B52" s="53"/>
      <c r="C52" s="53"/>
      <c r="D52" s="337"/>
    </row>
    <row r="53" spans="1:4" ht="14.25" customHeight="1">
      <c r="B53" s="54"/>
      <c r="C53" s="54"/>
      <c r="D53" s="54"/>
    </row>
    <row r="54" spans="1:4" ht="14.25" customHeight="1">
      <c r="B54" s="54"/>
      <c r="C54" s="54"/>
      <c r="D54" s="54"/>
    </row>
    <row r="55" spans="1:4" ht="14.25" customHeight="1">
      <c r="B55" s="54"/>
      <c r="C55" s="54"/>
      <c r="D55" s="54"/>
    </row>
  </sheetData>
  <sortState ref="A24:A25">
    <sortCondition descending="1" ref="A37"/>
  </sortState>
  <phoneticPr fontId="29"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M46"/>
  <sheetViews>
    <sheetView zoomScaleNormal="100" workbookViewId="0">
      <pane ySplit="5" topLeftCell="A6" activePane="bottomLeft" state="frozen"/>
      <selection activeCell="M48" sqref="M48"/>
      <selection pane="bottomLeft" activeCell="I44" sqref="I44"/>
    </sheetView>
  </sheetViews>
  <sheetFormatPr defaultColWidth="8.85546875" defaultRowHeight="12.75"/>
  <cols>
    <col min="1" max="1" width="19.140625" customWidth="1"/>
    <col min="2" max="2" width="10" style="293" bestFit="1" customWidth="1"/>
    <col min="3" max="3" width="14.140625" style="142" customWidth="1"/>
    <col min="4" max="4" width="6.85546875" style="169" bestFit="1" customWidth="1"/>
    <col min="5" max="5" width="10.42578125" style="142" bestFit="1" customWidth="1"/>
    <col min="6" max="6" width="9.42578125" style="142" customWidth="1"/>
    <col min="7" max="7" width="2.7109375" style="142" bestFit="1" customWidth="1"/>
    <col min="8" max="8" width="11.5703125" customWidth="1"/>
    <col min="9" max="10" width="10" style="170" customWidth="1"/>
    <col min="11" max="11" width="8.85546875" style="170" customWidth="1"/>
  </cols>
  <sheetData>
    <row r="1" spans="1:13" ht="15">
      <c r="A1" s="12" t="s">
        <v>15</v>
      </c>
      <c r="B1" s="291"/>
      <c r="D1" s="218"/>
    </row>
    <row r="2" spans="1:13">
      <c r="A2" s="5" t="s">
        <v>456</v>
      </c>
      <c r="B2" s="292"/>
      <c r="C2" s="227"/>
      <c r="D2" s="218"/>
      <c r="E2" s="232"/>
      <c r="F2" s="232"/>
      <c r="G2" s="232"/>
    </row>
    <row r="3" spans="1:13" ht="9" customHeight="1">
      <c r="C3" s="227"/>
      <c r="D3" s="218"/>
      <c r="E3" s="232"/>
      <c r="F3" s="232"/>
      <c r="G3" s="232"/>
    </row>
    <row r="4" spans="1:13" s="308" customFormat="1" ht="48">
      <c r="B4" s="546" t="s">
        <v>451</v>
      </c>
      <c r="C4" s="542" t="s">
        <v>457</v>
      </c>
      <c r="D4" s="543" t="s">
        <v>229</v>
      </c>
      <c r="E4" s="542" t="s">
        <v>458</v>
      </c>
      <c r="F4" s="542" t="s">
        <v>459</v>
      </c>
      <c r="G4" s="542"/>
      <c r="H4" s="543" t="s">
        <v>440</v>
      </c>
      <c r="I4" s="543" t="s">
        <v>441</v>
      </c>
      <c r="J4" s="543" t="s">
        <v>460</v>
      </c>
      <c r="K4" s="310"/>
      <c r="L4" s="311"/>
      <c r="M4" s="311"/>
    </row>
    <row r="5" spans="1:13" ht="13.5" customHeight="1">
      <c r="B5" s="547"/>
      <c r="C5" s="373" t="s">
        <v>246</v>
      </c>
      <c r="D5" s="548" t="s">
        <v>246</v>
      </c>
      <c r="E5" s="549" t="s">
        <v>246</v>
      </c>
      <c r="F5" s="549" t="s">
        <v>246</v>
      </c>
      <c r="G5" s="549"/>
      <c r="H5" s="549" t="s">
        <v>246</v>
      </c>
      <c r="I5" s="549" t="s">
        <v>246</v>
      </c>
      <c r="J5" s="549" t="s">
        <v>246</v>
      </c>
    </row>
    <row r="6" spans="1:13" ht="13.5" customHeight="1">
      <c r="A6" s="4" t="s">
        <v>286</v>
      </c>
      <c r="B6" s="606">
        <v>147408</v>
      </c>
      <c r="C6" s="415">
        <v>9143430</v>
      </c>
      <c r="D6" s="367">
        <f t="shared" ref="D6:D37" si="0">SUM(C6/B6)</f>
        <v>62.028044610875938</v>
      </c>
      <c r="E6" s="465">
        <v>272705</v>
      </c>
      <c r="F6" s="403">
        <v>89991</v>
      </c>
      <c r="G6" s="403"/>
      <c r="H6" s="403"/>
      <c r="I6" s="403"/>
      <c r="J6" s="465">
        <f t="shared" ref="J6:J37" si="1">SUM(E6:I6)</f>
        <v>362696</v>
      </c>
    </row>
    <row r="7" spans="1:13" ht="13.5" customHeight="1">
      <c r="A7" s="4" t="s">
        <v>128</v>
      </c>
      <c r="B7" s="606">
        <v>23426</v>
      </c>
      <c r="C7" s="211">
        <v>735248</v>
      </c>
      <c r="D7" s="367">
        <f t="shared" si="0"/>
        <v>31.385981388201145</v>
      </c>
      <c r="E7" s="465">
        <v>77702</v>
      </c>
      <c r="F7" s="403">
        <v>15000</v>
      </c>
      <c r="G7" s="403"/>
      <c r="H7" s="403">
        <v>4355</v>
      </c>
      <c r="I7" s="403"/>
      <c r="J7" s="465">
        <f t="shared" si="1"/>
        <v>97057</v>
      </c>
    </row>
    <row r="8" spans="1:13" ht="13.5" customHeight="1">
      <c r="A8" s="4" t="s">
        <v>287</v>
      </c>
      <c r="B8" s="606">
        <v>119544</v>
      </c>
      <c r="C8" s="211">
        <v>6481490</v>
      </c>
      <c r="D8" s="367">
        <f t="shared" si="0"/>
        <v>54.218446764371279</v>
      </c>
      <c r="E8" s="465">
        <v>254045</v>
      </c>
      <c r="F8" s="403">
        <v>41340</v>
      </c>
      <c r="G8" s="403"/>
      <c r="H8" s="403"/>
      <c r="I8" s="403"/>
      <c r="J8" s="465">
        <f t="shared" si="1"/>
        <v>295385</v>
      </c>
    </row>
    <row r="9" spans="1:13" ht="13.5" customHeight="1">
      <c r="A9" s="4" t="s">
        <v>288</v>
      </c>
      <c r="B9" s="606">
        <v>70734</v>
      </c>
      <c r="C9" s="211">
        <v>2483205</v>
      </c>
      <c r="D9" s="367">
        <f t="shared" si="0"/>
        <v>35.106243107982017</v>
      </c>
      <c r="E9" s="465">
        <v>130857</v>
      </c>
      <c r="F9" s="403">
        <v>59457</v>
      </c>
      <c r="G9" s="403"/>
      <c r="H9" s="403"/>
      <c r="I9" s="403"/>
      <c r="J9" s="465">
        <f t="shared" si="1"/>
        <v>190314</v>
      </c>
      <c r="K9" s="260"/>
    </row>
    <row r="10" spans="1:13" ht="13.5" customHeight="1">
      <c r="A10" s="4" t="s">
        <v>195</v>
      </c>
      <c r="B10" s="606">
        <v>101462</v>
      </c>
      <c r="C10" s="211">
        <v>2523765</v>
      </c>
      <c r="D10" s="367">
        <f t="shared" si="0"/>
        <v>24.873992233545565</v>
      </c>
      <c r="E10" s="465">
        <v>257693</v>
      </c>
      <c r="F10" s="403">
        <v>30000</v>
      </c>
      <c r="G10" s="403"/>
      <c r="H10" s="403"/>
      <c r="I10" s="403"/>
      <c r="J10" s="465">
        <f t="shared" si="1"/>
        <v>287693</v>
      </c>
      <c r="K10" s="260"/>
    </row>
    <row r="11" spans="1:13" ht="13.5" customHeight="1">
      <c r="A11" s="4" t="s">
        <v>196</v>
      </c>
      <c r="B11" s="606">
        <v>24061</v>
      </c>
      <c r="C11" s="434">
        <v>1581515</v>
      </c>
      <c r="D11" s="367">
        <f t="shared" si="0"/>
        <v>65.729396118199574</v>
      </c>
      <c r="E11" s="465">
        <v>44513</v>
      </c>
      <c r="F11" s="403">
        <v>30479</v>
      </c>
      <c r="G11" s="403"/>
      <c r="H11" s="403"/>
      <c r="I11" s="403"/>
      <c r="J11" s="465">
        <f t="shared" si="1"/>
        <v>74992</v>
      </c>
      <c r="K11" s="260"/>
    </row>
    <row r="12" spans="1:13" ht="13.5" customHeight="1">
      <c r="A12" s="4" t="s">
        <v>431</v>
      </c>
      <c r="B12" s="606">
        <v>20880</v>
      </c>
      <c r="C12" s="434">
        <v>1241090</v>
      </c>
      <c r="D12" s="367">
        <f t="shared" si="0"/>
        <v>59.439176245210732</v>
      </c>
      <c r="E12" s="465">
        <v>84479</v>
      </c>
      <c r="F12" s="403">
        <v>19651</v>
      </c>
      <c r="G12" s="403"/>
      <c r="H12" s="403"/>
      <c r="I12" s="403"/>
      <c r="J12" s="465">
        <f t="shared" si="1"/>
        <v>104130</v>
      </c>
      <c r="K12" s="260"/>
    </row>
    <row r="13" spans="1:13" ht="13.5" customHeight="1">
      <c r="A13" s="4" t="s">
        <v>432</v>
      </c>
      <c r="B13" s="606">
        <v>15013</v>
      </c>
      <c r="C13" s="155">
        <v>501973</v>
      </c>
      <c r="D13" s="367">
        <f t="shared" si="0"/>
        <v>33.435888896289882</v>
      </c>
      <c r="E13" s="465">
        <v>56500</v>
      </c>
      <c r="F13" s="403">
        <v>12311</v>
      </c>
      <c r="G13" s="403"/>
      <c r="H13" s="403">
        <v>4355</v>
      </c>
      <c r="I13" s="403"/>
      <c r="J13" s="465">
        <f t="shared" si="1"/>
        <v>73166</v>
      </c>
      <c r="K13" s="260"/>
    </row>
    <row r="14" spans="1:13" ht="13.5" customHeight="1">
      <c r="A14" s="4" t="s">
        <v>289</v>
      </c>
      <c r="B14" s="606">
        <v>40963</v>
      </c>
      <c r="C14" s="211">
        <v>1814250</v>
      </c>
      <c r="D14" s="367">
        <f t="shared" si="0"/>
        <v>44.289968996411396</v>
      </c>
      <c r="E14" s="465">
        <v>75782</v>
      </c>
      <c r="F14" s="403">
        <v>37189</v>
      </c>
      <c r="G14" s="403"/>
      <c r="H14" s="403"/>
      <c r="I14" s="403"/>
      <c r="J14" s="465">
        <f t="shared" si="1"/>
        <v>112971</v>
      </c>
      <c r="K14" s="260"/>
    </row>
    <row r="15" spans="1:13" ht="13.5" customHeight="1">
      <c r="A15" s="4" t="s">
        <v>290</v>
      </c>
      <c r="B15" s="606">
        <v>227312</v>
      </c>
      <c r="C15" s="211">
        <v>7357631</v>
      </c>
      <c r="D15" s="367">
        <f t="shared" si="0"/>
        <v>32.367983212500882</v>
      </c>
      <c r="E15" s="465">
        <v>420527</v>
      </c>
      <c r="F15" s="403">
        <v>133706</v>
      </c>
      <c r="G15" s="403"/>
      <c r="H15" s="403"/>
      <c r="I15" s="403"/>
      <c r="J15" s="465">
        <f t="shared" si="1"/>
        <v>554233</v>
      </c>
      <c r="K15" s="260"/>
    </row>
    <row r="16" spans="1:13" ht="13.5" customHeight="1">
      <c r="A16" s="4" t="s">
        <v>107</v>
      </c>
      <c r="B16" s="606">
        <v>210931</v>
      </c>
      <c r="C16" s="434">
        <v>11987735</v>
      </c>
      <c r="D16" s="367">
        <f t="shared" si="0"/>
        <v>56.832494986512174</v>
      </c>
      <c r="E16" s="465">
        <v>485449</v>
      </c>
      <c r="F16" s="403">
        <v>40811</v>
      </c>
      <c r="G16" s="403"/>
      <c r="H16" s="403"/>
      <c r="I16" s="403"/>
      <c r="J16" s="465">
        <f t="shared" si="1"/>
        <v>526260</v>
      </c>
      <c r="K16" s="260"/>
    </row>
    <row r="17" spans="1:11" ht="13.5" customHeight="1">
      <c r="A17" s="4" t="s">
        <v>354</v>
      </c>
      <c r="B17" s="606">
        <v>61800</v>
      </c>
      <c r="C17" s="211">
        <v>2182062</v>
      </c>
      <c r="D17" s="367">
        <f t="shared" si="0"/>
        <v>35.308446601941746</v>
      </c>
      <c r="E17" s="465">
        <v>190231</v>
      </c>
      <c r="F17" s="403">
        <v>34396</v>
      </c>
      <c r="G17" s="403"/>
      <c r="H17" s="403">
        <v>4355</v>
      </c>
      <c r="I17" s="403"/>
      <c r="J17" s="465">
        <f t="shared" si="1"/>
        <v>228982</v>
      </c>
      <c r="K17" s="260"/>
    </row>
    <row r="18" spans="1:11" ht="13.5" customHeight="1">
      <c r="A18" s="4" t="s">
        <v>197</v>
      </c>
      <c r="B18" s="606">
        <v>6088</v>
      </c>
      <c r="C18" s="211">
        <v>333854</v>
      </c>
      <c r="D18" s="367">
        <f t="shared" si="0"/>
        <v>54.838042049934295</v>
      </c>
      <c r="E18" s="465">
        <v>22743</v>
      </c>
      <c r="F18" s="403">
        <v>7500</v>
      </c>
      <c r="G18" s="403"/>
      <c r="H18" s="403">
        <v>4355</v>
      </c>
      <c r="I18" s="403"/>
      <c r="J18" s="465">
        <f t="shared" si="1"/>
        <v>34598</v>
      </c>
      <c r="K18" s="260"/>
    </row>
    <row r="19" spans="1:11" ht="13.5" customHeight="1">
      <c r="A19" s="4" t="s">
        <v>198</v>
      </c>
      <c r="B19" s="606">
        <v>7038</v>
      </c>
      <c r="C19" s="211">
        <v>474399</v>
      </c>
      <c r="D19" s="367">
        <f t="shared" si="0"/>
        <v>67.405370843989772</v>
      </c>
      <c r="E19" s="465">
        <v>28660</v>
      </c>
      <c r="F19" s="403">
        <v>7396</v>
      </c>
      <c r="G19" s="403"/>
      <c r="H19" s="403"/>
      <c r="I19" s="403"/>
      <c r="J19" s="465">
        <f t="shared" si="1"/>
        <v>36056</v>
      </c>
      <c r="K19" s="260"/>
    </row>
    <row r="20" spans="1:11" ht="13.5" customHeight="1">
      <c r="A20" s="4" t="s">
        <v>199</v>
      </c>
      <c r="B20" s="606">
        <v>94011</v>
      </c>
      <c r="C20" s="211">
        <v>4565665</v>
      </c>
      <c r="D20" s="367">
        <f t="shared" si="0"/>
        <v>48.565221091148906</v>
      </c>
      <c r="E20" s="465">
        <v>184542</v>
      </c>
      <c r="F20" s="403">
        <v>84500</v>
      </c>
      <c r="G20" s="403"/>
      <c r="H20" s="403">
        <v>4355</v>
      </c>
      <c r="I20" s="403"/>
      <c r="J20" s="465">
        <f t="shared" si="1"/>
        <v>273397</v>
      </c>
      <c r="K20" s="260"/>
    </row>
    <row r="21" spans="1:11" ht="13.5" customHeight="1">
      <c r="A21" s="4" t="s">
        <v>217</v>
      </c>
      <c r="B21" s="606">
        <v>14522</v>
      </c>
      <c r="C21" s="211">
        <v>635780</v>
      </c>
      <c r="D21" s="367">
        <f t="shared" si="0"/>
        <v>43.780471009502826</v>
      </c>
      <c r="E21" s="465">
        <v>62102</v>
      </c>
      <c r="F21" s="403">
        <v>15200</v>
      </c>
      <c r="G21" s="403"/>
      <c r="H21" s="403">
        <v>4355</v>
      </c>
      <c r="I21" s="403"/>
      <c r="J21" s="465">
        <f t="shared" si="1"/>
        <v>81657</v>
      </c>
      <c r="K21" s="260"/>
    </row>
    <row r="22" spans="1:11" ht="13.5" customHeight="1">
      <c r="A22" s="4" t="s">
        <v>101</v>
      </c>
      <c r="B22" s="606">
        <v>7794</v>
      </c>
      <c r="C22" s="434">
        <v>408873</v>
      </c>
      <c r="D22" s="367">
        <f t="shared" si="0"/>
        <v>52.459969207082374</v>
      </c>
      <c r="E22" s="465">
        <v>14419</v>
      </c>
      <c r="F22" s="403">
        <v>32476</v>
      </c>
      <c r="G22" s="403"/>
      <c r="H22" s="403">
        <v>4355</v>
      </c>
      <c r="I22" s="403"/>
      <c r="J22" s="465">
        <f t="shared" si="1"/>
        <v>51250</v>
      </c>
      <c r="K22" s="260"/>
    </row>
    <row r="23" spans="1:11" ht="13.5" customHeight="1">
      <c r="A23" s="4" t="s">
        <v>200</v>
      </c>
      <c r="B23" s="606">
        <v>6376</v>
      </c>
      <c r="C23" s="211">
        <v>321680</v>
      </c>
      <c r="D23" s="367">
        <f t="shared" si="0"/>
        <v>50.451693851944796</v>
      </c>
      <c r="E23" s="465">
        <v>23782</v>
      </c>
      <c r="F23" s="403">
        <v>7004</v>
      </c>
      <c r="G23" s="403"/>
      <c r="H23" s="403">
        <v>4355</v>
      </c>
      <c r="I23" s="403"/>
      <c r="J23" s="465">
        <f t="shared" si="1"/>
        <v>35141</v>
      </c>
      <c r="K23" s="260"/>
    </row>
    <row r="24" spans="1:11" ht="13.5" customHeight="1">
      <c r="A24" s="4" t="s">
        <v>201</v>
      </c>
      <c r="B24" s="606">
        <v>64272</v>
      </c>
      <c r="C24" s="211">
        <v>2260944</v>
      </c>
      <c r="D24" s="367">
        <f t="shared" si="0"/>
        <v>35.177744585511576</v>
      </c>
      <c r="E24" s="465">
        <v>118904</v>
      </c>
      <c r="F24" s="403">
        <v>53229</v>
      </c>
      <c r="G24" s="403"/>
      <c r="H24" s="403">
        <v>4355</v>
      </c>
      <c r="I24" s="403"/>
      <c r="J24" s="465">
        <f t="shared" si="1"/>
        <v>176488</v>
      </c>
      <c r="K24" s="260"/>
    </row>
    <row r="25" spans="1:11" ht="13.5" customHeight="1">
      <c r="A25" s="4" t="s">
        <v>202</v>
      </c>
      <c r="B25" s="606">
        <v>3054</v>
      </c>
      <c r="C25" s="434">
        <v>137082</v>
      </c>
      <c r="D25" s="367">
        <f t="shared" si="0"/>
        <v>44.886051080550097</v>
      </c>
      <c r="E25" s="465">
        <v>15268</v>
      </c>
      <c r="F25" s="403">
        <v>5988</v>
      </c>
      <c r="G25" s="403"/>
      <c r="H25" s="403">
        <v>4355</v>
      </c>
      <c r="I25" s="403"/>
      <c r="J25" s="465">
        <f t="shared" si="1"/>
        <v>25611</v>
      </c>
      <c r="K25" s="260"/>
    </row>
    <row r="26" spans="1:11" ht="13.5" customHeight="1">
      <c r="A26" s="4" t="s">
        <v>203</v>
      </c>
      <c r="B26" s="606">
        <v>6750</v>
      </c>
      <c r="C26" s="211">
        <v>233413</v>
      </c>
      <c r="D26" s="367">
        <f t="shared" si="0"/>
        <v>34.579703703703707</v>
      </c>
      <c r="E26" s="465">
        <v>18688</v>
      </c>
      <c r="F26" s="403">
        <v>18000</v>
      </c>
      <c r="G26" s="403"/>
      <c r="H26" s="403">
        <v>4355</v>
      </c>
      <c r="I26" s="403"/>
      <c r="J26" s="465">
        <f t="shared" si="1"/>
        <v>41043</v>
      </c>
      <c r="K26" s="260"/>
    </row>
    <row r="27" spans="1:11" ht="13.5" customHeight="1">
      <c r="A27" s="4" t="s">
        <v>204</v>
      </c>
      <c r="B27" s="606">
        <v>2901</v>
      </c>
      <c r="C27" s="211">
        <v>337251</v>
      </c>
      <c r="D27" s="367">
        <f t="shared" si="0"/>
        <v>116.25336091003102</v>
      </c>
      <c r="E27" s="465">
        <v>13634</v>
      </c>
      <c r="F27" s="403">
        <v>7254</v>
      </c>
      <c r="G27" s="403"/>
      <c r="H27" s="403">
        <v>4355</v>
      </c>
      <c r="I27" s="403"/>
      <c r="J27" s="465">
        <f t="shared" si="1"/>
        <v>25243</v>
      </c>
      <c r="K27" s="260"/>
    </row>
    <row r="28" spans="1:11" ht="13.5" customHeight="1">
      <c r="A28" s="4" t="s">
        <v>102</v>
      </c>
      <c r="B28" s="606">
        <v>9688</v>
      </c>
      <c r="C28" s="434">
        <v>610280</v>
      </c>
      <c r="D28" s="367">
        <f t="shared" si="0"/>
        <v>62.993393889347644</v>
      </c>
      <c r="E28" s="465">
        <v>31535</v>
      </c>
      <c r="F28" s="403">
        <v>22209</v>
      </c>
      <c r="G28" s="403"/>
      <c r="H28" s="403">
        <v>4355</v>
      </c>
      <c r="I28" s="403"/>
      <c r="J28" s="465">
        <f t="shared" si="1"/>
        <v>58099</v>
      </c>
      <c r="K28" s="260"/>
    </row>
    <row r="29" spans="1:11" ht="13.5" customHeight="1">
      <c r="A29" s="4" t="s">
        <v>292</v>
      </c>
      <c r="B29" s="606">
        <v>73366</v>
      </c>
      <c r="C29" s="211">
        <v>5941888</v>
      </c>
      <c r="D29" s="367">
        <f t="shared" si="0"/>
        <v>80.989668238693667</v>
      </c>
      <c r="E29" s="465">
        <v>135727</v>
      </c>
      <c r="F29" s="403">
        <v>49219</v>
      </c>
      <c r="G29" s="403"/>
      <c r="H29" s="403"/>
      <c r="I29" s="403"/>
      <c r="J29" s="465">
        <f t="shared" si="1"/>
        <v>184946</v>
      </c>
      <c r="K29" s="260"/>
    </row>
    <row r="30" spans="1:11" ht="13.5" customHeight="1">
      <c r="A30" s="4" t="s">
        <v>205</v>
      </c>
      <c r="B30" s="606">
        <v>3708</v>
      </c>
      <c r="C30" s="211">
        <v>161541</v>
      </c>
      <c r="D30" s="367">
        <f t="shared" si="0"/>
        <v>43.565533980582522</v>
      </c>
      <c r="E30" s="465">
        <v>6860</v>
      </c>
      <c r="F30" s="403">
        <v>17386</v>
      </c>
      <c r="G30" s="403"/>
      <c r="H30" s="403"/>
      <c r="I30" s="403"/>
      <c r="J30" s="465">
        <f t="shared" si="1"/>
        <v>24246</v>
      </c>
      <c r="K30" s="260"/>
    </row>
    <row r="31" spans="1:11" ht="13.5" customHeight="1">
      <c r="A31" s="4" t="s">
        <v>206</v>
      </c>
      <c r="B31" s="606">
        <v>6962</v>
      </c>
      <c r="C31" s="211">
        <v>441000</v>
      </c>
      <c r="D31" s="367">
        <f t="shared" si="0"/>
        <v>63.343866704969834</v>
      </c>
      <c r="E31" s="465">
        <v>27160</v>
      </c>
      <c r="F31" s="403">
        <v>11200</v>
      </c>
      <c r="G31" s="403" t="s">
        <v>523</v>
      </c>
      <c r="H31" s="403"/>
      <c r="I31" s="403"/>
      <c r="J31" s="465">
        <f t="shared" si="1"/>
        <v>38360</v>
      </c>
      <c r="K31" s="260"/>
    </row>
    <row r="32" spans="1:11" ht="13.5" customHeight="1">
      <c r="A32" s="4" t="s">
        <v>293</v>
      </c>
      <c r="B32" s="606">
        <v>77833</v>
      </c>
      <c r="C32" s="211">
        <v>6353410</v>
      </c>
      <c r="D32" s="367">
        <f t="shared" si="0"/>
        <v>81.628743592049645</v>
      </c>
      <c r="E32" s="465">
        <v>143991</v>
      </c>
      <c r="F32" s="403">
        <v>51711</v>
      </c>
      <c r="G32" s="403"/>
      <c r="H32" s="403"/>
      <c r="I32" s="403"/>
      <c r="J32" s="465">
        <f t="shared" si="1"/>
        <v>195702</v>
      </c>
      <c r="K32" s="260"/>
    </row>
    <row r="33" spans="1:11" ht="13.5" customHeight="1">
      <c r="A33" s="4" t="s">
        <v>207</v>
      </c>
      <c r="B33" s="606">
        <v>48845</v>
      </c>
      <c r="C33" s="211">
        <v>1750789</v>
      </c>
      <c r="D33" s="367">
        <f t="shared" si="0"/>
        <v>35.84377111270345</v>
      </c>
      <c r="E33" s="465">
        <v>121852</v>
      </c>
      <c r="F33" s="403">
        <v>13500</v>
      </c>
      <c r="G33" s="403"/>
      <c r="H33" s="403"/>
      <c r="I33" s="403"/>
      <c r="J33" s="465">
        <f t="shared" si="1"/>
        <v>135352</v>
      </c>
      <c r="K33" s="260"/>
    </row>
    <row r="34" spans="1:11" ht="13.5" customHeight="1">
      <c r="A34" s="4" t="s">
        <v>294</v>
      </c>
      <c r="B34" s="606">
        <v>49109</v>
      </c>
      <c r="C34" s="211">
        <v>1321369</v>
      </c>
      <c r="D34" s="367">
        <f t="shared" si="0"/>
        <v>26.906860249648741</v>
      </c>
      <c r="E34" s="211">
        <v>90852</v>
      </c>
      <c r="F34" s="211">
        <v>45544</v>
      </c>
      <c r="G34" s="211"/>
      <c r="H34" s="403"/>
      <c r="I34" s="403"/>
      <c r="J34" s="465">
        <f t="shared" si="1"/>
        <v>136396</v>
      </c>
      <c r="K34" s="260"/>
    </row>
    <row r="35" spans="1:11" ht="13.5" customHeight="1">
      <c r="A35" s="4" t="s">
        <v>295</v>
      </c>
      <c r="B35" s="606">
        <v>211213</v>
      </c>
      <c r="C35" s="211">
        <v>12989493</v>
      </c>
      <c r="D35" s="367">
        <f t="shared" si="0"/>
        <v>61.499495769673267</v>
      </c>
      <c r="E35" s="211">
        <v>478092</v>
      </c>
      <c r="F35" s="211">
        <v>38000</v>
      </c>
      <c r="G35" s="233"/>
      <c r="H35" s="233"/>
      <c r="I35" s="233"/>
      <c r="J35" s="465">
        <f t="shared" si="1"/>
        <v>516092</v>
      </c>
      <c r="K35" s="260"/>
    </row>
    <row r="36" spans="1:11" ht="13.5" customHeight="1">
      <c r="A36" s="4" t="s">
        <v>296</v>
      </c>
      <c r="B36" s="606">
        <v>59860</v>
      </c>
      <c r="C36" s="211">
        <v>5556327</v>
      </c>
      <c r="D36" s="367">
        <f t="shared" si="0"/>
        <v>92.822034747744738</v>
      </c>
      <c r="E36" s="465">
        <v>110741</v>
      </c>
      <c r="F36" s="465">
        <v>41382</v>
      </c>
      <c r="G36" s="465"/>
      <c r="H36" s="465"/>
      <c r="I36" s="465"/>
      <c r="J36" s="465">
        <f t="shared" si="1"/>
        <v>152123</v>
      </c>
      <c r="K36" s="260"/>
    </row>
    <row r="37" spans="1:11" ht="13.5" customHeight="1">
      <c r="A37" s="4" t="s">
        <v>103</v>
      </c>
      <c r="B37" s="606">
        <v>16870</v>
      </c>
      <c r="C37" s="211">
        <v>472645</v>
      </c>
      <c r="D37" s="367">
        <f t="shared" si="0"/>
        <v>28.016893894487257</v>
      </c>
      <c r="E37" s="211">
        <v>31209</v>
      </c>
      <c r="F37" s="211">
        <v>35228</v>
      </c>
      <c r="J37" s="465">
        <f t="shared" si="1"/>
        <v>66437</v>
      </c>
      <c r="K37" s="260"/>
    </row>
    <row r="38" spans="1:11" ht="13.5" customHeight="1">
      <c r="A38" s="4"/>
      <c r="C38" s="211"/>
      <c r="K38" s="260"/>
    </row>
    <row r="39" spans="1:11" ht="13.5" customHeight="1">
      <c r="A39" s="11" t="s">
        <v>245</v>
      </c>
      <c r="B39" s="612">
        <f>SUM(B6:B37,'Voted Expenditure &amp; Subsidy G-Q'!B6:B52,'Voted Expenditure &amp; Subsidy A-G'!B5:B52)</f>
        <v>7723770</v>
      </c>
      <c r="C39" s="612">
        <f>SUM(C6:C37,'Voted Expenditure &amp; Subsidy G-Q'!C6:C52,'Voted Expenditure &amp; Subsidy A-G'!C5:C52)</f>
        <v>351381607</v>
      </c>
      <c r="E39" s="612">
        <f>SUM(E6:E37,'Voted Expenditure &amp; Subsidy G-Q'!F6:F52,'Voted Expenditure &amp; Subsidy A-G'!E5:E52)</f>
        <v>16806439</v>
      </c>
      <c r="F39" s="612">
        <f>SUM(F6:F37,'Voted Expenditure &amp; Subsidy G-Q'!G6:G52,'Voted Expenditure &amp; Subsidy A-G'!F5:F52)</f>
        <v>4594839</v>
      </c>
      <c r="G39" s="612"/>
      <c r="H39" s="612">
        <f>SUM(H6:H37,'Voted Expenditure &amp; Subsidy G-Q'!I6:I52,'Voted Expenditure &amp; Subsidy A-G'!H5:H52)</f>
        <v>239525</v>
      </c>
      <c r="I39" s="612">
        <f>SUM(I6:I37,'Voted Expenditure &amp; Subsidy G-Q'!J6:J52,'Voted Expenditure &amp; Subsidy A-G'!I5:I52)</f>
        <v>5000</v>
      </c>
      <c r="J39" s="612">
        <f>SUM(J6:J37,'Voted Expenditure &amp; Subsidy G-Q'!K6:K52,'Voted Expenditure &amp; Subsidy A-G'!J5:J52)</f>
        <v>21645803</v>
      </c>
      <c r="K39" s="260"/>
    </row>
    <row r="40" spans="1:11" ht="13.5" customHeight="1">
      <c r="A40" s="4" t="s">
        <v>524</v>
      </c>
      <c r="B40" s="612"/>
      <c r="C40" s="612"/>
      <c r="E40" s="612"/>
      <c r="F40" s="612"/>
      <c r="G40" s="612"/>
      <c r="H40" s="612"/>
      <c r="I40" s="612"/>
      <c r="J40" s="612"/>
      <c r="K40" s="260"/>
    </row>
    <row r="41" spans="1:11" ht="35.25" customHeight="1">
      <c r="A41" s="679" t="s">
        <v>537</v>
      </c>
      <c r="B41" s="679"/>
      <c r="C41" s="679"/>
      <c r="D41" s="679"/>
      <c r="E41" s="679"/>
      <c r="F41" s="679"/>
      <c r="G41" s="679"/>
      <c r="H41" s="679"/>
      <c r="I41" s="679"/>
    </row>
    <row r="42" spans="1:11" ht="13.5" customHeight="1"/>
    <row r="43" spans="1:11" ht="13.5" customHeight="1">
      <c r="A43" s="9" t="s">
        <v>252</v>
      </c>
      <c r="B43" s="77">
        <f>AVERAGE(B6:B37,'Voted Expenditure &amp; Subsidy G-Q'!B6:B52,'Voted Expenditure &amp; Subsidy A-G'!B5:B52)</f>
        <v>60817.086614173226</v>
      </c>
      <c r="C43" s="77">
        <f>AVERAGE(C6:C37,'Voted Expenditure &amp; Subsidy G-Q'!C6:C52,'Voted Expenditure &amp; Subsidy A-G'!C5:C52)</f>
        <v>2766784.307086614</v>
      </c>
      <c r="D43" s="615">
        <f>C39/B39</f>
        <v>45.49353579922758</v>
      </c>
      <c r="E43" s="77">
        <f>AVERAGE(E6:E37,'Voted Expenditure &amp; Subsidy G-Q'!F6:F52,'Voted Expenditure &amp; Subsidy A-G'!E5:E52)</f>
        <v>132334.1653543307</v>
      </c>
      <c r="F43" s="77">
        <f>AVERAGE(F6:F37,'Voted Expenditure &amp; Subsidy G-Q'!G6:G52,'Voted Expenditure &amp; Subsidy A-G'!F5:F52)</f>
        <v>36179.834645669289</v>
      </c>
      <c r="G43" s="77"/>
      <c r="H43" s="77">
        <f>AVERAGE(H6:H37,'Voted Expenditure &amp; Subsidy G-Q'!I6:I52,'Voted Expenditure &amp; Subsidy A-G'!H5:H52)</f>
        <v>4355</v>
      </c>
      <c r="I43" s="77">
        <f>AVERAGE(I6:I37,'Voted Expenditure &amp; Subsidy G-Q'!J6:J52,'Voted Expenditure &amp; Subsidy A-G'!I5:I52)</f>
        <v>5000</v>
      </c>
      <c r="J43" s="77">
        <f>AVERAGE(J6:J37,'Voted Expenditure &amp; Subsidy G-Q'!K6:K52,'Voted Expenditure &amp; Subsidy A-G'!J5:J52)</f>
        <v>170439.39370078739</v>
      </c>
    </row>
    <row r="44" spans="1:11" ht="13.5" customHeight="1">
      <c r="A44" s="9" t="s">
        <v>253</v>
      </c>
      <c r="B44" s="77">
        <f>MEDIAN(B6:B37,'Voted Expenditure &amp; Subsidy G-Q'!B6:B52,'Voted Expenditure &amp; Subsidy A-G'!B5:B52)</f>
        <v>24313</v>
      </c>
      <c r="C44" s="77">
        <f>MEDIAN(C6:C37,'Voted Expenditure &amp; Subsidy G-Q'!C6:C52,'Voted Expenditure &amp; Subsidy A-G'!C5:C52)</f>
        <v>1241090</v>
      </c>
      <c r="D44" s="615">
        <f>MEDIAN(D6:D37,'Voted Expenditure &amp; Subsidy G-Q'!E6:E52,'Voted Expenditure &amp; Subsidy A-G'!D5:D52)</f>
        <v>47.539582887908416</v>
      </c>
      <c r="E44" s="77">
        <f>MEDIAN(E6:E37,'Voted Expenditure &amp; Subsidy G-Q'!F6:F52,'Voted Expenditure &amp; Subsidy A-G'!E5:E52)</f>
        <v>61564</v>
      </c>
      <c r="F44" s="77">
        <f>MEDIAN(F6:F37,'Voted Expenditure &amp; Subsidy G-Q'!G6:G52,'Voted Expenditure &amp; Subsidy A-G'!F5:F52)</f>
        <v>20000</v>
      </c>
      <c r="G44" s="77"/>
      <c r="H44" s="77">
        <f>MEDIAN(H6:H37,'Voted Expenditure &amp; Subsidy G-Q'!I6:I52,'Voted Expenditure &amp; Subsidy A-G'!H5:H52)</f>
        <v>4355</v>
      </c>
      <c r="I44" s="77">
        <f>MEDIAN(I6:I37,'Voted Expenditure &amp; Subsidy G-Q'!J6:J52,'Voted Expenditure &amp; Subsidy A-G'!I5:I52)</f>
        <v>5000</v>
      </c>
      <c r="J44" s="77">
        <f>MEDIAN(J6:J37,'Voted Expenditure &amp; Subsidy G-Q'!K6:K52,'Voted Expenditure &amp; Subsidy A-G'!J5:J52)</f>
        <v>96010</v>
      </c>
    </row>
    <row r="45" spans="1:11" ht="13.5" customHeight="1">
      <c r="A45" s="9" t="s">
        <v>210</v>
      </c>
      <c r="B45" s="77">
        <f>MAX(B6:B37,'Voted Expenditure &amp; Subsidy G-Q'!B6:B52,'Voted Expenditure &amp; Subsidy A-G'!B5:B52)</f>
        <v>359671</v>
      </c>
      <c r="C45" s="77">
        <f>MAX(C6:C37,'Voted Expenditure &amp; Subsidy G-Q'!C6:C52,'Voted Expenditure &amp; Subsidy A-G'!C5:C52)</f>
        <v>17261091</v>
      </c>
      <c r="D45" s="615">
        <f>MAX(D6:D37,'Voted Expenditure &amp; Subsidy G-Q'!E6:E52,'Voted Expenditure &amp; Subsidy A-G'!D5:D52)</f>
        <v>160.21543932434435</v>
      </c>
      <c r="E45" s="77">
        <f>MAX(E6:E37,'Voted Expenditure &amp; Subsidy G-Q'!F6:F52,'Voted Expenditure &amp; Subsidy A-G'!E5:E52)</f>
        <v>765645</v>
      </c>
      <c r="F45" s="77">
        <f>MAX(F6:F37,'Voted Expenditure &amp; Subsidy G-Q'!G6:G52,'Voted Expenditure &amp; Subsidy A-G'!F5:F52)</f>
        <v>221851</v>
      </c>
      <c r="G45" s="77"/>
      <c r="H45" s="77">
        <f>MAX(H6:H37,'Voted Expenditure &amp; Subsidy G-Q'!I6:I52,'Voted Expenditure &amp; Subsidy A-G'!H5:H52)</f>
        <v>4355</v>
      </c>
      <c r="I45" s="77">
        <f>MAX(I6:I37,'Voted Expenditure &amp; Subsidy G-Q'!J6:J52,'Voted Expenditure &amp; Subsidy A-G'!I5:I52)</f>
        <v>5000</v>
      </c>
      <c r="J45" s="77">
        <f>MAX(J6:J37,'Voted Expenditure &amp; Subsidy G-Q'!K6:K52,'Voted Expenditure &amp; Subsidy A-G'!J5:J52)</f>
        <v>887243</v>
      </c>
    </row>
    <row r="46" spans="1:11" ht="13.5" customHeight="1">
      <c r="A46" s="9" t="s">
        <v>254</v>
      </c>
      <c r="B46" s="77">
        <f>MIN(B6:B37,'Voted Expenditure &amp; Subsidy G-Q'!B6:B52,'Voted Expenditure &amp; Subsidy A-G'!B5:B52)</f>
        <v>1875</v>
      </c>
      <c r="C46" s="77">
        <f>MIN(C6:C37,'Voted Expenditure &amp; Subsidy G-Q'!C6:C52,'Voted Expenditure &amp; Subsidy A-G'!C5:C52)</f>
        <v>72910</v>
      </c>
      <c r="D46" s="615">
        <f>MIN(D6:D37,'Voted Expenditure &amp; Subsidy G-Q'!E6:E52,'Voted Expenditure &amp; Subsidy A-G'!D5:D52)</f>
        <v>20.724609947081682</v>
      </c>
      <c r="E46" s="77">
        <f>MIN(E6:E37,'Voted Expenditure &amp; Subsidy G-Q'!F6:F52,'Voted Expenditure &amp; Subsidy A-G'!E5:E52)</f>
        <v>5106</v>
      </c>
      <c r="F46" s="77">
        <f>MIN(F6:F37,'Voted Expenditure &amp; Subsidy G-Q'!G6:G52,'Voted Expenditure &amp; Subsidy A-G'!F5:F52)</f>
        <v>4290</v>
      </c>
      <c r="G46" s="77"/>
      <c r="H46" s="77">
        <f>MIN(H6:H37,'Voted Expenditure &amp; Subsidy G-Q'!I6:I52,'Voted Expenditure &amp; Subsidy A-G'!H5:H52)</f>
        <v>4355</v>
      </c>
      <c r="I46" s="77">
        <f>MIN(I6:I37,'Voted Expenditure &amp; Subsidy G-Q'!J6:J52,'Voted Expenditure &amp; Subsidy A-G'!I5:I52)</f>
        <v>5000</v>
      </c>
      <c r="J46" s="77">
        <f>MIN(J6:J37,'Voted Expenditure &amp; Subsidy G-Q'!K6:K52,'Voted Expenditure &amp; Subsidy A-G'!J5:J52)</f>
        <v>24246</v>
      </c>
    </row>
  </sheetData>
  <mergeCells count="1">
    <mergeCell ref="A41:I41"/>
  </mergeCells>
  <phoneticPr fontId="29" type="noConversion"/>
  <pageMargins left="0.23622047244094491" right="0.23622047244094491" top="0.55118110236220474" bottom="0.55118110236220474" header="0.31496062992125984" footer="0.31496062992125984"/>
  <pageSetup paperSize="9" scale="97" fitToHeight="0" orientation="portrait" r:id="rId1"/>
  <headerFooter alignWithMargins="0">
    <oddHeader>&amp;C&amp;B&amp;B&amp;B&amp;B&amp;B&amp;B&amp;B&amp;B&amp;B&amp;B&amp;B&amp;B&amp;B&amp;B&amp;B&amp;B&amp;B</oddHeader>
    <oddFooter>&amp;C&amp;9&amp;P&amp;L&amp;9Public Library Statistics 2016/17</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8"/>
  <dimension ref="A1:K199"/>
  <sheetViews>
    <sheetView zoomScaleNormal="100" workbookViewId="0">
      <pane ySplit="3" topLeftCell="A4" activePane="bottomLeft" state="frozen"/>
      <selection activeCell="E6" sqref="E6"/>
      <selection pane="bottomLeft" activeCell="A52" sqref="A52"/>
    </sheetView>
  </sheetViews>
  <sheetFormatPr defaultColWidth="9.140625" defaultRowHeight="14.25" customHeight="1"/>
  <cols>
    <col min="1" max="1" width="21.42578125" style="20" customWidth="1"/>
    <col min="2" max="2" width="15.140625" style="20" customWidth="1"/>
    <col min="3" max="3" width="15.42578125" style="20" customWidth="1"/>
    <col min="4" max="4" width="16.140625" style="20" customWidth="1"/>
    <col min="5" max="5" width="19.28515625" style="48" customWidth="1"/>
    <col min="6" max="6" width="19.42578125" style="55" customWidth="1"/>
    <col min="7" max="7" width="17.42578125" style="241" customWidth="1"/>
    <col min="8" max="9" width="31.5703125" customWidth="1"/>
    <col min="10" max="10" width="30.140625" customWidth="1"/>
    <col min="11" max="11" width="28.140625" customWidth="1"/>
    <col min="12" max="16384" width="9.140625" style="20"/>
  </cols>
  <sheetData>
    <row r="1" spans="1:11" ht="16.5" customHeight="1">
      <c r="A1" s="37" t="s">
        <v>518</v>
      </c>
      <c r="F1" s="338"/>
      <c r="G1" s="630"/>
    </row>
    <row r="2" spans="1:11" ht="14.25" customHeight="1">
      <c r="A2" s="74"/>
    </row>
    <row r="3" spans="1:11" s="276" customFormat="1" ht="14.25" customHeight="1">
      <c r="A3" s="339"/>
      <c r="B3" s="562" t="s">
        <v>545</v>
      </c>
      <c r="C3" s="553" t="s">
        <v>357</v>
      </c>
      <c r="D3" s="562" t="s">
        <v>245</v>
      </c>
      <c r="E3" s="539" t="s">
        <v>76</v>
      </c>
      <c r="G3" s="4"/>
      <c r="H3" s="17"/>
      <c r="I3" s="17"/>
      <c r="J3" s="17"/>
      <c r="K3" s="4"/>
    </row>
    <row r="4" spans="1:11" ht="14.25" customHeight="1">
      <c r="A4" s="4" t="s">
        <v>546</v>
      </c>
      <c r="B4" s="212">
        <v>355622</v>
      </c>
      <c r="C4" s="631"/>
      <c r="D4" s="212">
        <v>355622</v>
      </c>
      <c r="E4" s="212" t="s">
        <v>547</v>
      </c>
      <c r="F4" s="4"/>
    </row>
    <row r="5" spans="1:11" ht="14.25" customHeight="1">
      <c r="A5" s="4" t="s">
        <v>418</v>
      </c>
      <c r="B5" s="212">
        <v>118021</v>
      </c>
      <c r="C5" s="631"/>
      <c r="D5" s="212">
        <v>118021</v>
      </c>
      <c r="E5" s="212" t="s">
        <v>547</v>
      </c>
      <c r="F5" s="4"/>
    </row>
    <row r="6" spans="1:11" ht="14.25" customHeight="1">
      <c r="A6" s="4" t="s">
        <v>300</v>
      </c>
      <c r="B6" s="631"/>
      <c r="C6" s="631"/>
      <c r="D6" s="631"/>
      <c r="E6" s="212" t="s">
        <v>548</v>
      </c>
      <c r="F6" s="4"/>
    </row>
    <row r="7" spans="1:11" ht="14.25" customHeight="1">
      <c r="A7" s="4" t="s">
        <v>301</v>
      </c>
      <c r="B7" s="212">
        <v>140013</v>
      </c>
      <c r="C7" s="631"/>
      <c r="D7" s="212">
        <v>140013</v>
      </c>
      <c r="E7" s="212" t="s">
        <v>547</v>
      </c>
      <c r="F7" s="4"/>
    </row>
    <row r="8" spans="1:11" ht="14.25" customHeight="1">
      <c r="A8" s="4" t="s">
        <v>437</v>
      </c>
      <c r="B8" s="212">
        <v>564903</v>
      </c>
      <c r="C8" s="212"/>
      <c r="D8" s="212">
        <v>564903</v>
      </c>
      <c r="E8" s="212" t="s">
        <v>547</v>
      </c>
      <c r="F8" s="4"/>
    </row>
    <row r="9" spans="1:11" ht="14.25" customHeight="1">
      <c r="A9" s="4" t="s">
        <v>302</v>
      </c>
      <c r="B9" s="212">
        <v>195168</v>
      </c>
      <c r="C9" s="631"/>
      <c r="D9" s="212">
        <v>195168</v>
      </c>
      <c r="E9" s="212" t="s">
        <v>547</v>
      </c>
      <c r="F9" s="4"/>
    </row>
    <row r="10" spans="1:11" ht="14.25" customHeight="1">
      <c r="A10" s="4" t="s">
        <v>305</v>
      </c>
      <c r="B10" s="212">
        <v>26817</v>
      </c>
      <c r="C10" s="631"/>
      <c r="D10" s="212">
        <v>26817</v>
      </c>
      <c r="E10" s="212" t="s">
        <v>548</v>
      </c>
      <c r="F10" s="4"/>
    </row>
    <row r="11" spans="1:11" ht="14.25" customHeight="1">
      <c r="A11" s="4" t="s">
        <v>400</v>
      </c>
      <c r="B11" s="212">
        <v>99329</v>
      </c>
      <c r="C11" s="631"/>
      <c r="D11" s="212">
        <v>99329</v>
      </c>
      <c r="E11" s="212" t="s">
        <v>547</v>
      </c>
      <c r="F11" s="4"/>
    </row>
    <row r="12" spans="1:11" ht="14.25" customHeight="1">
      <c r="A12" s="4" t="s">
        <v>259</v>
      </c>
      <c r="B12" s="212">
        <v>1296611</v>
      </c>
      <c r="C12" s="631"/>
      <c r="D12" s="212">
        <v>1296611</v>
      </c>
      <c r="E12" s="212" t="s">
        <v>547</v>
      </c>
      <c r="F12" s="4"/>
    </row>
    <row r="13" spans="1:11" ht="14.25" customHeight="1">
      <c r="A13" s="4" t="s">
        <v>261</v>
      </c>
      <c r="B13" s="212">
        <v>457979</v>
      </c>
      <c r="C13" s="631"/>
      <c r="D13" s="212">
        <v>457979</v>
      </c>
      <c r="E13" s="212" t="s">
        <v>547</v>
      </c>
      <c r="F13" s="4"/>
    </row>
    <row r="14" spans="1:11" ht="14.25" customHeight="1">
      <c r="A14" s="4" t="s">
        <v>308</v>
      </c>
      <c r="B14" s="212">
        <v>20000</v>
      </c>
      <c r="C14" s="631"/>
      <c r="D14" s="212">
        <v>20000</v>
      </c>
      <c r="E14" s="212" t="s">
        <v>547</v>
      </c>
      <c r="F14" s="4"/>
    </row>
    <row r="15" spans="1:11" ht="14.25" customHeight="1">
      <c r="A15" s="4" t="s">
        <v>310</v>
      </c>
      <c r="B15" s="212">
        <v>65091</v>
      </c>
      <c r="C15" s="631"/>
      <c r="D15" s="212">
        <v>65091</v>
      </c>
      <c r="E15" s="212" t="s">
        <v>547</v>
      </c>
      <c r="F15" s="4"/>
    </row>
    <row r="16" spans="1:11" ht="14.25" customHeight="1">
      <c r="A16" s="4" t="s">
        <v>263</v>
      </c>
      <c r="B16" s="212">
        <v>601276</v>
      </c>
      <c r="C16" s="631"/>
      <c r="D16" s="212">
        <v>601276</v>
      </c>
      <c r="E16" s="212" t="s">
        <v>547</v>
      </c>
      <c r="F16" s="4"/>
    </row>
    <row r="17" spans="1:6" ht="14.25" customHeight="1">
      <c r="A17" s="4" t="s">
        <v>264</v>
      </c>
      <c r="B17" s="212">
        <v>418328</v>
      </c>
      <c r="C17" s="631"/>
      <c r="D17" s="212">
        <v>418328</v>
      </c>
      <c r="E17" s="212" t="s">
        <v>547</v>
      </c>
      <c r="F17" s="4"/>
    </row>
    <row r="18" spans="1:6" ht="14.25" customHeight="1">
      <c r="A18" s="4" t="s">
        <v>265</v>
      </c>
      <c r="B18" s="212">
        <v>554403</v>
      </c>
      <c r="C18" s="631"/>
      <c r="D18" s="212">
        <v>554403</v>
      </c>
      <c r="E18" s="212" t="s">
        <v>547</v>
      </c>
      <c r="F18" s="4"/>
    </row>
    <row r="19" spans="1:6" ht="14.25" customHeight="1">
      <c r="A19" s="4" t="s">
        <v>130</v>
      </c>
      <c r="B19" s="212">
        <v>344770</v>
      </c>
      <c r="C19" s="631"/>
      <c r="D19" s="212">
        <v>344770</v>
      </c>
      <c r="E19" s="212" t="s">
        <v>547</v>
      </c>
      <c r="F19" s="4"/>
    </row>
    <row r="20" spans="1:6" ht="14.25" customHeight="1">
      <c r="A20" s="4" t="s">
        <v>419</v>
      </c>
      <c r="B20" s="212">
        <v>1092954</v>
      </c>
      <c r="C20" s="631"/>
      <c r="D20" s="212">
        <v>1092954</v>
      </c>
      <c r="E20" s="212" t="s">
        <v>547</v>
      </c>
      <c r="F20" s="4"/>
    </row>
    <row r="21" spans="1:6" ht="14.25" customHeight="1">
      <c r="A21" s="4" t="s">
        <v>420</v>
      </c>
      <c r="B21" s="212">
        <v>1338564</v>
      </c>
      <c r="C21" s="212">
        <v>4851</v>
      </c>
      <c r="D21" s="212">
        <v>1343415</v>
      </c>
      <c r="E21" s="212" t="s">
        <v>547</v>
      </c>
      <c r="F21" s="4"/>
    </row>
    <row r="22" spans="1:6" ht="14.25" customHeight="1">
      <c r="A22" s="4" t="s">
        <v>212</v>
      </c>
      <c r="B22" s="212">
        <v>61448</v>
      </c>
      <c r="C22" s="212"/>
      <c r="D22" s="212">
        <v>61448</v>
      </c>
      <c r="E22" s="212" t="s">
        <v>547</v>
      </c>
      <c r="F22" s="4"/>
    </row>
    <row r="23" spans="1:6" ht="14.25" customHeight="1">
      <c r="A23" s="4" t="s">
        <v>540</v>
      </c>
      <c r="B23" s="212">
        <v>309879</v>
      </c>
      <c r="C23" s="631"/>
      <c r="D23" s="212">
        <v>309879</v>
      </c>
      <c r="E23" s="212" t="s">
        <v>547</v>
      </c>
      <c r="F23" s="4"/>
    </row>
    <row r="24" spans="1:6" ht="14.25" customHeight="1">
      <c r="A24" s="4" t="s">
        <v>131</v>
      </c>
      <c r="B24" s="212">
        <v>200999</v>
      </c>
      <c r="C24" s="631"/>
      <c r="D24" s="212">
        <v>200999</v>
      </c>
      <c r="E24" s="212" t="s">
        <v>547</v>
      </c>
      <c r="F24" s="4"/>
    </row>
    <row r="25" spans="1:6" ht="14.25" customHeight="1">
      <c r="A25" s="4" t="s">
        <v>267</v>
      </c>
      <c r="B25" s="212">
        <v>181415</v>
      </c>
      <c r="C25" s="631"/>
      <c r="D25" s="212">
        <v>181415</v>
      </c>
      <c r="E25" s="212" t="s">
        <v>547</v>
      </c>
      <c r="F25" s="4"/>
    </row>
    <row r="26" spans="1:6" ht="14.25" customHeight="1">
      <c r="A26" s="4" t="s">
        <v>541</v>
      </c>
      <c r="B26" s="212">
        <v>334585</v>
      </c>
      <c r="C26" s="212">
        <v>5961</v>
      </c>
      <c r="D26" s="212">
        <v>340546</v>
      </c>
      <c r="E26" s="212" t="s">
        <v>547</v>
      </c>
      <c r="F26" s="4"/>
    </row>
    <row r="27" spans="1:6" ht="14.25" customHeight="1">
      <c r="A27" s="4" t="s">
        <v>316</v>
      </c>
      <c r="B27" s="212">
        <v>29416</v>
      </c>
      <c r="C27" s="631"/>
      <c r="D27" s="212">
        <v>29416</v>
      </c>
      <c r="E27" s="212" t="s">
        <v>547</v>
      </c>
      <c r="F27" s="4"/>
    </row>
    <row r="28" spans="1:6" ht="14.25" customHeight="1">
      <c r="A28" s="4" t="s">
        <v>317</v>
      </c>
      <c r="B28" s="212">
        <v>289248</v>
      </c>
      <c r="C28" s="631"/>
      <c r="D28" s="212">
        <v>289248</v>
      </c>
      <c r="E28" s="212" t="s">
        <v>547</v>
      </c>
      <c r="F28" s="4"/>
    </row>
    <row r="29" spans="1:6" ht="14.25" customHeight="1">
      <c r="A29" s="4" t="s">
        <v>421</v>
      </c>
      <c r="B29" s="212">
        <v>911124</v>
      </c>
      <c r="C29" s="631"/>
      <c r="D29" s="212">
        <v>911124</v>
      </c>
      <c r="E29" s="212" t="s">
        <v>547</v>
      </c>
      <c r="F29" s="4"/>
    </row>
    <row r="30" spans="1:6" ht="14.25" customHeight="1">
      <c r="A30" s="4" t="s">
        <v>323</v>
      </c>
      <c r="B30" s="212">
        <v>157959</v>
      </c>
      <c r="C30" s="631"/>
      <c r="D30" s="212">
        <v>157959</v>
      </c>
      <c r="E30" s="212" t="s">
        <v>547</v>
      </c>
      <c r="F30" s="4"/>
    </row>
    <row r="31" spans="1:6" ht="14.25" customHeight="1">
      <c r="A31" s="4" t="s">
        <v>268</v>
      </c>
      <c r="B31" s="212">
        <v>963100</v>
      </c>
      <c r="C31" s="212"/>
      <c r="D31" s="212">
        <v>963100</v>
      </c>
      <c r="E31" s="212" t="s">
        <v>547</v>
      </c>
      <c r="F31" s="4"/>
    </row>
    <row r="32" spans="1:6" ht="14.25" customHeight="1">
      <c r="A32" s="4" t="s">
        <v>424</v>
      </c>
      <c r="B32" s="212">
        <v>901002</v>
      </c>
      <c r="C32" s="631"/>
      <c r="D32" s="212">
        <v>901002</v>
      </c>
      <c r="E32" s="212" t="s">
        <v>547</v>
      </c>
      <c r="F32" s="4"/>
    </row>
    <row r="33" spans="1:6" ht="14.25" customHeight="1">
      <c r="A33" s="4" t="s">
        <v>104</v>
      </c>
      <c r="B33" s="212">
        <v>41845</v>
      </c>
      <c r="C33" s="631"/>
      <c r="D33" s="212">
        <v>41845</v>
      </c>
      <c r="E33" s="212" t="s">
        <v>547</v>
      </c>
      <c r="F33" s="4"/>
    </row>
    <row r="34" spans="1:6" ht="14.25" customHeight="1">
      <c r="A34" s="4" t="s">
        <v>108</v>
      </c>
      <c r="B34" s="212">
        <v>108207</v>
      </c>
      <c r="C34" s="631">
        <v>453</v>
      </c>
      <c r="D34" s="212">
        <v>108660</v>
      </c>
      <c r="E34" s="212" t="s">
        <v>547</v>
      </c>
      <c r="F34" s="4"/>
    </row>
    <row r="35" spans="1:6" ht="14.25" customHeight="1">
      <c r="A35" s="4" t="s">
        <v>116</v>
      </c>
      <c r="B35" s="212">
        <v>5724</v>
      </c>
      <c r="C35" s="631"/>
      <c r="D35" s="212">
        <v>5724</v>
      </c>
      <c r="E35" s="212" t="s">
        <v>547</v>
      </c>
      <c r="F35" s="4"/>
    </row>
    <row r="36" spans="1:6" ht="14.25" customHeight="1">
      <c r="A36" s="4" t="s">
        <v>327</v>
      </c>
      <c r="B36" s="212">
        <v>65823</v>
      </c>
      <c r="C36" s="212"/>
      <c r="D36" s="212">
        <v>65823</v>
      </c>
      <c r="E36" s="212" t="s">
        <v>547</v>
      </c>
      <c r="F36" s="4"/>
    </row>
    <row r="37" spans="1:6" ht="14.25" customHeight="1">
      <c r="A37" s="4" t="s">
        <v>270</v>
      </c>
      <c r="B37" s="212">
        <v>207159</v>
      </c>
      <c r="C37" s="631"/>
      <c r="D37" s="212">
        <v>207159</v>
      </c>
      <c r="E37" s="212" t="s">
        <v>547</v>
      </c>
      <c r="F37" s="4"/>
    </row>
    <row r="38" spans="1:6" ht="14.25" customHeight="1">
      <c r="A38" s="4" t="s">
        <v>352</v>
      </c>
      <c r="B38" s="212">
        <v>1009625</v>
      </c>
      <c r="C38" s="631"/>
      <c r="D38" s="212">
        <v>1009625</v>
      </c>
      <c r="E38" s="212" t="s">
        <v>547</v>
      </c>
      <c r="F38" s="4"/>
    </row>
    <row r="39" spans="1:6" ht="14.25" customHeight="1">
      <c r="A39" s="4" t="s">
        <v>425</v>
      </c>
      <c r="B39" s="212">
        <v>47690</v>
      </c>
      <c r="C39" s="631"/>
      <c r="D39" s="212">
        <v>47690</v>
      </c>
      <c r="E39" s="212" t="s">
        <v>547</v>
      </c>
      <c r="F39" s="4"/>
    </row>
    <row r="40" spans="1:6" ht="14.25" customHeight="1">
      <c r="A40" s="4" t="s">
        <v>272</v>
      </c>
      <c r="B40" s="212">
        <v>697351</v>
      </c>
      <c r="C40" s="631"/>
      <c r="D40" s="212">
        <v>697351</v>
      </c>
      <c r="E40" s="212" t="s">
        <v>547</v>
      </c>
      <c r="F40" s="4"/>
    </row>
    <row r="41" spans="1:6" ht="14.25" customHeight="1">
      <c r="A41" s="4" t="s">
        <v>426</v>
      </c>
      <c r="B41" s="212">
        <v>1305900</v>
      </c>
      <c r="C41" s="631"/>
      <c r="D41" s="212">
        <v>1305900</v>
      </c>
      <c r="E41" s="212" t="s">
        <v>547</v>
      </c>
      <c r="F41" s="4"/>
    </row>
    <row r="42" spans="1:6" ht="14.25" customHeight="1">
      <c r="A42" s="4" t="s">
        <v>329</v>
      </c>
      <c r="B42" s="212">
        <v>76769</v>
      </c>
      <c r="C42" s="631"/>
      <c r="D42" s="212">
        <v>76769</v>
      </c>
      <c r="E42" s="212" t="s">
        <v>547</v>
      </c>
      <c r="F42" s="4"/>
    </row>
    <row r="43" spans="1:6" ht="14.25" customHeight="1">
      <c r="A43" s="4" t="s">
        <v>331</v>
      </c>
      <c r="B43" s="212">
        <v>117146</v>
      </c>
      <c r="C43" s="212">
        <v>3059</v>
      </c>
      <c r="D43" s="212">
        <v>120205</v>
      </c>
      <c r="E43" s="212" t="s">
        <v>547</v>
      </c>
      <c r="F43" s="4"/>
    </row>
    <row r="44" spans="1:6" ht="14.25" customHeight="1">
      <c r="A44" s="4" t="s">
        <v>275</v>
      </c>
      <c r="B44" s="212">
        <v>106299</v>
      </c>
      <c r="C44" s="631"/>
      <c r="D44" s="212">
        <v>106299</v>
      </c>
      <c r="E44" s="212" t="s">
        <v>547</v>
      </c>
      <c r="F44" s="4"/>
    </row>
    <row r="45" spans="1:6" ht="14.25" customHeight="1">
      <c r="A45" s="4" t="s">
        <v>135</v>
      </c>
      <c r="B45" s="212">
        <v>521650</v>
      </c>
      <c r="C45" s="631"/>
      <c r="D45" s="212">
        <v>521650</v>
      </c>
      <c r="E45" s="212" t="s">
        <v>547</v>
      </c>
      <c r="F45" s="4"/>
    </row>
    <row r="46" spans="1:6" ht="14.25" customHeight="1">
      <c r="A46" s="4" t="s">
        <v>333</v>
      </c>
      <c r="B46" s="212">
        <v>19340</v>
      </c>
      <c r="C46" s="631"/>
      <c r="D46" s="212">
        <v>19340</v>
      </c>
      <c r="E46" s="212" t="s">
        <v>548</v>
      </c>
      <c r="F46" s="4"/>
    </row>
    <row r="47" spans="1:6" ht="14.25" customHeight="1">
      <c r="A47" s="4" t="s">
        <v>278</v>
      </c>
      <c r="B47" s="212">
        <v>709330</v>
      </c>
      <c r="C47" s="212">
        <v>2811</v>
      </c>
      <c r="D47" s="212">
        <v>712141</v>
      </c>
      <c r="E47" s="212" t="s">
        <v>547</v>
      </c>
      <c r="F47" s="4"/>
    </row>
    <row r="48" spans="1:6" ht="14.25" customHeight="1">
      <c r="A48" s="4" t="s">
        <v>279</v>
      </c>
      <c r="B48" s="212">
        <v>474586</v>
      </c>
      <c r="C48" s="631"/>
      <c r="D48" s="212">
        <v>474586</v>
      </c>
      <c r="E48" s="212" t="s">
        <v>547</v>
      </c>
      <c r="F48" s="4"/>
    </row>
    <row r="49" spans="1:6" ht="14.25" customHeight="1">
      <c r="A49" s="4" t="s">
        <v>334</v>
      </c>
      <c r="B49" s="212">
        <v>61412</v>
      </c>
      <c r="C49" s="631"/>
      <c r="D49" s="212">
        <v>61412</v>
      </c>
      <c r="E49" s="212" t="s">
        <v>547</v>
      </c>
      <c r="F49" s="4"/>
    </row>
    <row r="50" spans="1:6" ht="14.25" customHeight="1">
      <c r="A50" s="4" t="s">
        <v>336</v>
      </c>
      <c r="B50" s="212">
        <v>101730</v>
      </c>
      <c r="C50" s="631"/>
      <c r="D50" s="212">
        <v>101730</v>
      </c>
      <c r="E50" s="212" t="s">
        <v>547</v>
      </c>
      <c r="F50" s="4"/>
    </row>
    <row r="51" spans="1:6" ht="14.25" customHeight="1">
      <c r="F51" s="188"/>
    </row>
    <row r="52" spans="1:6" ht="14.25" customHeight="1">
      <c r="A52" s="106" t="s">
        <v>553</v>
      </c>
      <c r="F52" s="188"/>
    </row>
    <row r="53" spans="1:6" ht="14.25" customHeight="1">
      <c r="F53" s="188"/>
    </row>
    <row r="54" spans="1:6" ht="14.25" customHeight="1">
      <c r="F54" s="188"/>
    </row>
    <row r="55" spans="1:6" ht="14.25" customHeight="1">
      <c r="F55" s="188"/>
    </row>
    <row r="56" spans="1:6" ht="14.25" customHeight="1">
      <c r="F56" s="188"/>
    </row>
    <row r="57" spans="1:6" ht="14.25" customHeight="1">
      <c r="F57" s="188"/>
    </row>
    <row r="58" spans="1:6" ht="14.25" customHeight="1">
      <c r="F58" s="188"/>
    </row>
    <row r="59" spans="1:6" ht="14.25" customHeight="1">
      <c r="F59" s="188"/>
    </row>
    <row r="60" spans="1:6" ht="14.25" customHeight="1">
      <c r="F60" s="188"/>
    </row>
    <row r="61" spans="1:6" ht="14.25" customHeight="1">
      <c r="F61" s="188"/>
    </row>
    <row r="62" spans="1:6" ht="14.25" customHeight="1">
      <c r="F62" s="188"/>
    </row>
    <row r="63" spans="1:6" ht="14.25" customHeight="1">
      <c r="F63" s="188"/>
    </row>
    <row r="64" spans="1:6" ht="14.25" customHeight="1">
      <c r="F64" s="188"/>
    </row>
    <row r="65" spans="6:6" ht="14.25" customHeight="1">
      <c r="F65" s="188"/>
    </row>
    <row r="66" spans="6:6" ht="14.25" customHeight="1">
      <c r="F66" s="188"/>
    </row>
    <row r="67" spans="6:6" ht="14.25" customHeight="1">
      <c r="F67" s="188"/>
    </row>
    <row r="68" spans="6:6" ht="14.25" customHeight="1">
      <c r="F68" s="188"/>
    </row>
    <row r="69" spans="6:6" ht="14.25" customHeight="1">
      <c r="F69" s="188"/>
    </row>
    <row r="70" spans="6:6" ht="14.25" customHeight="1">
      <c r="F70" s="188"/>
    </row>
    <row r="71" spans="6:6" ht="14.25" customHeight="1">
      <c r="F71" s="188"/>
    </row>
    <row r="72" spans="6:6" ht="14.25" customHeight="1">
      <c r="F72" s="188"/>
    </row>
    <row r="73" spans="6:6" ht="14.25" customHeight="1">
      <c r="F73" s="188"/>
    </row>
    <row r="74" spans="6:6" ht="14.25" customHeight="1">
      <c r="F74" s="188"/>
    </row>
    <row r="75" spans="6:6" ht="14.25" customHeight="1">
      <c r="F75" s="188"/>
    </row>
    <row r="76" spans="6:6" ht="14.25" customHeight="1">
      <c r="F76" s="188"/>
    </row>
    <row r="77" spans="6:6" ht="14.25" customHeight="1">
      <c r="F77" s="188"/>
    </row>
    <row r="78" spans="6:6" ht="14.25" customHeight="1">
      <c r="F78" s="188"/>
    </row>
    <row r="79" spans="6:6" ht="14.25" customHeight="1">
      <c r="F79" s="188"/>
    </row>
    <row r="80" spans="6:6" ht="14.25" customHeight="1">
      <c r="F80" s="188"/>
    </row>
    <row r="81" spans="2:6" ht="14.25" customHeight="1">
      <c r="F81" s="188"/>
    </row>
    <row r="82" spans="2:6" ht="14.25" customHeight="1">
      <c r="F82" s="188"/>
    </row>
    <row r="83" spans="2:6" ht="14.25" customHeight="1">
      <c r="F83" s="188"/>
    </row>
    <row r="84" spans="2:6" ht="14.25" customHeight="1">
      <c r="F84" s="188"/>
    </row>
    <row r="85" spans="2:6" ht="14.25" customHeight="1">
      <c r="F85" s="188"/>
    </row>
    <row r="86" spans="2:6" ht="14.25" customHeight="1">
      <c r="F86" s="188"/>
    </row>
    <row r="87" spans="2:6" ht="14.25" customHeight="1">
      <c r="F87" s="188"/>
    </row>
    <row r="88" spans="2:6" ht="14.25" customHeight="1">
      <c r="F88" s="188"/>
    </row>
    <row r="89" spans="2:6" ht="14.25" customHeight="1">
      <c r="F89" s="188"/>
    </row>
    <row r="90" spans="2:6" ht="14.25" customHeight="1">
      <c r="F90" s="188"/>
    </row>
    <row r="91" spans="2:6" ht="14.25" customHeight="1">
      <c r="F91" s="188"/>
    </row>
    <row r="92" spans="2:6" ht="14.25" customHeight="1">
      <c r="F92" s="188"/>
    </row>
    <row r="93" spans="2:6" ht="14.25" customHeight="1">
      <c r="F93" s="188"/>
    </row>
    <row r="94" spans="2:6" ht="14.25" customHeight="1">
      <c r="B94"/>
      <c r="C94"/>
      <c r="D94"/>
      <c r="E94" s="42"/>
      <c r="F94" s="48"/>
    </row>
    <row r="95" spans="2:6" ht="14.25" customHeight="1">
      <c r="B95"/>
      <c r="C95"/>
      <c r="D95"/>
      <c r="E95" s="42"/>
      <c r="F95" s="48"/>
    </row>
    <row r="96" spans="2:6" ht="14.25" customHeight="1">
      <c r="B96"/>
      <c r="C96"/>
      <c r="D96"/>
      <c r="E96" s="42"/>
      <c r="F96" s="48"/>
    </row>
    <row r="97" spans="1:11" ht="14.25" customHeight="1">
      <c r="B97"/>
      <c r="C97"/>
      <c r="D97"/>
      <c r="E97" s="42"/>
    </row>
    <row r="98" spans="1:11" ht="14.25" customHeight="1">
      <c r="B98"/>
      <c r="C98"/>
      <c r="D98"/>
      <c r="E98" s="42"/>
    </row>
    <row r="99" spans="1:11" ht="14.25" customHeight="1">
      <c r="B99"/>
      <c r="C99"/>
      <c r="D99"/>
      <c r="E99" s="42"/>
    </row>
    <row r="100" spans="1:11" ht="14.25" customHeight="1">
      <c r="B100"/>
      <c r="C100"/>
      <c r="D100"/>
      <c r="E100" s="42"/>
    </row>
    <row r="101" spans="1:11" ht="14.25" customHeight="1">
      <c r="B101"/>
      <c r="C101"/>
      <c r="D101"/>
      <c r="E101" s="42"/>
    </row>
    <row r="102" spans="1:11" ht="14.25" customHeight="1">
      <c r="B102"/>
      <c r="C102"/>
      <c r="D102"/>
      <c r="E102" s="53"/>
    </row>
    <row r="103" spans="1:11" ht="14.25" customHeight="1">
      <c r="B103"/>
      <c r="C103"/>
      <c r="D103"/>
      <c r="E103" s="53"/>
    </row>
    <row r="104" spans="1:11" ht="14.25" customHeight="1">
      <c r="B104" s="39"/>
      <c r="C104" s="39"/>
      <c r="D104" s="39"/>
      <c r="E104" s="53"/>
    </row>
    <row r="105" spans="1:11" ht="14.25" customHeight="1">
      <c r="A105" s="23"/>
      <c r="B105" s="23"/>
      <c r="C105" s="23"/>
      <c r="D105" s="23"/>
      <c r="E105" s="53"/>
      <c r="K105" s="522"/>
    </row>
    <row r="106" spans="1:11" ht="14.25" customHeight="1">
      <c r="A106" s="23"/>
      <c r="B106" s="23"/>
      <c r="C106" s="23"/>
      <c r="D106" s="23"/>
      <c r="E106" s="53"/>
      <c r="K106" s="24"/>
    </row>
    <row r="107" spans="1:11" ht="14.25" customHeight="1">
      <c r="A107" s="23"/>
      <c r="B107" s="23"/>
      <c r="C107" s="23"/>
      <c r="D107" s="23"/>
      <c r="E107" s="53"/>
    </row>
    <row r="108" spans="1:11" ht="14.25" customHeight="1">
      <c r="A108" s="23"/>
      <c r="B108" s="23"/>
      <c r="C108" s="23"/>
      <c r="D108" s="23"/>
      <c r="E108" s="53"/>
    </row>
    <row r="109" spans="1:11" ht="14.25" customHeight="1">
      <c r="A109" s="23"/>
      <c r="B109" s="23"/>
      <c r="C109" s="23"/>
      <c r="D109" s="23"/>
      <c r="E109" s="53"/>
    </row>
    <row r="110" spans="1:11" ht="14.25" customHeight="1">
      <c r="A110" s="23"/>
      <c r="B110" s="23"/>
      <c r="C110" s="23"/>
      <c r="D110" s="23"/>
      <c r="E110" s="53"/>
    </row>
    <row r="111" spans="1:11" ht="14.25" customHeight="1">
      <c r="A111" s="23"/>
      <c r="B111" s="23"/>
      <c r="C111" s="23"/>
      <c r="D111" s="23"/>
      <c r="E111" s="53"/>
    </row>
    <row r="112" spans="1:11" ht="14.25" customHeight="1">
      <c r="A112" s="23"/>
      <c r="B112" s="23"/>
      <c r="C112" s="23"/>
      <c r="D112" s="23"/>
      <c r="E112" s="53"/>
    </row>
    <row r="113" spans="1:5" ht="14.25" customHeight="1">
      <c r="A113" s="23"/>
      <c r="B113" s="23"/>
      <c r="C113" s="23"/>
      <c r="D113" s="23"/>
      <c r="E113" s="53"/>
    </row>
    <row r="114" spans="1:5" ht="14.25" customHeight="1">
      <c r="A114" s="23"/>
      <c r="B114" s="23"/>
      <c r="C114" s="23"/>
      <c r="D114" s="23"/>
      <c r="E114" s="53"/>
    </row>
    <row r="115" spans="1:5" ht="14.25" customHeight="1">
      <c r="A115" s="23"/>
      <c r="B115" s="23"/>
      <c r="C115" s="23"/>
      <c r="D115" s="23"/>
      <c r="E115" s="53"/>
    </row>
    <row r="116" spans="1:5" ht="14.25" customHeight="1">
      <c r="A116" s="23"/>
      <c r="B116" s="23"/>
      <c r="C116" s="23"/>
      <c r="D116" s="23"/>
      <c r="E116" s="53"/>
    </row>
    <row r="117" spans="1:5" ht="14.25" customHeight="1">
      <c r="A117" s="23"/>
      <c r="B117" s="23"/>
      <c r="C117" s="23"/>
      <c r="D117" s="23"/>
      <c r="E117" s="53"/>
    </row>
    <row r="118" spans="1:5" ht="14.25" customHeight="1">
      <c r="A118" s="23"/>
      <c r="B118" s="23"/>
      <c r="C118" s="23"/>
      <c r="D118" s="23"/>
      <c r="E118" s="53"/>
    </row>
    <row r="119" spans="1:5" ht="14.25" customHeight="1">
      <c r="A119" s="23"/>
      <c r="B119" s="23"/>
      <c r="C119" s="23"/>
      <c r="D119" s="23"/>
      <c r="E119" s="53"/>
    </row>
    <row r="120" spans="1:5" ht="14.25" customHeight="1">
      <c r="A120" s="23"/>
      <c r="B120" s="23"/>
      <c r="C120" s="23"/>
      <c r="D120" s="23"/>
      <c r="E120" s="53"/>
    </row>
    <row r="121" spans="1:5" ht="14.25" customHeight="1">
      <c r="A121" s="23"/>
      <c r="B121" s="23"/>
      <c r="C121" s="23"/>
      <c r="D121" s="23"/>
      <c r="E121" s="53"/>
    </row>
    <row r="122" spans="1:5" ht="14.25" customHeight="1">
      <c r="A122" s="23"/>
      <c r="B122" s="23"/>
      <c r="C122" s="23"/>
      <c r="D122" s="23"/>
      <c r="E122" s="53"/>
    </row>
    <row r="123" spans="1:5" ht="14.25" customHeight="1">
      <c r="A123" s="23"/>
      <c r="B123" s="23"/>
      <c r="C123" s="23"/>
      <c r="D123" s="23"/>
      <c r="E123" s="53"/>
    </row>
    <row r="124" spans="1:5" ht="14.25" customHeight="1">
      <c r="A124" s="23"/>
      <c r="B124" s="23"/>
      <c r="C124" s="23"/>
      <c r="D124" s="23"/>
      <c r="E124" s="53"/>
    </row>
    <row r="125" spans="1:5" ht="14.25" customHeight="1">
      <c r="A125" s="23"/>
      <c r="B125" s="23"/>
      <c r="C125" s="23"/>
      <c r="D125" s="23"/>
      <c r="E125" s="53"/>
    </row>
    <row r="126" spans="1:5" ht="14.25" customHeight="1">
      <c r="A126" s="23"/>
      <c r="B126" s="23"/>
      <c r="C126" s="23"/>
      <c r="D126" s="23"/>
      <c r="E126" s="53"/>
    </row>
    <row r="127" spans="1:5" ht="14.25" customHeight="1">
      <c r="A127" s="23"/>
      <c r="B127" s="23"/>
      <c r="C127" s="23"/>
      <c r="D127" s="23"/>
      <c r="E127" s="53"/>
    </row>
    <row r="128" spans="1:5" ht="14.25" customHeight="1">
      <c r="A128" s="23"/>
      <c r="B128" s="23"/>
      <c r="C128" s="23"/>
      <c r="D128" s="23"/>
      <c r="E128" s="53"/>
    </row>
    <row r="129" spans="1:5" ht="14.25" customHeight="1">
      <c r="A129" s="23"/>
      <c r="B129" s="23"/>
      <c r="C129" s="23"/>
      <c r="D129" s="23"/>
      <c r="E129" s="53"/>
    </row>
    <row r="130" spans="1:5" ht="14.25" customHeight="1">
      <c r="A130" s="23"/>
      <c r="B130" s="23"/>
      <c r="C130" s="23"/>
      <c r="D130" s="23"/>
      <c r="E130" s="53"/>
    </row>
    <row r="131" spans="1:5" ht="14.25" customHeight="1">
      <c r="A131" s="23"/>
      <c r="B131" s="23"/>
      <c r="C131" s="23"/>
      <c r="D131" s="23"/>
      <c r="E131" s="53"/>
    </row>
    <row r="132" spans="1:5" ht="14.25" customHeight="1">
      <c r="A132" s="23"/>
      <c r="B132" s="23"/>
      <c r="C132" s="23"/>
      <c r="D132" s="23"/>
      <c r="E132" s="53"/>
    </row>
    <row r="133" spans="1:5" ht="14.25" customHeight="1">
      <c r="A133" s="23"/>
      <c r="B133" s="23"/>
      <c r="C133" s="23"/>
      <c r="D133" s="23"/>
      <c r="E133" s="53"/>
    </row>
    <row r="134" spans="1:5" ht="14.25" customHeight="1">
      <c r="A134" s="23"/>
      <c r="B134" s="23"/>
      <c r="C134" s="23"/>
      <c r="D134" s="23"/>
      <c r="E134" s="53"/>
    </row>
    <row r="135" spans="1:5" ht="14.25" customHeight="1">
      <c r="A135" s="23"/>
      <c r="B135" s="23"/>
      <c r="C135" s="23"/>
      <c r="D135" s="23"/>
      <c r="E135" s="53"/>
    </row>
    <row r="136" spans="1:5" ht="14.25" customHeight="1">
      <c r="A136" s="23"/>
      <c r="B136" s="23"/>
      <c r="C136" s="23"/>
      <c r="D136" s="23"/>
      <c r="E136" s="53"/>
    </row>
    <row r="137" spans="1:5" ht="14.25" customHeight="1">
      <c r="A137" s="23"/>
      <c r="B137" s="23"/>
      <c r="C137" s="23"/>
      <c r="D137" s="23"/>
      <c r="E137" s="53"/>
    </row>
    <row r="138" spans="1:5" ht="14.25" customHeight="1">
      <c r="A138" s="23"/>
      <c r="B138" s="23"/>
      <c r="C138" s="23"/>
      <c r="D138" s="23"/>
      <c r="E138" s="53"/>
    </row>
    <row r="139" spans="1:5" ht="14.25" customHeight="1">
      <c r="A139" s="23"/>
      <c r="B139" s="23"/>
      <c r="C139" s="23"/>
      <c r="D139" s="23"/>
      <c r="E139" s="53"/>
    </row>
    <row r="140" spans="1:5" ht="14.25" customHeight="1">
      <c r="A140" s="23"/>
      <c r="B140" s="23"/>
      <c r="C140" s="23"/>
      <c r="D140" s="23"/>
      <c r="E140" s="53"/>
    </row>
    <row r="141" spans="1:5" ht="14.25" customHeight="1">
      <c r="A141" s="23"/>
      <c r="B141" s="23"/>
      <c r="C141" s="23"/>
      <c r="D141" s="23"/>
      <c r="E141" s="53"/>
    </row>
    <row r="142" spans="1:5" ht="14.25" customHeight="1">
      <c r="A142" s="23"/>
      <c r="B142" s="23"/>
      <c r="C142" s="23"/>
      <c r="D142" s="23"/>
      <c r="E142" s="53"/>
    </row>
    <row r="143" spans="1:5" ht="14.25" customHeight="1">
      <c r="A143" s="23"/>
      <c r="B143" s="23"/>
      <c r="C143" s="23"/>
      <c r="D143" s="23"/>
      <c r="E143" s="53"/>
    </row>
    <row r="144" spans="1:5" ht="14.25" customHeight="1">
      <c r="A144" s="23"/>
      <c r="B144" s="23"/>
      <c r="C144" s="23"/>
      <c r="D144" s="23"/>
      <c r="E144" s="53"/>
    </row>
    <row r="145" spans="1:5" ht="14.25" customHeight="1">
      <c r="A145" s="23"/>
      <c r="B145" s="23"/>
      <c r="C145" s="23"/>
      <c r="D145" s="23"/>
      <c r="E145" s="53"/>
    </row>
    <row r="146" spans="1:5" ht="14.25" customHeight="1">
      <c r="A146" s="23"/>
      <c r="B146" s="23"/>
      <c r="C146" s="23"/>
      <c r="D146" s="23"/>
      <c r="E146" s="53"/>
    </row>
    <row r="147" spans="1:5" ht="14.25" customHeight="1">
      <c r="A147" s="23"/>
      <c r="B147" s="23"/>
      <c r="C147" s="23"/>
      <c r="D147" s="23"/>
      <c r="E147" s="53"/>
    </row>
    <row r="148" spans="1:5" ht="14.25" customHeight="1">
      <c r="A148" s="23"/>
      <c r="B148" s="23"/>
      <c r="C148" s="23"/>
      <c r="D148" s="23"/>
      <c r="E148" s="53"/>
    </row>
    <row r="149" spans="1:5" ht="14.25" customHeight="1">
      <c r="A149" s="23"/>
      <c r="B149" s="23"/>
      <c r="C149" s="23"/>
      <c r="D149" s="23"/>
      <c r="E149" s="53"/>
    </row>
    <row r="150" spans="1:5" ht="14.25" customHeight="1">
      <c r="A150" s="23"/>
      <c r="B150" s="23"/>
      <c r="C150" s="23"/>
      <c r="D150" s="23"/>
      <c r="E150" s="53"/>
    </row>
    <row r="151" spans="1:5" ht="14.25" customHeight="1">
      <c r="A151" s="23"/>
      <c r="B151" s="23"/>
      <c r="C151" s="23"/>
      <c r="D151" s="23"/>
      <c r="E151" s="53"/>
    </row>
    <row r="152" spans="1:5" ht="14.25" customHeight="1">
      <c r="A152" s="23"/>
      <c r="B152" s="23"/>
      <c r="C152" s="23"/>
      <c r="D152" s="23"/>
      <c r="E152" s="53"/>
    </row>
    <row r="153" spans="1:5" ht="14.25" customHeight="1">
      <c r="A153" s="23"/>
      <c r="B153" s="23"/>
      <c r="C153" s="23"/>
      <c r="D153" s="23"/>
      <c r="E153" s="53"/>
    </row>
    <row r="154" spans="1:5" ht="14.25" customHeight="1">
      <c r="A154" s="23"/>
      <c r="B154" s="23"/>
      <c r="C154" s="23"/>
      <c r="D154" s="23"/>
      <c r="E154" s="53"/>
    </row>
    <row r="155" spans="1:5" ht="14.25" customHeight="1">
      <c r="A155" s="23"/>
      <c r="B155" s="23"/>
      <c r="C155" s="23"/>
      <c r="D155" s="23"/>
      <c r="E155" s="53"/>
    </row>
    <row r="156" spans="1:5" ht="14.25" customHeight="1">
      <c r="A156" s="23"/>
      <c r="B156" s="23"/>
      <c r="C156" s="23"/>
      <c r="D156" s="23"/>
      <c r="E156" s="53"/>
    </row>
    <row r="157" spans="1:5" ht="14.25" customHeight="1">
      <c r="A157" s="23"/>
      <c r="B157" s="23"/>
      <c r="C157" s="23"/>
      <c r="D157" s="23"/>
      <c r="E157" s="53"/>
    </row>
    <row r="158" spans="1:5" ht="14.25" customHeight="1">
      <c r="A158" s="23"/>
      <c r="B158" s="23"/>
      <c r="C158" s="23"/>
      <c r="D158" s="23"/>
      <c r="E158" s="53"/>
    </row>
    <row r="159" spans="1:5" ht="14.25" customHeight="1">
      <c r="A159" s="23"/>
      <c r="B159" s="23"/>
      <c r="C159" s="23"/>
      <c r="D159" s="23"/>
      <c r="E159" s="53"/>
    </row>
    <row r="160" spans="1:5" ht="14.25" customHeight="1">
      <c r="A160" s="23"/>
      <c r="B160" s="23"/>
      <c r="C160" s="23"/>
      <c r="D160" s="23"/>
      <c r="E160" s="53"/>
    </row>
    <row r="161" spans="1:5" ht="14.25" customHeight="1">
      <c r="A161" s="23"/>
      <c r="B161" s="23"/>
      <c r="C161" s="23"/>
      <c r="D161" s="23"/>
      <c r="E161" s="53"/>
    </row>
    <row r="162" spans="1:5" ht="14.25" customHeight="1">
      <c r="A162" s="23"/>
      <c r="B162" s="23"/>
      <c r="C162" s="23"/>
      <c r="D162" s="23"/>
      <c r="E162" s="53"/>
    </row>
    <row r="163" spans="1:5" ht="14.25" customHeight="1">
      <c r="A163" s="23"/>
      <c r="B163" s="23"/>
      <c r="C163" s="23"/>
      <c r="D163" s="23"/>
      <c r="E163" s="53"/>
    </row>
    <row r="164" spans="1:5" ht="14.25" customHeight="1">
      <c r="A164" s="23"/>
      <c r="B164" s="23"/>
      <c r="C164" s="23"/>
      <c r="D164" s="23"/>
      <c r="E164" s="53"/>
    </row>
    <row r="165" spans="1:5" ht="14.25" customHeight="1">
      <c r="A165" s="23"/>
      <c r="B165" s="23"/>
      <c r="C165" s="23"/>
      <c r="D165" s="23"/>
      <c r="E165" s="53"/>
    </row>
    <row r="166" spans="1:5" ht="14.25" customHeight="1">
      <c r="A166" s="23"/>
      <c r="B166" s="23"/>
      <c r="C166" s="23"/>
      <c r="D166" s="23"/>
      <c r="E166" s="53"/>
    </row>
    <row r="167" spans="1:5" ht="14.25" customHeight="1">
      <c r="A167" s="23"/>
      <c r="B167" s="23"/>
      <c r="C167" s="23"/>
      <c r="D167" s="23"/>
      <c r="E167" s="53"/>
    </row>
    <row r="168" spans="1:5" ht="14.25" customHeight="1">
      <c r="A168" s="23"/>
      <c r="B168" s="23"/>
      <c r="C168" s="23"/>
      <c r="D168" s="23"/>
      <c r="E168" s="53"/>
    </row>
    <row r="169" spans="1:5" ht="14.25" customHeight="1">
      <c r="A169" s="23"/>
      <c r="B169" s="23"/>
      <c r="C169" s="23"/>
      <c r="D169" s="23"/>
      <c r="E169" s="53"/>
    </row>
    <row r="170" spans="1:5" ht="14.25" customHeight="1">
      <c r="A170" s="23"/>
      <c r="B170" s="23"/>
      <c r="C170" s="23"/>
      <c r="D170" s="23"/>
      <c r="E170" s="53"/>
    </row>
    <row r="171" spans="1:5" ht="14.25" customHeight="1">
      <c r="A171" s="23"/>
      <c r="B171" s="23"/>
      <c r="C171" s="23"/>
      <c r="D171" s="23"/>
      <c r="E171" s="53"/>
    </row>
    <row r="172" spans="1:5" ht="14.25" customHeight="1">
      <c r="A172" s="23"/>
      <c r="B172" s="23"/>
      <c r="C172" s="23"/>
      <c r="D172" s="23"/>
      <c r="E172" s="53"/>
    </row>
    <row r="173" spans="1:5" ht="14.25" customHeight="1">
      <c r="A173" s="23"/>
      <c r="B173" s="23"/>
      <c r="C173" s="23"/>
      <c r="D173" s="23"/>
      <c r="E173" s="53"/>
    </row>
    <row r="174" spans="1:5" ht="14.25" customHeight="1">
      <c r="A174" s="23"/>
      <c r="B174" s="23"/>
      <c r="C174" s="23"/>
      <c r="D174" s="23"/>
      <c r="E174" s="53"/>
    </row>
    <row r="175" spans="1:5" ht="14.25" customHeight="1">
      <c r="A175" s="23"/>
      <c r="B175" s="23"/>
      <c r="C175" s="23"/>
      <c r="D175" s="23"/>
      <c r="E175" s="53"/>
    </row>
    <row r="176" spans="1:5" ht="14.25" customHeight="1">
      <c r="A176" s="23"/>
      <c r="B176" s="23"/>
      <c r="C176" s="23"/>
      <c r="D176" s="23"/>
      <c r="E176" s="53"/>
    </row>
    <row r="177" spans="1:5" ht="14.25" customHeight="1">
      <c r="A177" s="23"/>
      <c r="B177" s="23"/>
      <c r="C177" s="23"/>
      <c r="D177" s="23"/>
      <c r="E177" s="53"/>
    </row>
    <row r="178" spans="1:5" ht="14.25" customHeight="1">
      <c r="A178" s="23"/>
      <c r="B178" s="23"/>
      <c r="C178" s="23"/>
      <c r="D178" s="23"/>
      <c r="E178" s="53"/>
    </row>
    <row r="179" spans="1:5" ht="14.25" customHeight="1">
      <c r="A179" s="23"/>
      <c r="B179" s="23"/>
      <c r="C179" s="23"/>
      <c r="D179" s="23"/>
      <c r="E179" s="53"/>
    </row>
    <row r="180" spans="1:5" ht="14.25" customHeight="1">
      <c r="A180" s="23"/>
      <c r="B180" s="23"/>
      <c r="C180" s="23"/>
      <c r="D180" s="23"/>
      <c r="E180" s="53"/>
    </row>
    <row r="181" spans="1:5" ht="14.25" customHeight="1">
      <c r="A181" s="23"/>
      <c r="B181" s="23"/>
      <c r="C181" s="23"/>
      <c r="D181" s="23"/>
      <c r="E181" s="53"/>
    </row>
    <row r="182" spans="1:5" ht="14.25" customHeight="1">
      <c r="A182" s="23"/>
      <c r="B182" s="23"/>
      <c r="C182" s="23"/>
      <c r="D182" s="23"/>
      <c r="E182" s="53"/>
    </row>
    <row r="183" spans="1:5" ht="14.25" customHeight="1">
      <c r="A183" s="23"/>
      <c r="B183" s="23"/>
      <c r="C183" s="23"/>
      <c r="D183" s="23"/>
      <c r="E183" s="53"/>
    </row>
    <row r="184" spans="1:5" ht="14.25" customHeight="1">
      <c r="A184" s="23"/>
      <c r="B184" s="23"/>
      <c r="C184" s="23"/>
      <c r="D184" s="23"/>
      <c r="E184" s="53"/>
    </row>
    <row r="185" spans="1:5" ht="14.25" customHeight="1">
      <c r="A185" s="23"/>
      <c r="B185" s="23"/>
      <c r="C185" s="23"/>
      <c r="D185" s="23"/>
      <c r="E185" s="53"/>
    </row>
    <row r="186" spans="1:5" ht="14.25" customHeight="1">
      <c r="A186" s="23"/>
      <c r="B186" s="23"/>
      <c r="C186" s="23"/>
      <c r="D186" s="23"/>
      <c r="E186" s="53"/>
    </row>
    <row r="187" spans="1:5" ht="14.25" customHeight="1">
      <c r="A187" s="23"/>
      <c r="B187" s="23"/>
      <c r="C187" s="23"/>
      <c r="D187" s="23"/>
      <c r="E187" s="53"/>
    </row>
    <row r="188" spans="1:5" ht="14.25" customHeight="1">
      <c r="A188" s="23"/>
      <c r="B188" s="23"/>
      <c r="C188" s="23"/>
      <c r="D188" s="23"/>
      <c r="E188" s="53"/>
    </row>
    <row r="189" spans="1:5" ht="14.25" customHeight="1">
      <c r="A189" s="23"/>
      <c r="B189" s="23"/>
      <c r="C189" s="23"/>
      <c r="D189" s="23"/>
      <c r="E189" s="53"/>
    </row>
    <row r="190" spans="1:5" ht="14.25" customHeight="1">
      <c r="A190" s="23"/>
      <c r="B190" s="23"/>
      <c r="C190" s="23"/>
      <c r="D190" s="23"/>
      <c r="E190" s="53"/>
    </row>
    <row r="191" spans="1:5" ht="14.25" customHeight="1">
      <c r="A191" s="23"/>
      <c r="B191" s="23"/>
      <c r="C191" s="23"/>
      <c r="D191" s="23"/>
      <c r="E191" s="53"/>
    </row>
    <row r="192" spans="1:5" ht="14.25" customHeight="1">
      <c r="A192" s="23"/>
      <c r="B192" s="23"/>
      <c r="C192" s="23"/>
      <c r="D192" s="23"/>
      <c r="E192" s="53"/>
    </row>
    <row r="193" spans="1:5" ht="14.25" customHeight="1">
      <c r="A193" s="23"/>
      <c r="B193" s="23"/>
      <c r="C193" s="23"/>
      <c r="D193" s="23"/>
      <c r="E193" s="53"/>
    </row>
    <row r="194" spans="1:5" ht="14.25" customHeight="1">
      <c r="A194" s="23"/>
      <c r="B194" s="23"/>
      <c r="C194" s="23"/>
      <c r="D194" s="23"/>
      <c r="E194" s="53"/>
    </row>
    <row r="195" spans="1:5" ht="14.25" customHeight="1">
      <c r="A195" s="23"/>
      <c r="B195" s="23"/>
      <c r="C195" s="23"/>
      <c r="D195" s="23"/>
      <c r="E195" s="53"/>
    </row>
    <row r="196" spans="1:5" ht="14.25" customHeight="1">
      <c r="A196" s="23"/>
      <c r="B196" s="23"/>
      <c r="C196" s="23"/>
      <c r="D196" s="23"/>
      <c r="E196" s="53"/>
    </row>
    <row r="197" spans="1:5" ht="14.25" customHeight="1">
      <c r="A197" s="23"/>
      <c r="B197" s="23"/>
      <c r="C197" s="23"/>
      <c r="D197" s="23"/>
      <c r="E197" s="53"/>
    </row>
    <row r="198" spans="1:5" ht="14.25" customHeight="1">
      <c r="A198" s="23"/>
      <c r="B198" s="23"/>
      <c r="C198" s="23"/>
      <c r="D198" s="23"/>
      <c r="E198" s="53"/>
    </row>
    <row r="199" spans="1:5" ht="14.25" customHeight="1">
      <c r="E199" s="53"/>
    </row>
  </sheetData>
  <phoneticPr fontId="29"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9"/>
  <dimension ref="A1:M52"/>
  <sheetViews>
    <sheetView zoomScaleNormal="100" workbookViewId="0">
      <pane ySplit="3" topLeftCell="A4" activePane="bottomLeft" state="frozen"/>
      <selection activeCell="E6" sqref="E6"/>
      <selection pane="bottomLeft" activeCell="F7" sqref="F7"/>
    </sheetView>
  </sheetViews>
  <sheetFormatPr defaultColWidth="9.140625" defaultRowHeight="14.25" customHeight="1"/>
  <cols>
    <col min="1" max="1" width="21.42578125" style="20" customWidth="1"/>
    <col min="2" max="2" width="12.5703125" style="100" customWidth="1"/>
    <col min="3" max="3" width="14.28515625" style="100" customWidth="1"/>
    <col min="4" max="4" width="16" style="100" customWidth="1"/>
    <col min="5" max="5" width="17" style="48" customWidth="1"/>
    <col min="6" max="6" width="16.85546875" style="48" customWidth="1"/>
    <col min="7" max="7" width="33.140625" bestFit="1" customWidth="1"/>
    <col min="8" max="8" width="8.7109375"/>
    <col min="9" max="9" width="13.85546875" customWidth="1"/>
    <col min="10" max="10" width="14.5703125" customWidth="1"/>
    <col min="11" max="11" width="13.7109375" customWidth="1"/>
    <col min="12" max="12" width="12.42578125" bestFit="1" customWidth="1"/>
    <col min="13" max="16384" width="9.140625" style="20"/>
  </cols>
  <sheetData>
    <row r="1" spans="1:13" ht="16.5" customHeight="1">
      <c r="A1" s="37" t="s">
        <v>518</v>
      </c>
    </row>
    <row r="2" spans="1:13" ht="14.25" customHeight="1">
      <c r="A2" s="74"/>
    </row>
    <row r="3" spans="1:13" s="276" customFormat="1" ht="14.25" customHeight="1">
      <c r="A3" s="339"/>
      <c r="B3" s="562" t="s">
        <v>545</v>
      </c>
      <c r="C3" s="553" t="s">
        <v>357</v>
      </c>
      <c r="D3" s="562" t="s">
        <v>245</v>
      </c>
      <c r="E3" s="539" t="s">
        <v>76</v>
      </c>
      <c r="F3" s="539"/>
      <c r="G3"/>
      <c r="H3"/>
      <c r="I3"/>
      <c r="J3"/>
      <c r="K3"/>
      <c r="L3"/>
      <c r="M3" s="9"/>
    </row>
    <row r="4" spans="1:13" ht="14.25" customHeight="1">
      <c r="A4" s="4" t="s">
        <v>280</v>
      </c>
      <c r="B4" s="212">
        <v>779444</v>
      </c>
      <c r="C4" s="212"/>
      <c r="D4" s="212">
        <v>779444</v>
      </c>
      <c r="E4" s="212" t="s">
        <v>547</v>
      </c>
      <c r="F4" s="589"/>
    </row>
    <row r="5" spans="1:13" ht="14.25" customHeight="1">
      <c r="A5" s="4" t="s">
        <v>213</v>
      </c>
      <c r="B5" s="212">
        <v>281115</v>
      </c>
      <c r="C5" s="631"/>
      <c r="D5" s="212">
        <v>281115</v>
      </c>
      <c r="E5" s="212" t="s">
        <v>547</v>
      </c>
      <c r="F5" s="589"/>
    </row>
    <row r="6" spans="1:13" ht="14.25" customHeight="1">
      <c r="A6" s="4" t="s">
        <v>281</v>
      </c>
      <c r="B6" s="212">
        <v>250126</v>
      </c>
      <c r="C6" s="631"/>
      <c r="D6" s="212">
        <v>250126</v>
      </c>
      <c r="E6" s="212" t="s">
        <v>547</v>
      </c>
      <c r="F6" s="589"/>
    </row>
    <row r="7" spans="1:13" ht="14.25" customHeight="1">
      <c r="A7" s="4" t="s">
        <v>438</v>
      </c>
      <c r="B7" s="212">
        <v>404436</v>
      </c>
      <c r="C7" s="631"/>
      <c r="D7" s="212">
        <v>404436</v>
      </c>
      <c r="E7" s="212" t="s">
        <v>547</v>
      </c>
      <c r="F7" s="589"/>
    </row>
    <row r="8" spans="1:13" ht="14.25" customHeight="1">
      <c r="A8" s="4" t="s">
        <v>106</v>
      </c>
      <c r="B8" s="212">
        <v>120047</v>
      </c>
      <c r="C8" s="631"/>
      <c r="D8" s="212">
        <v>120047</v>
      </c>
      <c r="E8" s="212" t="s">
        <v>547</v>
      </c>
      <c r="F8" s="589"/>
    </row>
    <row r="9" spans="1:13" ht="14.25" customHeight="1">
      <c r="A9" s="4" t="s">
        <v>282</v>
      </c>
      <c r="B9" s="212">
        <v>313807</v>
      </c>
      <c r="C9" s="631"/>
      <c r="D9" s="212">
        <v>313807</v>
      </c>
      <c r="E9" s="212" t="s">
        <v>547</v>
      </c>
      <c r="F9" s="589"/>
    </row>
    <row r="10" spans="1:13" ht="14.25" customHeight="1">
      <c r="A10" s="4" t="s">
        <v>428</v>
      </c>
      <c r="B10" s="212">
        <v>11948</v>
      </c>
      <c r="C10" s="212">
        <v>1284</v>
      </c>
      <c r="D10" s="212">
        <v>13232</v>
      </c>
      <c r="E10" s="212" t="s">
        <v>547</v>
      </c>
      <c r="F10" s="589"/>
    </row>
    <row r="11" spans="1:13" ht="14.25" customHeight="1">
      <c r="A11" s="4" t="s">
        <v>341</v>
      </c>
      <c r="B11" s="212">
        <v>86506</v>
      </c>
      <c r="C11" s="631"/>
      <c r="D11" s="212">
        <v>86506</v>
      </c>
      <c r="E11" s="212" t="s">
        <v>547</v>
      </c>
      <c r="F11" s="589"/>
    </row>
    <row r="12" spans="1:13" ht="14.25" customHeight="1">
      <c r="A12" s="4" t="s">
        <v>283</v>
      </c>
      <c r="B12" s="212">
        <v>890150</v>
      </c>
      <c r="C12" s="212">
        <v>14969</v>
      </c>
      <c r="D12" s="212">
        <v>905119</v>
      </c>
      <c r="E12" s="212" t="s">
        <v>547</v>
      </c>
      <c r="F12" s="589"/>
    </row>
    <row r="13" spans="1:13" ht="14.25" customHeight="1">
      <c r="A13" s="4" t="s">
        <v>284</v>
      </c>
      <c r="B13" s="212">
        <v>422459</v>
      </c>
      <c r="C13" s="631"/>
      <c r="D13" s="212">
        <v>422459</v>
      </c>
      <c r="E13" s="212" t="s">
        <v>547</v>
      </c>
      <c r="F13" s="589"/>
    </row>
    <row r="14" spans="1:13" ht="14.25" customHeight="1">
      <c r="A14" s="4" t="s">
        <v>214</v>
      </c>
      <c r="B14" s="212">
        <v>60096</v>
      </c>
      <c r="C14" s="631"/>
      <c r="D14" s="212">
        <v>60096</v>
      </c>
      <c r="E14" s="212" t="s">
        <v>547</v>
      </c>
      <c r="F14" s="589"/>
    </row>
    <row r="15" spans="1:13" ht="14.25" customHeight="1">
      <c r="A15" s="4" t="s">
        <v>429</v>
      </c>
      <c r="B15" s="212">
        <v>1267373</v>
      </c>
      <c r="C15" s="631"/>
      <c r="D15" s="212">
        <v>1267373</v>
      </c>
      <c r="E15" s="212" t="s">
        <v>547</v>
      </c>
      <c r="F15" s="589"/>
    </row>
    <row r="16" spans="1:13" ht="14.25" customHeight="1">
      <c r="A16" s="4" t="s">
        <v>345</v>
      </c>
      <c r="B16" s="212">
        <v>18376</v>
      </c>
      <c r="C16" s="631"/>
      <c r="D16" s="212">
        <v>18376</v>
      </c>
      <c r="E16" s="212" t="s">
        <v>547</v>
      </c>
      <c r="F16" s="589"/>
    </row>
    <row r="17" spans="1:6" ht="14.25" customHeight="1">
      <c r="A17" s="4" t="s">
        <v>347</v>
      </c>
      <c r="B17" s="212">
        <v>65278</v>
      </c>
      <c r="C17" s="631"/>
      <c r="D17" s="212">
        <v>65278</v>
      </c>
      <c r="E17" s="212" t="s">
        <v>547</v>
      </c>
      <c r="F17" s="589"/>
    </row>
    <row r="18" spans="1:6" ht="14.25" customHeight="1">
      <c r="A18" s="4" t="s">
        <v>436</v>
      </c>
      <c r="B18" s="212">
        <v>1038879</v>
      </c>
      <c r="C18" s="631"/>
      <c r="D18" s="212">
        <v>1038879</v>
      </c>
      <c r="E18" s="212" t="s">
        <v>547</v>
      </c>
      <c r="F18" s="589"/>
    </row>
    <row r="19" spans="1:6" ht="14.25" customHeight="1">
      <c r="A19" s="4" t="s">
        <v>285</v>
      </c>
      <c r="B19" s="212">
        <v>545036</v>
      </c>
      <c r="C19" s="631"/>
      <c r="D19" s="212">
        <v>545036</v>
      </c>
      <c r="E19" s="212" t="s">
        <v>547</v>
      </c>
      <c r="F19" s="589"/>
    </row>
    <row r="20" spans="1:6" ht="14.25" customHeight="1">
      <c r="A20" s="4" t="s">
        <v>6</v>
      </c>
      <c r="B20" s="212">
        <v>454156</v>
      </c>
      <c r="C20" s="212">
        <v>1800</v>
      </c>
      <c r="D20" s="212">
        <v>455956</v>
      </c>
      <c r="E20" s="212" t="s">
        <v>547</v>
      </c>
      <c r="F20" s="589"/>
    </row>
    <row r="21" spans="1:6" ht="14.25" customHeight="1">
      <c r="A21" s="4" t="s">
        <v>430</v>
      </c>
      <c r="B21" s="212">
        <v>168213</v>
      </c>
      <c r="C21" s="631"/>
      <c r="D21" s="212">
        <v>168213</v>
      </c>
      <c r="E21" s="212" t="s">
        <v>547</v>
      </c>
      <c r="F21" s="589"/>
    </row>
    <row r="22" spans="1:6" ht="14.25" customHeight="1">
      <c r="A22" s="4" t="s">
        <v>286</v>
      </c>
      <c r="B22" s="212">
        <v>615527</v>
      </c>
      <c r="C22" s="631"/>
      <c r="D22" s="212">
        <v>615527</v>
      </c>
      <c r="E22" s="212" t="s">
        <v>547</v>
      </c>
      <c r="F22" s="589"/>
    </row>
    <row r="23" spans="1:6" ht="14.25" customHeight="1">
      <c r="A23" s="4" t="s">
        <v>215</v>
      </c>
      <c r="B23" s="212">
        <v>1135489</v>
      </c>
      <c r="C23" s="212">
        <v>31452</v>
      </c>
      <c r="D23" s="212">
        <v>1166941</v>
      </c>
      <c r="E23" s="212" t="s">
        <v>547</v>
      </c>
      <c r="F23" s="589"/>
    </row>
    <row r="24" spans="1:6" ht="14.25" customHeight="1">
      <c r="A24" s="4" t="s">
        <v>216</v>
      </c>
      <c r="B24" s="212">
        <v>122666</v>
      </c>
      <c r="C24" s="212">
        <v>5064</v>
      </c>
      <c r="D24" s="212">
        <v>127730</v>
      </c>
      <c r="E24" s="212" t="s">
        <v>547</v>
      </c>
      <c r="F24" s="589"/>
    </row>
    <row r="25" spans="1:6" ht="14.25" customHeight="1">
      <c r="A25" s="4" t="s">
        <v>542</v>
      </c>
      <c r="B25" s="212">
        <v>509905</v>
      </c>
      <c r="C25" s="212">
        <v>26625</v>
      </c>
      <c r="D25" s="212">
        <v>536530</v>
      </c>
      <c r="E25" s="212" t="s">
        <v>547</v>
      </c>
      <c r="F25" s="589"/>
    </row>
    <row r="26" spans="1:6" ht="14.25" customHeight="1">
      <c r="A26" s="4" t="s">
        <v>287</v>
      </c>
      <c r="B26" s="212">
        <v>1017089</v>
      </c>
      <c r="C26" s="631"/>
      <c r="D26" s="212">
        <v>1017089</v>
      </c>
      <c r="E26" s="212" t="s">
        <v>547</v>
      </c>
      <c r="F26" s="589"/>
    </row>
    <row r="27" spans="1:6" ht="14.25" customHeight="1">
      <c r="A27" s="4" t="s">
        <v>288</v>
      </c>
      <c r="B27" s="212">
        <v>164959</v>
      </c>
      <c r="C27" s="631"/>
      <c r="D27" s="212">
        <v>164959</v>
      </c>
      <c r="E27" s="212" t="s">
        <v>547</v>
      </c>
      <c r="F27" s="589"/>
    </row>
    <row r="28" spans="1:6" ht="14.25" customHeight="1">
      <c r="A28" s="4" t="s">
        <v>195</v>
      </c>
      <c r="B28" s="212">
        <v>481693</v>
      </c>
      <c r="C28" s="212">
        <v>15658</v>
      </c>
      <c r="D28" s="212">
        <v>497351</v>
      </c>
      <c r="E28" s="212" t="s">
        <v>547</v>
      </c>
      <c r="F28" s="589"/>
    </row>
    <row r="29" spans="1:6" ht="14.25" customHeight="1">
      <c r="A29" s="4" t="s">
        <v>196</v>
      </c>
      <c r="B29" s="212">
        <v>86841</v>
      </c>
      <c r="C29" s="631"/>
      <c r="D29" s="212">
        <v>86841</v>
      </c>
      <c r="E29" s="212" t="s">
        <v>547</v>
      </c>
      <c r="F29" s="589"/>
    </row>
    <row r="30" spans="1:6" ht="14.25" customHeight="1">
      <c r="A30" s="4" t="s">
        <v>431</v>
      </c>
      <c r="B30" s="212">
        <v>62685</v>
      </c>
      <c r="C30" s="212">
        <v>5893</v>
      </c>
      <c r="D30" s="212">
        <v>68578</v>
      </c>
      <c r="E30" s="212" t="s">
        <v>547</v>
      </c>
      <c r="F30" s="589"/>
    </row>
    <row r="31" spans="1:6" ht="14.25" customHeight="1">
      <c r="A31" s="4" t="s">
        <v>289</v>
      </c>
      <c r="B31" s="212">
        <v>267866</v>
      </c>
      <c r="C31" s="631"/>
      <c r="D31" s="212">
        <v>267866</v>
      </c>
      <c r="E31" s="212" t="s">
        <v>547</v>
      </c>
      <c r="F31" s="589"/>
    </row>
    <row r="32" spans="1:6" ht="14.25" customHeight="1">
      <c r="A32" s="4" t="s">
        <v>290</v>
      </c>
      <c r="B32" s="212">
        <v>911013</v>
      </c>
      <c r="C32" s="212"/>
      <c r="D32" s="212">
        <v>911013</v>
      </c>
      <c r="E32" s="212" t="s">
        <v>547</v>
      </c>
      <c r="F32" s="589"/>
    </row>
    <row r="33" spans="1:6" ht="14.25" customHeight="1">
      <c r="A33" s="4" t="s">
        <v>543</v>
      </c>
      <c r="B33" s="212">
        <v>1030513</v>
      </c>
      <c r="C33" s="631"/>
      <c r="D33" s="212">
        <v>1030513</v>
      </c>
      <c r="E33" s="212" t="s">
        <v>547</v>
      </c>
      <c r="F33" s="589"/>
    </row>
    <row r="34" spans="1:6" ht="14.25" customHeight="1">
      <c r="A34" s="4" t="s">
        <v>198</v>
      </c>
      <c r="B34" s="212">
        <v>24184</v>
      </c>
      <c r="C34" s="631"/>
      <c r="D34" s="212">
        <v>24184</v>
      </c>
      <c r="E34" s="212" t="s">
        <v>548</v>
      </c>
      <c r="F34" s="589"/>
    </row>
    <row r="35" spans="1:6" ht="14.25" customHeight="1">
      <c r="A35" s="4" t="s">
        <v>544</v>
      </c>
      <c r="B35" s="212">
        <v>103864</v>
      </c>
      <c r="C35" s="631"/>
      <c r="D35" s="212">
        <v>103864</v>
      </c>
      <c r="E35" s="212" t="s">
        <v>547</v>
      </c>
      <c r="F35" s="589"/>
    </row>
    <row r="36" spans="1:6" ht="14.25" customHeight="1">
      <c r="A36" s="4" t="s">
        <v>387</v>
      </c>
      <c r="B36" s="212">
        <v>58333</v>
      </c>
      <c r="C36" s="631"/>
      <c r="D36" s="212">
        <v>58333</v>
      </c>
      <c r="E36" s="212" t="s">
        <v>548</v>
      </c>
      <c r="F36" s="589"/>
    </row>
    <row r="37" spans="1:6" ht="14.25" customHeight="1">
      <c r="A37" s="4" t="s">
        <v>101</v>
      </c>
      <c r="B37" s="212">
        <v>37774</v>
      </c>
      <c r="C37" s="631"/>
      <c r="D37" s="212">
        <v>37774</v>
      </c>
      <c r="E37" s="212" t="s">
        <v>547</v>
      </c>
      <c r="F37" s="589"/>
    </row>
    <row r="38" spans="1:6" ht="14.25" customHeight="1">
      <c r="A38" s="4" t="s">
        <v>292</v>
      </c>
      <c r="B38" s="212">
        <v>562023</v>
      </c>
      <c r="C38" s="631"/>
      <c r="D38" s="212">
        <v>562023</v>
      </c>
      <c r="E38" s="212" t="s">
        <v>547</v>
      </c>
      <c r="F38" s="589"/>
    </row>
    <row r="39" spans="1:6" ht="14.25" customHeight="1">
      <c r="A39" s="4" t="s">
        <v>206</v>
      </c>
      <c r="B39" s="212">
        <v>15630</v>
      </c>
      <c r="C39" s="212"/>
      <c r="D39" s="212">
        <v>15630</v>
      </c>
      <c r="E39" s="212" t="s">
        <v>547</v>
      </c>
      <c r="F39" s="589"/>
    </row>
    <row r="40" spans="1:6" ht="14.25" customHeight="1">
      <c r="A40" s="4" t="s">
        <v>218</v>
      </c>
      <c r="B40" s="212">
        <v>246180</v>
      </c>
      <c r="C40" s="212"/>
      <c r="D40" s="212">
        <v>246180</v>
      </c>
      <c r="E40" s="212" t="s">
        <v>547</v>
      </c>
      <c r="F40" s="589"/>
    </row>
    <row r="41" spans="1:6" ht="14.25" customHeight="1">
      <c r="A41" s="4" t="s">
        <v>293</v>
      </c>
      <c r="B41" s="212">
        <v>740716</v>
      </c>
      <c r="C41" s="631"/>
      <c r="D41" s="212">
        <v>740716</v>
      </c>
      <c r="E41" s="212" t="s">
        <v>547</v>
      </c>
      <c r="F41" s="589"/>
    </row>
    <row r="42" spans="1:6" ht="14.25" customHeight="1">
      <c r="A42" s="4" t="s">
        <v>207</v>
      </c>
      <c r="B42" s="212">
        <v>181452</v>
      </c>
      <c r="C42" s="212">
        <v>2495</v>
      </c>
      <c r="D42" s="212">
        <v>183947</v>
      </c>
      <c r="E42" s="212" t="s">
        <v>547</v>
      </c>
      <c r="F42" s="589"/>
    </row>
    <row r="43" spans="1:6" ht="14.25" customHeight="1">
      <c r="A43" s="4" t="s">
        <v>294</v>
      </c>
      <c r="B43" s="212">
        <v>63527</v>
      </c>
      <c r="C43" s="212">
        <v>9128</v>
      </c>
      <c r="D43" s="212">
        <v>72655</v>
      </c>
      <c r="E43" s="212" t="s">
        <v>548</v>
      </c>
      <c r="F43" s="589"/>
    </row>
    <row r="44" spans="1:6" ht="14.25" customHeight="1">
      <c r="A44" s="4" t="s">
        <v>295</v>
      </c>
      <c r="B44" s="212">
        <v>790619</v>
      </c>
      <c r="C44" s="631"/>
      <c r="D44" s="212">
        <v>790619</v>
      </c>
      <c r="E44" s="212" t="s">
        <v>547</v>
      </c>
      <c r="F44" s="589"/>
    </row>
    <row r="45" spans="1:6" ht="14.25" customHeight="1">
      <c r="A45" s="4" t="s">
        <v>296</v>
      </c>
      <c r="B45" s="212">
        <v>736891</v>
      </c>
      <c r="C45" s="631"/>
      <c r="D45" s="212">
        <v>736891</v>
      </c>
      <c r="E45" s="212" t="s">
        <v>547</v>
      </c>
      <c r="F45" s="589"/>
    </row>
    <row r="46" spans="1:6" ht="14.25" customHeight="1">
      <c r="A46" s="4" t="s">
        <v>103</v>
      </c>
      <c r="B46" s="212">
        <v>57101</v>
      </c>
      <c r="C46" s="212">
        <v>1088</v>
      </c>
      <c r="D46" s="212">
        <v>58189</v>
      </c>
      <c r="E46" s="212" t="s">
        <v>547</v>
      </c>
    </row>
    <row r="47" spans="1:6" ht="14.25" customHeight="1">
      <c r="A47" s="4"/>
      <c r="B47" s="212"/>
      <c r="C47" s="212"/>
      <c r="D47" s="212"/>
      <c r="E47" s="212"/>
    </row>
    <row r="48" spans="1:6" ht="14.25" customHeight="1">
      <c r="A48" s="106" t="s">
        <v>553</v>
      </c>
      <c r="B48" s="244"/>
      <c r="C48" s="244"/>
      <c r="D48" s="244"/>
      <c r="E48" s="244"/>
    </row>
    <row r="50" spans="1:4" ht="14.25" customHeight="1">
      <c r="A50" s="61" t="s">
        <v>249</v>
      </c>
      <c r="B50" s="27">
        <f>MEDIAN(B4:B46,'Library Visits A-L'!B4:B50)</f>
        <v>250126</v>
      </c>
      <c r="C50" s="27">
        <f>MEDIAN(C4:C46,'Library Visits A-L'!C4:C50)</f>
        <v>4957.5</v>
      </c>
      <c r="D50" s="27">
        <f>MEDIAN(D4:D46,'Library Visits A-L'!D4:D50)</f>
        <v>250126</v>
      </c>
    </row>
    <row r="51" spans="1:4" ht="14.25" customHeight="1">
      <c r="A51" s="61" t="s">
        <v>248</v>
      </c>
      <c r="B51" s="27">
        <f>AVERAGE(B4:B46,'Library Visits A-L'!B4:B50)</f>
        <v>392242.64044943819</v>
      </c>
      <c r="C51" s="27">
        <f>AVERAGE(C4:C46,'Library Visits A-L'!C4:C50)</f>
        <v>8286.9375</v>
      </c>
      <c r="D51" s="27">
        <f>AVERAGE(D4:D46,'Library Visits A-L'!D4:D50)</f>
        <v>393732.42696629214</v>
      </c>
    </row>
    <row r="52" spans="1:4" ht="14.25" customHeight="1">
      <c r="A52" s="61" t="s">
        <v>222</v>
      </c>
      <c r="B52" s="27">
        <f>SUM(B4:B46,'Library Visits A-L'!B4:B50)</f>
        <v>34909595</v>
      </c>
      <c r="C52" s="27">
        <f>SUM(C4:C46,'Library Visits A-L'!C4:C50)</f>
        <v>132591</v>
      </c>
      <c r="D52" s="27">
        <f>SUM(D4:D46,'Library Visits A-L'!D4:D50)</f>
        <v>35042186</v>
      </c>
    </row>
  </sheetData>
  <sortState ref="A35:A36">
    <sortCondition descending="1" ref="A35"/>
  </sortState>
  <phoneticPr fontId="29"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80"/>
  <dimension ref="A1:M140"/>
  <sheetViews>
    <sheetView zoomScaleNormal="100" workbookViewId="0">
      <pane ySplit="3" topLeftCell="A4" activePane="bottomLeft" state="frozen"/>
      <selection activeCell="E6" sqref="E6"/>
      <selection pane="bottomLeft" activeCell="I11" sqref="I11"/>
    </sheetView>
  </sheetViews>
  <sheetFormatPr defaultColWidth="9.140625" defaultRowHeight="14.25" customHeight="1"/>
  <cols>
    <col min="1" max="1" width="17.85546875" style="20" customWidth="1"/>
    <col min="2" max="2" width="23" style="103" customWidth="1"/>
    <col min="3" max="3" width="21.28515625" style="117" customWidth="1"/>
    <col min="4" max="4" width="22.140625" style="30" customWidth="1"/>
    <col min="5" max="5" width="4" style="30" customWidth="1"/>
    <col min="6" max="6" width="8" style="341" bestFit="1" customWidth="1"/>
    <col min="7" max="7" width="5.7109375" bestFit="1" customWidth="1"/>
    <col min="8" max="8" width="16.5703125" customWidth="1"/>
    <col min="10" max="10" width="27" style="20" bestFit="1" customWidth="1"/>
    <col min="11" max="13" width="6.5703125" style="20" bestFit="1" customWidth="1"/>
    <col min="14" max="16384" width="9.140625" style="20"/>
  </cols>
  <sheetData>
    <row r="1" spans="1:13" ht="16.5" customHeight="1">
      <c r="A1" s="37" t="s">
        <v>519</v>
      </c>
      <c r="D1" s="134"/>
      <c r="E1" s="134"/>
      <c r="G1" s="20"/>
      <c r="H1" s="20"/>
    </row>
    <row r="2" spans="1:13" ht="14.25" customHeight="1">
      <c r="A2" s="37"/>
      <c r="D2" s="134"/>
      <c r="E2" s="134"/>
      <c r="G2" s="20"/>
      <c r="H2" s="20"/>
    </row>
    <row r="3" spans="1:13" ht="24">
      <c r="A3" s="82"/>
      <c r="B3" s="563" t="s">
        <v>558</v>
      </c>
      <c r="C3" s="564" t="s">
        <v>397</v>
      </c>
      <c r="D3" s="563" t="s">
        <v>396</v>
      </c>
      <c r="E3" s="563"/>
      <c r="F3" s="563"/>
      <c r="G3" s="4"/>
      <c r="H3" s="4"/>
      <c r="J3" s="4"/>
      <c r="K3" s="9"/>
      <c r="L3" s="9"/>
      <c r="M3" s="9"/>
    </row>
    <row r="4" spans="1:13" ht="14.25" customHeight="1">
      <c r="A4" s="4" t="s">
        <v>546</v>
      </c>
      <c r="B4" s="636">
        <v>32</v>
      </c>
      <c r="C4" s="155">
        <v>48406</v>
      </c>
      <c r="D4" s="298">
        <v>45630</v>
      </c>
      <c r="E4" s="298" t="s">
        <v>523</v>
      </c>
      <c r="K4" s="155"/>
      <c r="L4" s="155"/>
    </row>
    <row r="5" spans="1:13" ht="14.25" customHeight="1">
      <c r="A5" s="4" t="s">
        <v>418</v>
      </c>
      <c r="B5" s="636">
        <v>15</v>
      </c>
      <c r="C5" s="155">
        <v>9884</v>
      </c>
      <c r="D5" s="298">
        <v>19314</v>
      </c>
      <c r="E5" s="651" t="s">
        <v>523</v>
      </c>
      <c r="K5" s="4"/>
      <c r="L5" s="4"/>
    </row>
    <row r="6" spans="1:13" ht="14.25" customHeight="1">
      <c r="A6" s="4" t="s">
        <v>300</v>
      </c>
      <c r="B6" s="636">
        <v>3</v>
      </c>
      <c r="C6" s="636"/>
      <c r="D6" s="651"/>
      <c r="E6" s="651"/>
      <c r="F6" s="298"/>
      <c r="K6" s="155"/>
      <c r="L6" s="155"/>
    </row>
    <row r="7" spans="1:13" ht="14.25" customHeight="1">
      <c r="A7" s="4" t="s">
        <v>301</v>
      </c>
      <c r="B7" s="636">
        <v>12</v>
      </c>
      <c r="C7" s="155">
        <v>16170</v>
      </c>
      <c r="D7" s="298">
        <v>20958</v>
      </c>
      <c r="E7" s="298"/>
      <c r="F7" s="298"/>
      <c r="K7" s="155"/>
      <c r="L7" s="155"/>
    </row>
    <row r="8" spans="1:13" ht="14.25" customHeight="1">
      <c r="A8" s="4" t="s">
        <v>437</v>
      </c>
      <c r="B8" s="636">
        <v>57</v>
      </c>
      <c r="C8" s="155">
        <v>49283</v>
      </c>
      <c r="D8" s="298">
        <v>17233</v>
      </c>
      <c r="E8" s="145" t="s">
        <v>523</v>
      </c>
      <c r="K8" s="4"/>
      <c r="L8" s="4"/>
    </row>
    <row r="9" spans="1:13" ht="14.25" customHeight="1">
      <c r="A9" s="4" t="s">
        <v>302</v>
      </c>
      <c r="B9" s="636">
        <v>34</v>
      </c>
      <c r="C9" s="155">
        <v>17917</v>
      </c>
      <c r="D9" s="298">
        <v>256651</v>
      </c>
      <c r="E9" s="298" t="s">
        <v>523</v>
      </c>
      <c r="K9" s="4"/>
      <c r="L9" s="4"/>
    </row>
    <row r="10" spans="1:13" ht="14.25" customHeight="1">
      <c r="A10" s="4" t="s">
        <v>305</v>
      </c>
      <c r="B10" s="636">
        <v>19</v>
      </c>
      <c r="C10" s="155">
        <v>4423</v>
      </c>
      <c r="D10" s="298">
        <v>4451</v>
      </c>
      <c r="E10" s="298" t="s">
        <v>523</v>
      </c>
      <c r="K10" s="4"/>
      <c r="L10" s="155"/>
    </row>
    <row r="11" spans="1:13" ht="14.25" customHeight="1">
      <c r="A11" s="4" t="s">
        <v>400</v>
      </c>
      <c r="B11" s="636">
        <v>24</v>
      </c>
      <c r="C11" s="155">
        <v>11568</v>
      </c>
      <c r="D11" s="298">
        <v>13437</v>
      </c>
      <c r="E11" s="298" t="s">
        <v>523</v>
      </c>
      <c r="K11" s="155"/>
      <c r="L11" s="155"/>
    </row>
    <row r="12" spans="1:13" ht="14.25" customHeight="1">
      <c r="A12" s="4" t="s">
        <v>259</v>
      </c>
      <c r="B12" s="636">
        <v>124</v>
      </c>
      <c r="C12" s="155">
        <v>176961</v>
      </c>
      <c r="D12" s="298">
        <v>368811</v>
      </c>
      <c r="E12" s="298" t="s">
        <v>523</v>
      </c>
      <c r="K12" s="4"/>
      <c r="L12" s="155"/>
    </row>
    <row r="13" spans="1:13" ht="14.25" customHeight="1">
      <c r="A13" s="4" t="s">
        <v>261</v>
      </c>
      <c r="B13" s="636">
        <v>31</v>
      </c>
      <c r="C13" s="155">
        <v>39968</v>
      </c>
      <c r="D13" s="298">
        <v>44816</v>
      </c>
      <c r="E13" s="298" t="s">
        <v>523</v>
      </c>
      <c r="K13" s="155"/>
      <c r="L13" s="155"/>
    </row>
    <row r="14" spans="1:13" ht="14.25" customHeight="1">
      <c r="A14" s="4" t="s">
        <v>308</v>
      </c>
      <c r="B14" s="636">
        <v>3</v>
      </c>
      <c r="C14" s="155">
        <v>1497</v>
      </c>
      <c r="D14" s="298">
        <v>227</v>
      </c>
      <c r="E14" s="298" t="s">
        <v>523</v>
      </c>
      <c r="K14" s="155"/>
      <c r="L14" s="155"/>
    </row>
    <row r="15" spans="1:13" ht="14.25" customHeight="1">
      <c r="A15" s="4" t="s">
        <v>310</v>
      </c>
      <c r="B15" s="636">
        <v>12</v>
      </c>
      <c r="C15" s="155">
        <v>9851</v>
      </c>
      <c r="D15" s="298">
        <v>3432</v>
      </c>
      <c r="E15" s="298" t="s">
        <v>523</v>
      </c>
      <c r="K15" s="4"/>
      <c r="L15" s="4"/>
    </row>
    <row r="16" spans="1:13" ht="14.25" customHeight="1">
      <c r="A16" s="4" t="s">
        <v>263</v>
      </c>
      <c r="B16" s="636">
        <v>30</v>
      </c>
      <c r="C16" s="155">
        <v>36207</v>
      </c>
      <c r="D16" s="298">
        <v>62317</v>
      </c>
      <c r="E16" s="298" t="s">
        <v>523</v>
      </c>
      <c r="K16" s="4"/>
      <c r="L16" s="4"/>
    </row>
    <row r="17" spans="1:12" ht="14.25" customHeight="1">
      <c r="A17" s="4" t="s">
        <v>264</v>
      </c>
      <c r="B17" s="636">
        <v>21</v>
      </c>
      <c r="C17" s="155">
        <v>24414</v>
      </c>
      <c r="D17" s="298">
        <v>43477</v>
      </c>
      <c r="E17" s="298" t="s">
        <v>523</v>
      </c>
      <c r="K17" s="4"/>
      <c r="L17" s="4"/>
    </row>
    <row r="18" spans="1:12" ht="14.25" customHeight="1">
      <c r="A18" s="4" t="s">
        <v>265</v>
      </c>
      <c r="B18" s="636">
        <v>71</v>
      </c>
      <c r="C18" s="155">
        <v>94166</v>
      </c>
      <c r="D18" s="298">
        <v>83559</v>
      </c>
      <c r="E18" s="298" t="s">
        <v>523</v>
      </c>
      <c r="K18" s="155"/>
      <c r="L18" s="4"/>
    </row>
    <row r="19" spans="1:12" ht="14.25" customHeight="1">
      <c r="A19" s="4" t="s">
        <v>130</v>
      </c>
      <c r="B19" s="636">
        <v>57</v>
      </c>
      <c r="C19" s="155">
        <v>46748</v>
      </c>
      <c r="D19" s="298">
        <v>95505</v>
      </c>
      <c r="E19" s="298"/>
      <c r="F19" s="298"/>
      <c r="K19" s="4"/>
      <c r="L19" s="4"/>
    </row>
    <row r="20" spans="1:12" ht="14.25" customHeight="1">
      <c r="A20" s="4" t="s">
        <v>419</v>
      </c>
      <c r="B20" s="636">
        <v>119</v>
      </c>
      <c r="C20" s="155">
        <v>157221</v>
      </c>
      <c r="D20" s="298">
        <v>343806</v>
      </c>
      <c r="E20" s="298" t="s">
        <v>523</v>
      </c>
      <c r="K20" s="4"/>
      <c r="L20" s="4"/>
    </row>
    <row r="21" spans="1:12" ht="14.25" customHeight="1">
      <c r="A21" s="4" t="s">
        <v>420</v>
      </c>
      <c r="B21" s="636">
        <v>78</v>
      </c>
      <c r="C21" s="155">
        <v>97352</v>
      </c>
      <c r="D21" s="298">
        <v>212554</v>
      </c>
      <c r="E21" s="298" t="s">
        <v>523</v>
      </c>
      <c r="K21" s="155"/>
      <c r="L21" s="155"/>
    </row>
    <row r="22" spans="1:12" ht="14.25" customHeight="1">
      <c r="A22" s="4" t="s">
        <v>212</v>
      </c>
      <c r="B22" s="636">
        <v>7</v>
      </c>
      <c r="C22" s="155">
        <v>4949</v>
      </c>
      <c r="D22" s="298">
        <v>16227</v>
      </c>
      <c r="E22" s="298" t="s">
        <v>523</v>
      </c>
      <c r="K22" s="155"/>
      <c r="L22" s="155"/>
    </row>
    <row r="23" spans="1:12" ht="14.25" customHeight="1">
      <c r="A23" s="4" t="s">
        <v>540</v>
      </c>
      <c r="B23" s="636">
        <v>95</v>
      </c>
      <c r="C23" s="155">
        <v>60586</v>
      </c>
      <c r="D23" s="298">
        <v>50865</v>
      </c>
      <c r="E23" s="298" t="s">
        <v>523</v>
      </c>
      <c r="K23" s="155"/>
      <c r="L23" s="155"/>
    </row>
    <row r="24" spans="1:12" ht="14.25" customHeight="1">
      <c r="A24" s="4" t="s">
        <v>131</v>
      </c>
      <c r="B24" s="636">
        <v>35</v>
      </c>
      <c r="C24" s="155">
        <v>19277</v>
      </c>
      <c r="D24" s="298">
        <v>29428</v>
      </c>
      <c r="E24" s="298"/>
      <c r="F24" s="298"/>
      <c r="G24" s="155"/>
      <c r="K24" s="4"/>
      <c r="L24" s="4"/>
    </row>
    <row r="25" spans="1:12" ht="14.25" customHeight="1">
      <c r="A25" s="4" t="s">
        <v>267</v>
      </c>
      <c r="B25" s="636">
        <v>20</v>
      </c>
      <c r="C25" s="155">
        <v>20539</v>
      </c>
      <c r="D25" s="298">
        <v>16448</v>
      </c>
      <c r="E25" s="298" t="s">
        <v>523</v>
      </c>
      <c r="K25" s="155"/>
      <c r="L25" s="155"/>
    </row>
    <row r="26" spans="1:12" ht="14.25" customHeight="1">
      <c r="A26" s="4" t="s">
        <v>541</v>
      </c>
      <c r="B26" s="636">
        <v>50</v>
      </c>
      <c r="C26" s="155">
        <v>51742</v>
      </c>
      <c r="D26" s="298">
        <v>56090</v>
      </c>
      <c r="E26" s="298" t="s">
        <v>523</v>
      </c>
      <c r="K26" s="155"/>
      <c r="L26" s="155"/>
    </row>
    <row r="27" spans="1:12" ht="14.25" customHeight="1">
      <c r="A27" s="4" t="s">
        <v>316</v>
      </c>
      <c r="B27" s="636">
        <v>10</v>
      </c>
      <c r="C27" s="155">
        <v>4241</v>
      </c>
      <c r="D27" s="298">
        <v>1162</v>
      </c>
      <c r="E27" s="298" t="s">
        <v>523</v>
      </c>
      <c r="K27" s="155"/>
      <c r="L27" s="155"/>
    </row>
    <row r="28" spans="1:12" ht="14.25" customHeight="1">
      <c r="A28" s="4" t="s">
        <v>317</v>
      </c>
      <c r="B28" s="636">
        <v>20</v>
      </c>
      <c r="C28" s="155">
        <v>39653</v>
      </c>
      <c r="D28" s="298">
        <v>35812</v>
      </c>
      <c r="E28" s="298" t="s">
        <v>523</v>
      </c>
      <c r="K28" s="155"/>
      <c r="L28" s="155"/>
    </row>
    <row r="29" spans="1:12" ht="14.25" customHeight="1">
      <c r="A29" s="4" t="s">
        <v>421</v>
      </c>
      <c r="B29" s="636">
        <v>83</v>
      </c>
      <c r="C29" s="155">
        <v>141074</v>
      </c>
      <c r="D29" s="298">
        <v>170703</v>
      </c>
      <c r="E29" s="298" t="s">
        <v>523</v>
      </c>
      <c r="K29" s="4"/>
      <c r="L29" s="155"/>
    </row>
    <row r="30" spans="1:12" ht="14.25" customHeight="1">
      <c r="A30" s="4" t="s">
        <v>323</v>
      </c>
      <c r="B30" s="636">
        <v>19</v>
      </c>
      <c r="C30" s="155">
        <v>24140</v>
      </c>
      <c r="D30" s="298">
        <v>24103</v>
      </c>
      <c r="E30" s="298" t="s">
        <v>523</v>
      </c>
      <c r="K30" s="155"/>
      <c r="L30" s="155"/>
    </row>
    <row r="31" spans="1:12" ht="14.25" customHeight="1">
      <c r="A31" s="4" t="s">
        <v>268</v>
      </c>
      <c r="B31" s="636">
        <v>90</v>
      </c>
      <c r="C31" s="155">
        <v>118072</v>
      </c>
      <c r="D31" s="298">
        <v>326636</v>
      </c>
      <c r="E31" s="298"/>
      <c r="F31" s="298"/>
      <c r="G31" s="155"/>
      <c r="K31" s="155"/>
      <c r="L31" s="155"/>
    </row>
    <row r="32" spans="1:12" ht="14.25" customHeight="1">
      <c r="A32" s="4" t="s">
        <v>424</v>
      </c>
      <c r="B32" s="636">
        <v>66</v>
      </c>
      <c r="C32" s="155">
        <v>120376</v>
      </c>
      <c r="D32" s="298">
        <v>298046</v>
      </c>
      <c r="E32" s="298" t="s">
        <v>523</v>
      </c>
      <c r="K32" s="155"/>
      <c r="L32" s="155"/>
    </row>
    <row r="33" spans="1:12" ht="14.25" customHeight="1">
      <c r="A33" s="4" t="s">
        <v>104</v>
      </c>
      <c r="B33" s="636">
        <v>20</v>
      </c>
      <c r="C33" s="155">
        <v>23345</v>
      </c>
      <c r="D33" s="298">
        <v>5790</v>
      </c>
      <c r="E33" s="298" t="s">
        <v>523</v>
      </c>
      <c r="K33" s="4"/>
      <c r="L33" s="4"/>
    </row>
    <row r="34" spans="1:12" ht="14.25" customHeight="1">
      <c r="A34" s="4" t="s">
        <v>108</v>
      </c>
      <c r="B34" s="636">
        <v>14</v>
      </c>
      <c r="C34" s="155">
        <v>21467</v>
      </c>
      <c r="D34" s="298">
        <v>26270</v>
      </c>
      <c r="E34" s="298" t="s">
        <v>523</v>
      </c>
      <c r="K34" s="155"/>
      <c r="L34" s="155"/>
    </row>
    <row r="35" spans="1:12" ht="14.25" customHeight="1">
      <c r="A35" s="4" t="s">
        <v>116</v>
      </c>
      <c r="B35" s="636">
        <v>3</v>
      </c>
      <c r="C35" s="4"/>
      <c r="D35" s="651">
        <v>12</v>
      </c>
      <c r="E35" s="651"/>
      <c r="F35" s="298"/>
      <c r="K35" s="4"/>
      <c r="L35" s="4"/>
    </row>
    <row r="36" spans="1:12" ht="14.25" customHeight="1">
      <c r="A36" s="4" t="s">
        <v>327</v>
      </c>
      <c r="B36" s="636">
        <v>7</v>
      </c>
      <c r="C36" s="155">
        <v>5657</v>
      </c>
      <c r="D36" s="298">
        <v>1800</v>
      </c>
      <c r="E36" s="298"/>
      <c r="F36" s="298"/>
      <c r="G36" s="155"/>
      <c r="K36" s="155"/>
      <c r="L36" s="155"/>
    </row>
    <row r="37" spans="1:12" ht="14.25" customHeight="1">
      <c r="A37" s="4" t="s">
        <v>270</v>
      </c>
      <c r="B37" s="636">
        <v>37</v>
      </c>
      <c r="C37" s="155">
        <v>37967</v>
      </c>
      <c r="D37" s="298">
        <v>17266</v>
      </c>
      <c r="E37" s="298"/>
      <c r="F37" s="298"/>
      <c r="K37" s="4"/>
      <c r="L37" s="155"/>
    </row>
    <row r="38" spans="1:12" ht="14.25" customHeight="1">
      <c r="A38" s="4" t="s">
        <v>352</v>
      </c>
      <c r="B38" s="636">
        <v>36</v>
      </c>
      <c r="C38" s="155">
        <v>38861</v>
      </c>
      <c r="D38" s="298">
        <v>306979</v>
      </c>
      <c r="E38" s="298" t="s">
        <v>523</v>
      </c>
      <c r="K38" s="4"/>
      <c r="L38" s="4"/>
    </row>
    <row r="39" spans="1:12" ht="14.25" customHeight="1">
      <c r="A39" s="4" t="s">
        <v>425</v>
      </c>
      <c r="B39" s="636">
        <v>18</v>
      </c>
      <c r="C39" s="155">
        <v>3708</v>
      </c>
      <c r="D39" s="298">
        <v>1513</v>
      </c>
      <c r="E39" s="298" t="s">
        <v>523</v>
      </c>
      <c r="K39" s="4"/>
      <c r="L39" s="155"/>
    </row>
    <row r="40" spans="1:12" ht="14.25" customHeight="1">
      <c r="A40" s="4" t="s">
        <v>272</v>
      </c>
      <c r="B40" s="636">
        <v>40</v>
      </c>
      <c r="C40" s="155">
        <v>69874</v>
      </c>
      <c r="D40" s="298">
        <v>198481</v>
      </c>
      <c r="E40" s="298" t="s">
        <v>523</v>
      </c>
      <c r="K40" s="4"/>
      <c r="L40" s="4"/>
    </row>
    <row r="41" spans="1:12" ht="14.25" customHeight="1">
      <c r="A41" s="4" t="s">
        <v>426</v>
      </c>
      <c r="B41" s="636">
        <v>69</v>
      </c>
      <c r="C41" s="155">
        <v>130240</v>
      </c>
      <c r="D41" s="298">
        <v>180146</v>
      </c>
      <c r="E41" s="298" t="s">
        <v>523</v>
      </c>
      <c r="K41" s="4"/>
      <c r="L41" s="4"/>
    </row>
    <row r="42" spans="1:12" ht="14.25" customHeight="1">
      <c r="A42" s="4" t="s">
        <v>329</v>
      </c>
      <c r="B42" s="636">
        <v>16</v>
      </c>
      <c r="C42" s="155">
        <v>11948</v>
      </c>
      <c r="D42" s="298">
        <v>8226</v>
      </c>
      <c r="E42" s="298" t="s">
        <v>523</v>
      </c>
      <c r="K42" s="155"/>
      <c r="L42" s="155"/>
    </row>
    <row r="43" spans="1:12" ht="14.25" customHeight="1">
      <c r="A43" s="4" t="s">
        <v>331</v>
      </c>
      <c r="B43" s="636">
        <v>15</v>
      </c>
      <c r="C43" s="155">
        <v>12174</v>
      </c>
      <c r="D43" s="298">
        <v>17613</v>
      </c>
      <c r="E43" s="298"/>
      <c r="F43" s="298"/>
      <c r="G43" s="155"/>
      <c r="K43" s="4"/>
      <c r="L43" s="155"/>
    </row>
    <row r="44" spans="1:12" ht="14.25" customHeight="1">
      <c r="A44" s="4" t="s">
        <v>275</v>
      </c>
      <c r="B44" s="636">
        <v>24</v>
      </c>
      <c r="C44" s="155">
        <v>7650</v>
      </c>
      <c r="D44" s="298">
        <v>1106</v>
      </c>
      <c r="E44" s="145" t="s">
        <v>526</v>
      </c>
      <c r="K44" s="155"/>
      <c r="L44" s="155"/>
    </row>
    <row r="45" spans="1:12" ht="14.25" customHeight="1">
      <c r="A45" s="4" t="s">
        <v>135</v>
      </c>
      <c r="B45" s="636">
        <v>17</v>
      </c>
      <c r="C45" s="155">
        <v>26385</v>
      </c>
      <c r="D45" s="298">
        <v>166670</v>
      </c>
      <c r="E45" s="145" t="s">
        <v>523</v>
      </c>
      <c r="K45" s="155"/>
      <c r="L45" s="155"/>
    </row>
    <row r="46" spans="1:12" ht="14.25" customHeight="1">
      <c r="A46" s="4" t="s">
        <v>333</v>
      </c>
      <c r="B46" s="636">
        <v>12</v>
      </c>
      <c r="C46" s="155">
        <v>6434</v>
      </c>
      <c r="D46" s="403">
        <v>1077</v>
      </c>
      <c r="E46" s="651" t="s">
        <v>523</v>
      </c>
      <c r="F46" s="298"/>
      <c r="K46" s="4"/>
      <c r="L46" s="155"/>
    </row>
    <row r="47" spans="1:12" ht="14.25" customHeight="1">
      <c r="A47" s="4" t="s">
        <v>278</v>
      </c>
      <c r="B47" s="636">
        <v>64</v>
      </c>
      <c r="C47" s="4"/>
      <c r="D47" s="145"/>
      <c r="E47" s="145"/>
      <c r="F47" s="298"/>
      <c r="K47" s="4"/>
      <c r="L47" s="155"/>
    </row>
    <row r="48" spans="1:12" ht="14.25" customHeight="1">
      <c r="A48" s="4" t="s">
        <v>279</v>
      </c>
      <c r="B48" s="636">
        <v>21</v>
      </c>
      <c r="C48" s="155">
        <v>8085</v>
      </c>
      <c r="D48" s="298">
        <v>138736</v>
      </c>
      <c r="E48" s="298" t="s">
        <v>523</v>
      </c>
      <c r="F48" s="298"/>
      <c r="K48" s="155"/>
      <c r="L48" s="155"/>
    </row>
    <row r="49" spans="1:12" ht="14.25" customHeight="1">
      <c r="A49" s="4" t="s">
        <v>334</v>
      </c>
      <c r="B49" s="636">
        <v>10</v>
      </c>
      <c r="C49" s="155">
        <v>4421</v>
      </c>
      <c r="D49" s="145"/>
      <c r="E49" s="145"/>
      <c r="F49" s="298"/>
      <c r="K49" s="155"/>
      <c r="L49" s="155"/>
    </row>
    <row r="50" spans="1:12" ht="14.25" customHeight="1">
      <c r="A50" s="4" t="s">
        <v>336</v>
      </c>
      <c r="B50" s="636">
        <v>25</v>
      </c>
      <c r="C50" s="155">
        <v>24712</v>
      </c>
      <c r="D50" s="298">
        <v>13480</v>
      </c>
      <c r="E50" s="298" t="s">
        <v>523</v>
      </c>
      <c r="F50" s="298"/>
      <c r="K50" s="4"/>
      <c r="L50" s="4"/>
    </row>
    <row r="51" spans="1:12" ht="14.25" customHeight="1">
      <c r="A51" s="586"/>
      <c r="B51" s="521"/>
      <c r="C51" s="521"/>
      <c r="D51" s="521"/>
      <c r="E51" s="521"/>
      <c r="K51" s="4"/>
      <c r="L51" s="4"/>
    </row>
    <row r="52" spans="1:12" ht="14.25" customHeight="1">
      <c r="A52" s="586" t="s">
        <v>557</v>
      </c>
      <c r="B52" s="521"/>
      <c r="C52" s="521"/>
      <c r="D52" s="521"/>
      <c r="E52" s="521"/>
      <c r="K52" s="4"/>
      <c r="L52" s="4"/>
    </row>
    <row r="53" spans="1:12" ht="14.25" customHeight="1">
      <c r="A53" s="586"/>
      <c r="B53" s="521"/>
      <c r="C53" s="521"/>
      <c r="D53" s="521"/>
      <c r="E53" s="521"/>
      <c r="K53" s="155"/>
      <c r="L53" s="155"/>
    </row>
    <row r="54" spans="1:12" ht="14.25" customHeight="1">
      <c r="A54" s="586"/>
      <c r="B54" s="521"/>
      <c r="C54" s="521"/>
      <c r="D54" s="521"/>
      <c r="E54" s="521"/>
      <c r="K54" s="155"/>
      <c r="L54" s="155"/>
    </row>
    <row r="55" spans="1:12" ht="14.25" customHeight="1">
      <c r="A55" s="146"/>
      <c r="B55" s="521"/>
      <c r="C55" s="521"/>
      <c r="D55" s="521"/>
      <c r="E55" s="521"/>
      <c r="K55" s="155"/>
      <c r="L55" s="155"/>
    </row>
    <row r="56" spans="1:12" ht="14.25" customHeight="1">
      <c r="A56" s="586"/>
      <c r="B56" s="605"/>
      <c r="C56" s="605"/>
      <c r="D56" s="521"/>
      <c r="E56" s="521"/>
      <c r="K56" s="4"/>
      <c r="L56" s="4"/>
    </row>
    <row r="57" spans="1:12" ht="14.25" customHeight="1">
      <c r="B57" s="4"/>
      <c r="C57" s="155"/>
      <c r="D57" s="146"/>
      <c r="E57" s="146"/>
      <c r="F57" s="146"/>
      <c r="K57" s="4"/>
      <c r="L57" s="4"/>
    </row>
    <row r="58" spans="1:12" ht="14.25" customHeight="1">
      <c r="B58" s="170"/>
      <c r="C58" s="169"/>
      <c r="D58" s="18"/>
      <c r="E58" s="18"/>
      <c r="F58" s="18"/>
    </row>
    <row r="59" spans="1:12" ht="14.25" customHeight="1">
      <c r="B59" s="170"/>
      <c r="C59" s="169"/>
      <c r="D59" s="297"/>
      <c r="E59" s="297"/>
      <c r="F59" s="297"/>
    </row>
    <row r="60" spans="1:12" ht="14.25" customHeight="1">
      <c r="B60" s="170"/>
      <c r="C60" s="169"/>
      <c r="D60" s="297"/>
      <c r="E60" s="297"/>
      <c r="F60" s="297"/>
    </row>
    <row r="61" spans="1:12" ht="14.25" customHeight="1">
      <c r="B61" s="170"/>
      <c r="C61" s="169"/>
      <c r="D61" s="297"/>
      <c r="E61" s="297"/>
      <c r="F61" s="297"/>
    </row>
    <row r="62" spans="1:12" ht="14.25" customHeight="1">
      <c r="B62" s="170"/>
      <c r="C62" s="169"/>
      <c r="D62" s="297"/>
      <c r="E62" s="297"/>
      <c r="F62" s="297"/>
    </row>
    <row r="63" spans="1:12" ht="14.25" customHeight="1">
      <c r="B63" s="170"/>
      <c r="C63" s="169"/>
      <c r="D63" s="145"/>
      <c r="E63" s="145"/>
      <c r="F63" s="145"/>
    </row>
    <row r="64" spans="1:12" ht="14.25" customHeight="1">
      <c r="B64" s="170"/>
      <c r="C64" s="169"/>
      <c r="D64" s="297"/>
      <c r="E64" s="297"/>
      <c r="F64" s="297"/>
    </row>
    <row r="65" spans="2:6" ht="14.25" customHeight="1">
      <c r="B65" s="170"/>
      <c r="C65" s="169"/>
      <c r="D65" s="297"/>
      <c r="E65" s="297"/>
      <c r="F65" s="297"/>
    </row>
    <row r="66" spans="2:6" ht="14.25" customHeight="1">
      <c r="B66" s="170"/>
      <c r="C66" s="169"/>
      <c r="D66" s="297"/>
      <c r="E66" s="297"/>
      <c r="F66" s="297"/>
    </row>
    <row r="67" spans="2:6" ht="14.25" customHeight="1">
      <c r="B67" s="170"/>
      <c r="C67" s="169"/>
      <c r="D67" s="297"/>
      <c r="E67" s="297"/>
      <c r="F67" s="297"/>
    </row>
    <row r="68" spans="2:6" ht="14.25" customHeight="1">
      <c r="B68" s="170"/>
      <c r="C68" s="169"/>
      <c r="D68" s="145"/>
      <c r="E68" s="145"/>
      <c r="F68" s="145"/>
    </row>
    <row r="69" spans="2:6" ht="14.25" customHeight="1">
      <c r="B69" s="170"/>
      <c r="C69" s="169"/>
      <c r="D69" s="297"/>
      <c r="E69" s="297"/>
      <c r="F69" s="297"/>
    </row>
    <row r="70" spans="2:6" ht="14.25" customHeight="1">
      <c r="B70" s="170"/>
      <c r="C70" s="169"/>
      <c r="D70" s="297"/>
      <c r="E70" s="297"/>
      <c r="F70" s="297"/>
    </row>
    <row r="71" spans="2:6" ht="14.25" customHeight="1">
      <c r="B71" s="170"/>
      <c r="C71" s="169"/>
      <c r="D71" s="297"/>
      <c r="E71" s="297"/>
      <c r="F71" s="297"/>
    </row>
    <row r="72" spans="2:6" ht="14.25" customHeight="1">
      <c r="B72" s="170"/>
      <c r="C72" s="169"/>
      <c r="D72" s="297"/>
      <c r="E72" s="297"/>
      <c r="F72" s="297"/>
    </row>
    <row r="73" spans="2:6" ht="14.25" customHeight="1">
      <c r="B73" s="170"/>
      <c r="C73" s="169"/>
      <c r="D73" s="297"/>
      <c r="E73" s="297"/>
      <c r="F73" s="297"/>
    </row>
    <row r="74" spans="2:6" ht="14.25" customHeight="1">
      <c r="B74" s="170"/>
      <c r="C74" s="169"/>
      <c r="D74" s="297"/>
      <c r="E74" s="297"/>
      <c r="F74" s="297"/>
    </row>
    <row r="75" spans="2:6" ht="14.25" customHeight="1">
      <c r="B75" s="170"/>
      <c r="C75" s="169"/>
      <c r="D75" s="297"/>
      <c r="E75" s="297"/>
      <c r="F75" s="297"/>
    </row>
    <row r="76" spans="2:6" ht="14.25" customHeight="1">
      <c r="B76" s="170"/>
      <c r="C76" s="169"/>
      <c r="D76" s="297"/>
      <c r="E76" s="297"/>
      <c r="F76" s="297"/>
    </row>
    <row r="77" spans="2:6" ht="14.25" customHeight="1">
      <c r="B77" s="170"/>
      <c r="C77" s="169"/>
      <c r="D77" s="145"/>
      <c r="E77" s="145"/>
      <c r="F77" s="145"/>
    </row>
    <row r="78" spans="2:6" ht="14.25" customHeight="1">
      <c r="B78" s="170"/>
      <c r="C78" s="169"/>
      <c r="D78" s="145"/>
      <c r="E78" s="145"/>
      <c r="F78" s="145"/>
    </row>
    <row r="79" spans="2:6" ht="14.25" customHeight="1">
      <c r="B79" s="170"/>
      <c r="C79" s="169"/>
      <c r="D79" s="145"/>
      <c r="E79" s="145"/>
      <c r="F79" s="145"/>
    </row>
    <row r="80" spans="2:6" ht="14.25" customHeight="1">
      <c r="B80" s="170"/>
      <c r="C80" s="169"/>
      <c r="D80" s="297"/>
      <c r="E80" s="297"/>
      <c r="F80" s="297"/>
    </row>
    <row r="81" spans="2:8" ht="14.25" customHeight="1">
      <c r="B81" s="170"/>
      <c r="C81" s="169"/>
      <c r="D81" s="297"/>
      <c r="E81" s="297"/>
      <c r="F81" s="297"/>
    </row>
    <row r="82" spans="2:8" ht="14.25" customHeight="1">
      <c r="B82" s="170"/>
      <c r="C82" s="169"/>
      <c r="D82" s="297"/>
      <c r="E82" s="297"/>
      <c r="F82" s="297"/>
    </row>
    <row r="83" spans="2:8" ht="14.25" customHeight="1">
      <c r="B83" s="170"/>
      <c r="C83" s="169"/>
      <c r="D83" s="297"/>
      <c r="E83" s="297"/>
      <c r="F83" s="297"/>
    </row>
    <row r="84" spans="2:8" ht="14.25" customHeight="1">
      <c r="B84" s="170"/>
      <c r="C84" s="169"/>
      <c r="D84" s="297"/>
      <c r="E84" s="297"/>
      <c r="F84" s="297"/>
    </row>
    <row r="85" spans="2:8" ht="14.25" customHeight="1">
      <c r="B85" s="170"/>
      <c r="C85" s="169"/>
      <c r="D85" s="145"/>
      <c r="E85" s="145"/>
      <c r="F85" s="145"/>
    </row>
    <row r="86" spans="2:8" ht="14.25" customHeight="1">
      <c r="B86" s="170"/>
      <c r="C86" s="169"/>
      <c r="D86" s="297"/>
      <c r="E86" s="297"/>
      <c r="F86" s="297"/>
    </row>
    <row r="87" spans="2:8" ht="14.25" customHeight="1">
      <c r="B87" s="170"/>
      <c r="C87" s="169"/>
      <c r="D87" s="297"/>
      <c r="E87" s="297"/>
      <c r="F87" s="297"/>
    </row>
    <row r="88" spans="2:8" ht="14.25" customHeight="1">
      <c r="B88" s="170"/>
      <c r="C88" s="169"/>
      <c r="D88" s="145"/>
      <c r="E88" s="145"/>
      <c r="F88" s="145"/>
    </row>
    <row r="89" spans="2:8" ht="14.25" customHeight="1">
      <c r="B89" s="170"/>
      <c r="C89" s="169"/>
      <c r="D89" s="297"/>
      <c r="E89" s="297"/>
      <c r="F89" s="297"/>
    </row>
    <row r="90" spans="2:8" ht="14.25" customHeight="1">
      <c r="B90" s="170"/>
      <c r="C90" s="169"/>
      <c r="D90" s="145"/>
      <c r="E90" s="145"/>
      <c r="F90" s="145"/>
    </row>
    <row r="91" spans="2:8" ht="14.25" customHeight="1">
      <c r="B91" s="170"/>
      <c r="C91" s="169"/>
      <c r="D91" s="145"/>
      <c r="E91" s="145"/>
      <c r="F91" s="145"/>
    </row>
    <row r="92" spans="2:8" ht="14.25" customHeight="1">
      <c r="B92" s="170"/>
      <c r="C92" s="169"/>
      <c r="D92" s="145"/>
      <c r="E92" s="145"/>
      <c r="F92" s="145"/>
    </row>
    <row r="93" spans="2:8" ht="14.25" customHeight="1">
      <c r="B93" s="170"/>
      <c r="C93" s="169"/>
      <c r="D93" s="297"/>
      <c r="E93" s="297"/>
      <c r="F93" s="297"/>
      <c r="G93" s="521"/>
      <c r="H93" s="521"/>
    </row>
    <row r="94" spans="2:8" ht="14.25" customHeight="1">
      <c r="B94" s="170"/>
      <c r="C94" s="169"/>
      <c r="D94" s="297"/>
      <c r="E94" s="297"/>
      <c r="F94" s="297"/>
      <c r="G94" s="521"/>
      <c r="H94" s="521"/>
    </row>
    <row r="95" spans="2:8" ht="14.25" customHeight="1">
      <c r="B95" s="170"/>
      <c r="C95" s="169"/>
      <c r="D95" s="297"/>
      <c r="E95" s="297"/>
      <c r="F95" s="297"/>
      <c r="G95" s="521"/>
      <c r="H95" s="521"/>
    </row>
    <row r="96" spans="2:8" ht="14.25" customHeight="1">
      <c r="B96" s="170"/>
      <c r="C96" s="169"/>
      <c r="D96" s="297"/>
      <c r="E96" s="297"/>
      <c r="F96" s="297"/>
      <c r="G96" s="521"/>
      <c r="H96" s="521"/>
    </row>
    <row r="97" spans="1:8" ht="14.25" customHeight="1">
      <c r="B97" s="170"/>
      <c r="C97" s="169"/>
      <c r="D97" s="145"/>
      <c r="E97" s="145"/>
      <c r="F97" s="145"/>
      <c r="G97" s="521"/>
      <c r="H97" s="521"/>
    </row>
    <row r="98" spans="1:8" ht="14.25" customHeight="1">
      <c r="B98" s="170"/>
      <c r="C98" s="169"/>
      <c r="D98" s="297"/>
      <c r="E98" s="297"/>
      <c r="F98" s="297"/>
      <c r="G98" s="521"/>
      <c r="H98" s="521"/>
    </row>
    <row r="99" spans="1:8" ht="14.25" customHeight="1">
      <c r="B99" s="170"/>
      <c r="C99" s="169"/>
      <c r="D99" s="297"/>
      <c r="E99" s="297"/>
      <c r="F99" s="297"/>
      <c r="G99" s="521"/>
      <c r="H99" s="521"/>
    </row>
    <row r="100" spans="1:8" ht="14.25" customHeight="1">
      <c r="B100" s="170"/>
      <c r="C100" s="169"/>
      <c r="D100" s="297"/>
      <c r="E100" s="297"/>
      <c r="F100" s="297"/>
      <c r="G100" s="521"/>
      <c r="H100" s="521"/>
    </row>
    <row r="101" spans="1:8" ht="14.25" customHeight="1">
      <c r="B101" s="170"/>
      <c r="C101" s="169"/>
      <c r="D101" s="297"/>
      <c r="E101" s="297"/>
      <c r="F101" s="297"/>
      <c r="G101" s="521"/>
      <c r="H101" s="521"/>
    </row>
    <row r="102" spans="1:8" ht="14.25" customHeight="1">
      <c r="B102" s="170"/>
      <c r="C102" s="169"/>
      <c r="D102" s="297"/>
      <c r="E102" s="297"/>
      <c r="F102" s="297"/>
      <c r="G102" s="521"/>
      <c r="H102" s="521"/>
    </row>
    <row r="103" spans="1:8" ht="14.25" customHeight="1">
      <c r="B103" s="170"/>
      <c r="C103" s="169"/>
      <c r="D103" s="297"/>
      <c r="E103" s="297"/>
      <c r="F103" s="297"/>
      <c r="G103" s="521"/>
      <c r="H103" s="521"/>
    </row>
    <row r="104" spans="1:8" ht="14.25" customHeight="1">
      <c r="B104" s="26"/>
      <c r="C104" s="172"/>
      <c r="D104" s="297"/>
      <c r="E104" s="297"/>
      <c r="F104" s="297"/>
      <c r="G104" s="521"/>
      <c r="H104" s="521"/>
    </row>
    <row r="105" spans="1:8" ht="14.25" customHeight="1">
      <c r="A105" s="24"/>
      <c r="B105" s="24"/>
      <c r="C105" s="171"/>
      <c r="D105" s="146"/>
      <c r="E105" s="146"/>
      <c r="F105" s="522"/>
      <c r="G105" s="587"/>
      <c r="H105" s="587"/>
    </row>
    <row r="106" spans="1:8" ht="14.25" customHeight="1">
      <c r="A106" s="24"/>
      <c r="B106" s="24"/>
      <c r="C106" s="171"/>
      <c r="D106" s="146"/>
      <c r="E106" s="146"/>
    </row>
    <row r="107" spans="1:8" ht="14.25" customHeight="1">
      <c r="A107" s="24"/>
      <c r="B107" s="24"/>
      <c r="C107" s="171"/>
      <c r="D107" s="146"/>
      <c r="E107" s="146"/>
    </row>
    <row r="108" spans="1:8" ht="14.25" customHeight="1">
      <c r="A108" s="24"/>
      <c r="B108" s="24"/>
      <c r="C108" s="171"/>
      <c r="D108" s="146"/>
      <c r="E108" s="146"/>
    </row>
    <row r="109" spans="1:8" ht="14.25" customHeight="1">
      <c r="A109" s="24"/>
      <c r="B109" s="24"/>
      <c r="C109" s="171"/>
      <c r="D109" s="146"/>
      <c r="E109" s="146"/>
    </row>
    <row r="110" spans="1:8" ht="14.25" customHeight="1">
      <c r="A110" s="24"/>
      <c r="B110" s="24"/>
      <c r="C110" s="171"/>
      <c r="D110" s="146"/>
      <c r="E110" s="146"/>
    </row>
    <row r="111" spans="1:8" ht="14.25" customHeight="1">
      <c r="A111" s="24"/>
      <c r="B111" s="24"/>
      <c r="C111" s="171"/>
      <c r="D111" s="146"/>
      <c r="E111" s="146"/>
    </row>
    <row r="112" spans="1:8" ht="14.25" customHeight="1">
      <c r="A112" s="24"/>
      <c r="B112" s="24"/>
      <c r="C112" s="171"/>
      <c r="D112" s="146"/>
      <c r="E112" s="146"/>
    </row>
    <row r="113" spans="1:5" ht="14.25" customHeight="1">
      <c r="A113" s="24"/>
      <c r="B113" s="24"/>
      <c r="C113" s="171"/>
      <c r="D113" s="146"/>
      <c r="E113" s="146"/>
    </row>
    <row r="114" spans="1:5" ht="14.25" customHeight="1">
      <c r="A114" s="24"/>
      <c r="B114" s="24"/>
      <c r="C114" s="171"/>
      <c r="D114" s="146"/>
      <c r="E114" s="146"/>
    </row>
    <row r="115" spans="1:5" ht="14.25" customHeight="1">
      <c r="A115" s="24"/>
      <c r="B115" s="24"/>
      <c r="C115" s="171"/>
      <c r="D115" s="146"/>
      <c r="E115" s="146"/>
    </row>
    <row r="116" spans="1:5" ht="14.25" customHeight="1">
      <c r="A116" s="24"/>
      <c r="B116" s="24"/>
      <c r="C116" s="171"/>
      <c r="D116" s="146"/>
      <c r="E116" s="146"/>
    </row>
    <row r="117" spans="1:5" ht="14.25" customHeight="1">
      <c r="A117" s="24"/>
      <c r="B117" s="24"/>
      <c r="C117" s="171"/>
      <c r="D117" s="146"/>
      <c r="E117" s="146"/>
    </row>
    <row r="118" spans="1:5" ht="14.25" customHeight="1">
      <c r="A118" s="24"/>
      <c r="B118" s="24"/>
      <c r="C118" s="171"/>
      <c r="D118" s="146"/>
      <c r="E118" s="146"/>
    </row>
    <row r="119" spans="1:5" ht="14.25" customHeight="1">
      <c r="A119" s="24"/>
      <c r="B119" s="24"/>
      <c r="C119" s="171"/>
      <c r="D119" s="146"/>
      <c r="E119" s="146"/>
    </row>
    <row r="120" spans="1:5" ht="14.25" customHeight="1">
      <c r="A120" s="24"/>
      <c r="B120" s="24"/>
      <c r="C120" s="171"/>
      <c r="D120" s="146"/>
      <c r="E120" s="146"/>
    </row>
    <row r="121" spans="1:5" ht="14.25" customHeight="1">
      <c r="A121" s="24"/>
      <c r="B121" s="24"/>
      <c r="C121" s="171"/>
      <c r="D121" s="146"/>
      <c r="E121" s="146"/>
    </row>
    <row r="122" spans="1:5" ht="14.25" customHeight="1">
      <c r="A122" s="24"/>
      <c r="B122" s="24"/>
      <c r="C122" s="171"/>
      <c r="D122" s="146"/>
      <c r="E122" s="146"/>
    </row>
    <row r="123" spans="1:5" ht="14.25" customHeight="1">
      <c r="A123" s="24"/>
      <c r="B123" s="24"/>
      <c r="C123" s="171"/>
      <c r="D123" s="146"/>
      <c r="E123" s="146"/>
    </row>
    <row r="124" spans="1:5" ht="14.25" customHeight="1">
      <c r="A124" s="24"/>
      <c r="B124" s="24"/>
      <c r="C124" s="171"/>
      <c r="D124" s="146"/>
      <c r="E124" s="146"/>
    </row>
    <row r="125" spans="1:5" ht="14.25" customHeight="1">
      <c r="D125" s="146"/>
      <c r="E125" s="146"/>
    </row>
    <row r="126" spans="1:5" ht="14.25" customHeight="1">
      <c r="D126" s="146"/>
      <c r="E126" s="146"/>
    </row>
    <row r="127" spans="1:5" ht="14.25" customHeight="1">
      <c r="D127" s="146"/>
      <c r="E127" s="146"/>
    </row>
    <row r="128" spans="1:5" ht="14.25" customHeight="1">
      <c r="D128" s="146"/>
      <c r="E128" s="146"/>
    </row>
    <row r="129" spans="4:5" ht="14.25" customHeight="1">
      <c r="D129" s="146"/>
      <c r="E129" s="146"/>
    </row>
    <row r="130" spans="4:5" ht="14.25" customHeight="1">
      <c r="D130" s="146"/>
      <c r="E130" s="146"/>
    </row>
    <row r="131" spans="4:5" ht="14.25" customHeight="1">
      <c r="D131" s="146"/>
      <c r="E131" s="146"/>
    </row>
    <row r="132" spans="4:5" ht="14.25" customHeight="1">
      <c r="D132" s="146"/>
      <c r="E132" s="146"/>
    </row>
    <row r="133" spans="4:5" ht="14.25" customHeight="1">
      <c r="D133" s="146"/>
      <c r="E133" s="146"/>
    </row>
    <row r="134" spans="4:5" ht="14.25" customHeight="1">
      <c r="D134" s="146"/>
      <c r="E134" s="146"/>
    </row>
    <row r="135" spans="4:5" ht="14.25" customHeight="1">
      <c r="D135" s="146"/>
      <c r="E135" s="146"/>
    </row>
    <row r="136" spans="4:5" ht="14.25" customHeight="1">
      <c r="D136" s="146"/>
      <c r="E136" s="146"/>
    </row>
    <row r="137" spans="4:5" ht="14.25" customHeight="1">
      <c r="D137" s="146"/>
      <c r="E137" s="146"/>
    </row>
    <row r="138" spans="4:5" ht="14.25" customHeight="1">
      <c r="D138" s="146"/>
      <c r="E138" s="146"/>
    </row>
    <row r="139" spans="4:5" ht="14.25" customHeight="1">
      <c r="D139" s="146"/>
      <c r="E139" s="146"/>
    </row>
    <row r="140" spans="4:5" ht="14.25" customHeight="1">
      <c r="D140" s="146"/>
      <c r="E140" s="146"/>
    </row>
  </sheetData>
  <phoneticPr fontId="29"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81"/>
  <dimension ref="A1:K53"/>
  <sheetViews>
    <sheetView zoomScaleNormal="100" workbookViewId="0">
      <pane ySplit="3" topLeftCell="A4" activePane="bottomLeft" state="frozen"/>
      <selection activeCell="E6" sqref="E6"/>
      <selection pane="bottomLeft" activeCell="F1" sqref="F1"/>
    </sheetView>
  </sheetViews>
  <sheetFormatPr defaultColWidth="9.140625" defaultRowHeight="14.25" customHeight="1"/>
  <cols>
    <col min="1" max="1" width="23.140625" style="20" customWidth="1"/>
    <col min="2" max="2" width="19.5703125" style="20" customWidth="1"/>
    <col min="3" max="3" width="20.85546875" style="20" customWidth="1"/>
    <col min="4" max="4" width="21.28515625" style="20" customWidth="1"/>
    <col min="5" max="5" width="3.140625" style="20" customWidth="1"/>
    <col min="6" max="6" width="8" bestFit="1" customWidth="1"/>
    <col min="7" max="7" width="8.28515625" bestFit="1" customWidth="1"/>
    <col min="8" max="8" width="9" bestFit="1" customWidth="1"/>
    <col min="9" max="10" width="8.7109375" customWidth="1"/>
    <col min="11" max="16384" width="9.140625" style="20"/>
  </cols>
  <sheetData>
    <row r="1" spans="1:11" ht="16.5" customHeight="1">
      <c r="A1" s="37" t="s">
        <v>519</v>
      </c>
    </row>
    <row r="2" spans="1:11" ht="14.25" customHeight="1">
      <c r="A2" s="37"/>
    </row>
    <row r="3" spans="1:11" ht="30.75" customHeight="1">
      <c r="A3" s="82"/>
      <c r="B3" s="563" t="s">
        <v>558</v>
      </c>
      <c r="C3" s="564" t="s">
        <v>397</v>
      </c>
      <c r="D3" s="563" t="s">
        <v>396</v>
      </c>
      <c r="E3" s="563"/>
      <c r="F3" s="563"/>
      <c r="K3" s="9"/>
    </row>
    <row r="4" spans="1:11" ht="14.25" customHeight="1">
      <c r="A4" s="4" t="s">
        <v>280</v>
      </c>
      <c r="B4" s="636">
        <v>107</v>
      </c>
      <c r="C4" s="155">
        <v>140712</v>
      </c>
      <c r="D4" s="298">
        <v>223842</v>
      </c>
      <c r="E4" s="298" t="s">
        <v>523</v>
      </c>
      <c r="G4" s="188"/>
    </row>
    <row r="5" spans="1:11" ht="14.25" customHeight="1">
      <c r="A5" s="4" t="s">
        <v>213</v>
      </c>
      <c r="B5" s="636">
        <v>43</v>
      </c>
      <c r="C5" s="155">
        <v>41949</v>
      </c>
      <c r="D5" s="298">
        <v>41842</v>
      </c>
      <c r="E5" s="298" t="s">
        <v>523</v>
      </c>
      <c r="G5" s="188"/>
    </row>
    <row r="6" spans="1:11" ht="14.25" customHeight="1">
      <c r="A6" s="4" t="s">
        <v>281</v>
      </c>
      <c r="B6" s="636">
        <v>38</v>
      </c>
      <c r="C6" s="155">
        <v>49064</v>
      </c>
      <c r="D6" s="298">
        <v>25390</v>
      </c>
      <c r="E6" s="298"/>
      <c r="F6" s="298"/>
      <c r="G6" s="654"/>
    </row>
    <row r="7" spans="1:11" ht="14.25" customHeight="1">
      <c r="A7" s="4" t="s">
        <v>438</v>
      </c>
      <c r="B7" s="636">
        <v>55</v>
      </c>
      <c r="C7" s="155">
        <v>43289</v>
      </c>
      <c r="D7" s="298">
        <v>48738</v>
      </c>
      <c r="E7" s="298"/>
      <c r="F7" s="298"/>
      <c r="G7" s="654"/>
    </row>
    <row r="8" spans="1:11" ht="14.25" customHeight="1">
      <c r="A8" s="4" t="s">
        <v>106</v>
      </c>
      <c r="B8" s="636">
        <v>12</v>
      </c>
      <c r="C8" s="155">
        <v>16861</v>
      </c>
      <c r="D8" s="298">
        <v>23790</v>
      </c>
      <c r="E8" s="298" t="s">
        <v>523</v>
      </c>
      <c r="G8" s="188"/>
    </row>
    <row r="9" spans="1:11" ht="14.25" customHeight="1">
      <c r="A9" s="4" t="s">
        <v>282</v>
      </c>
      <c r="B9" s="636">
        <v>19</v>
      </c>
      <c r="C9" s="155">
        <v>11592</v>
      </c>
      <c r="D9" s="298">
        <v>71996</v>
      </c>
      <c r="E9" s="298" t="s">
        <v>523</v>
      </c>
      <c r="G9" s="188"/>
    </row>
    <row r="10" spans="1:11" ht="14.25" customHeight="1">
      <c r="A10" s="4" t="s">
        <v>428</v>
      </c>
      <c r="B10" s="636">
        <v>2</v>
      </c>
      <c r="C10" s="636">
        <v>270</v>
      </c>
      <c r="D10" s="298">
        <v>710</v>
      </c>
      <c r="E10" s="298" t="s">
        <v>523</v>
      </c>
      <c r="G10" s="188"/>
    </row>
    <row r="11" spans="1:11" ht="14.25" customHeight="1">
      <c r="A11" s="4" t="s">
        <v>341</v>
      </c>
      <c r="B11" s="636">
        <v>9</v>
      </c>
      <c r="C11" s="155">
        <v>8819</v>
      </c>
      <c r="D11" s="298">
        <v>3011</v>
      </c>
      <c r="E11" s="298" t="s">
        <v>523</v>
      </c>
      <c r="G11" s="188"/>
    </row>
    <row r="12" spans="1:11" ht="14.25" customHeight="1">
      <c r="A12" s="4" t="s">
        <v>283</v>
      </c>
      <c r="B12" s="636">
        <v>98</v>
      </c>
      <c r="C12" s="155">
        <v>94644</v>
      </c>
      <c r="D12" s="298">
        <v>99817</v>
      </c>
      <c r="E12" s="298" t="s">
        <v>523</v>
      </c>
      <c r="G12" s="188"/>
    </row>
    <row r="13" spans="1:11" ht="14.25" customHeight="1">
      <c r="A13" s="4" t="s">
        <v>284</v>
      </c>
      <c r="B13" s="636">
        <v>33</v>
      </c>
      <c r="C13" s="636"/>
      <c r="D13" s="298">
        <v>91146</v>
      </c>
      <c r="E13" s="298" t="s">
        <v>523</v>
      </c>
      <c r="G13" s="188"/>
    </row>
    <row r="14" spans="1:11" ht="14.25" customHeight="1">
      <c r="A14" s="4" t="s">
        <v>214</v>
      </c>
      <c r="B14" s="636">
        <v>21</v>
      </c>
      <c r="C14" s="155">
        <v>14400</v>
      </c>
      <c r="D14" s="298">
        <v>54117</v>
      </c>
      <c r="E14" s="298" t="s">
        <v>523</v>
      </c>
      <c r="G14" s="188"/>
    </row>
    <row r="15" spans="1:11" ht="14.25" customHeight="1">
      <c r="A15" s="4" t="s">
        <v>429</v>
      </c>
      <c r="B15" s="636">
        <v>83</v>
      </c>
      <c r="C15" s="155">
        <v>151558</v>
      </c>
      <c r="D15" s="298">
        <v>735789</v>
      </c>
      <c r="E15" s="298" t="s">
        <v>523</v>
      </c>
      <c r="G15" s="188"/>
    </row>
    <row r="16" spans="1:11" ht="14.25" customHeight="1">
      <c r="A16" s="4" t="s">
        <v>345</v>
      </c>
      <c r="B16" s="636">
        <v>6</v>
      </c>
      <c r="C16" s="155">
        <v>2638</v>
      </c>
      <c r="D16" s="298">
        <v>622</v>
      </c>
      <c r="E16" s="298" t="s">
        <v>523</v>
      </c>
      <c r="G16" s="188"/>
    </row>
    <row r="17" spans="1:7" ht="14.25" customHeight="1">
      <c r="A17" s="4" t="s">
        <v>347</v>
      </c>
      <c r="B17" s="636">
        <v>12</v>
      </c>
      <c r="C17" s="155">
        <v>7246</v>
      </c>
      <c r="D17" s="298">
        <v>10042</v>
      </c>
      <c r="E17" s="298" t="s">
        <v>523</v>
      </c>
      <c r="G17" s="188"/>
    </row>
    <row r="18" spans="1:7" ht="14.25" customHeight="1">
      <c r="A18" s="4" t="s">
        <v>436</v>
      </c>
      <c r="B18" s="636">
        <v>60</v>
      </c>
      <c r="C18" s="155">
        <v>106892</v>
      </c>
      <c r="D18" s="298"/>
      <c r="E18" s="298"/>
      <c r="G18" s="188"/>
    </row>
    <row r="19" spans="1:7" ht="14.25" customHeight="1">
      <c r="A19" s="4" t="s">
        <v>285</v>
      </c>
      <c r="B19" s="636">
        <v>43</v>
      </c>
      <c r="C19" s="4"/>
      <c r="D19" s="298">
        <v>105411</v>
      </c>
      <c r="E19" s="298" t="s">
        <v>523</v>
      </c>
      <c r="G19" s="188"/>
    </row>
    <row r="20" spans="1:7" ht="14.25" customHeight="1">
      <c r="A20" s="4" t="s">
        <v>6</v>
      </c>
      <c r="B20" s="636">
        <v>43</v>
      </c>
      <c r="C20" s="155">
        <v>40334</v>
      </c>
      <c r="D20" s="298">
        <v>44579</v>
      </c>
      <c r="E20" s="298" t="s">
        <v>523</v>
      </c>
      <c r="G20" s="188"/>
    </row>
    <row r="21" spans="1:7" ht="14.25" customHeight="1">
      <c r="A21" s="4" t="s">
        <v>430</v>
      </c>
      <c r="B21" s="636">
        <v>25</v>
      </c>
      <c r="C21" s="155">
        <v>19894</v>
      </c>
      <c r="D21" s="298">
        <v>10249</v>
      </c>
      <c r="E21" s="298"/>
      <c r="F21" s="298"/>
      <c r="G21" s="654"/>
    </row>
    <row r="22" spans="1:7" ht="14.25" customHeight="1">
      <c r="A22" s="4" t="s">
        <v>286</v>
      </c>
      <c r="B22" s="636">
        <v>56</v>
      </c>
      <c r="C22" s="155">
        <v>132366</v>
      </c>
      <c r="D22" s="298">
        <v>266555</v>
      </c>
      <c r="E22" s="298" t="s">
        <v>523</v>
      </c>
      <c r="G22" s="188"/>
    </row>
    <row r="23" spans="1:7" ht="14.25" customHeight="1">
      <c r="A23" s="4" t="s">
        <v>215</v>
      </c>
      <c r="B23" s="636">
        <v>78</v>
      </c>
      <c r="C23" s="155">
        <v>120439</v>
      </c>
      <c r="D23" s="298">
        <v>154870</v>
      </c>
      <c r="E23" s="298" t="s">
        <v>523</v>
      </c>
      <c r="G23" s="188"/>
    </row>
    <row r="24" spans="1:7" ht="14.25" customHeight="1">
      <c r="A24" s="4" t="s">
        <v>216</v>
      </c>
      <c r="B24" s="636">
        <v>22</v>
      </c>
      <c r="C24" s="155">
        <v>17509</v>
      </c>
      <c r="D24" s="298">
        <v>20767</v>
      </c>
      <c r="E24" s="298"/>
      <c r="F24" s="298"/>
      <c r="G24" s="654"/>
    </row>
    <row r="25" spans="1:7" ht="14.25" customHeight="1">
      <c r="A25" s="4" t="s">
        <v>542</v>
      </c>
      <c r="B25" s="636">
        <v>109</v>
      </c>
      <c r="C25" s="155">
        <v>80465</v>
      </c>
      <c r="D25" s="298">
        <v>96087</v>
      </c>
      <c r="E25" s="298"/>
      <c r="F25" s="298"/>
      <c r="G25" s="654"/>
    </row>
    <row r="26" spans="1:7" ht="14.25" customHeight="1">
      <c r="A26" s="4" t="s">
        <v>287</v>
      </c>
      <c r="B26" s="636">
        <v>69</v>
      </c>
      <c r="C26" s="155">
        <v>84421</v>
      </c>
      <c r="D26" s="298">
        <v>297544</v>
      </c>
      <c r="E26" s="298" t="s">
        <v>523</v>
      </c>
      <c r="F26" s="298"/>
      <c r="G26" s="188"/>
    </row>
    <row r="27" spans="1:7" ht="14.25" customHeight="1">
      <c r="A27" s="4" t="s">
        <v>288</v>
      </c>
      <c r="B27" s="636">
        <v>21</v>
      </c>
      <c r="C27" s="155">
        <v>18478</v>
      </c>
      <c r="D27" s="298">
        <v>19403</v>
      </c>
      <c r="E27" s="298" t="s">
        <v>523</v>
      </c>
      <c r="G27" s="188"/>
    </row>
    <row r="28" spans="1:7" ht="14.25" customHeight="1">
      <c r="A28" s="4" t="s">
        <v>195</v>
      </c>
      <c r="B28" s="636">
        <v>26</v>
      </c>
      <c r="C28" s="155">
        <v>39474</v>
      </c>
      <c r="D28" s="298">
        <v>99428</v>
      </c>
      <c r="E28" s="298"/>
      <c r="F28" s="298"/>
      <c r="G28" s="654"/>
    </row>
    <row r="29" spans="1:7" ht="14.25" customHeight="1">
      <c r="A29" s="4" t="s">
        <v>196</v>
      </c>
      <c r="B29" s="636">
        <v>14</v>
      </c>
      <c r="C29" s="155">
        <v>15454</v>
      </c>
      <c r="D29" s="298">
        <v>13270</v>
      </c>
      <c r="E29" s="298" t="s">
        <v>523</v>
      </c>
      <c r="G29" s="188"/>
    </row>
    <row r="30" spans="1:7" ht="14.25" customHeight="1">
      <c r="A30" s="188" t="s">
        <v>431</v>
      </c>
      <c r="B30" s="636">
        <v>13</v>
      </c>
      <c r="C30" s="155"/>
      <c r="D30" s="298">
        <v>7692</v>
      </c>
      <c r="E30" s="298" t="s">
        <v>523</v>
      </c>
      <c r="F30" s="298"/>
      <c r="G30" s="188"/>
    </row>
    <row r="31" spans="1:7" ht="14.25" customHeight="1">
      <c r="A31" s="4" t="s">
        <v>289</v>
      </c>
      <c r="B31" s="636">
        <v>18</v>
      </c>
      <c r="C31" s="155">
        <v>26886</v>
      </c>
      <c r="D31" s="298">
        <v>124599</v>
      </c>
      <c r="E31" s="298" t="s">
        <v>523</v>
      </c>
      <c r="G31" s="188"/>
    </row>
    <row r="32" spans="1:7" ht="14.25" customHeight="1">
      <c r="A32" s="4" t="s">
        <v>290</v>
      </c>
      <c r="B32" s="636">
        <v>33</v>
      </c>
      <c r="C32" s="155">
        <v>104949</v>
      </c>
      <c r="D32" s="298">
        <v>118849</v>
      </c>
      <c r="E32" s="298"/>
      <c r="F32" s="298"/>
      <c r="G32" s="188"/>
    </row>
    <row r="33" spans="1:11" ht="14.25" customHeight="1">
      <c r="A33" s="4" t="s">
        <v>543</v>
      </c>
      <c r="B33" s="636">
        <v>188</v>
      </c>
      <c r="C33" s="155">
        <v>153204</v>
      </c>
      <c r="D33" s="298">
        <v>351504</v>
      </c>
      <c r="E33" s="298" t="s">
        <v>523</v>
      </c>
      <c r="G33" s="188"/>
    </row>
    <row r="34" spans="1:11" ht="14.25" customHeight="1">
      <c r="A34" s="4" t="s">
        <v>198</v>
      </c>
      <c r="B34" s="636">
        <v>11</v>
      </c>
      <c r="C34" s="155">
        <v>5590</v>
      </c>
      <c r="D34" s="298">
        <v>2266</v>
      </c>
      <c r="E34" s="298" t="s">
        <v>523</v>
      </c>
      <c r="G34" s="188"/>
    </row>
    <row r="35" spans="1:11" ht="14.25" customHeight="1">
      <c r="A35" s="4" t="s">
        <v>544</v>
      </c>
      <c r="B35" s="636">
        <v>23</v>
      </c>
      <c r="C35" s="155">
        <v>10351</v>
      </c>
      <c r="D35" s="298">
        <v>23860</v>
      </c>
      <c r="E35" s="298" t="s">
        <v>523</v>
      </c>
      <c r="G35" s="188"/>
    </row>
    <row r="36" spans="1:11" ht="14.25" customHeight="1">
      <c r="A36" s="4" t="s">
        <v>387</v>
      </c>
      <c r="B36" s="636">
        <v>16</v>
      </c>
      <c r="C36" s="155">
        <v>2868</v>
      </c>
      <c r="D36" s="298">
        <v>2925</v>
      </c>
      <c r="E36" s="298" t="s">
        <v>523</v>
      </c>
      <c r="G36" s="188"/>
    </row>
    <row r="37" spans="1:11" ht="14.25" customHeight="1">
      <c r="A37" s="4" t="s">
        <v>101</v>
      </c>
      <c r="B37" s="636">
        <v>20</v>
      </c>
      <c r="C37" s="155">
        <v>7441</v>
      </c>
      <c r="D37" s="298">
        <v>5249</v>
      </c>
      <c r="E37" s="298" t="s">
        <v>523</v>
      </c>
      <c r="G37" s="188"/>
    </row>
    <row r="38" spans="1:11" ht="14.25" customHeight="1">
      <c r="A38" s="4" t="s">
        <v>292</v>
      </c>
      <c r="B38" s="636">
        <v>24</v>
      </c>
      <c r="C38" s="155">
        <v>50250</v>
      </c>
      <c r="D38" s="145"/>
      <c r="E38" s="145"/>
      <c r="F38" s="298"/>
      <c r="G38" s="188"/>
    </row>
    <row r="39" spans="1:11" ht="14.25" customHeight="1">
      <c r="A39" s="4" t="s">
        <v>206</v>
      </c>
      <c r="B39" s="636">
        <v>11</v>
      </c>
      <c r="C39" s="155">
        <v>4234</v>
      </c>
      <c r="D39" s="298">
        <v>3288</v>
      </c>
      <c r="E39" s="298"/>
      <c r="F39" s="298"/>
      <c r="G39" s="654"/>
    </row>
    <row r="40" spans="1:11" ht="14.25" customHeight="1">
      <c r="A40" s="4" t="s">
        <v>218</v>
      </c>
      <c r="B40" s="636">
        <v>50</v>
      </c>
      <c r="C40" s="155">
        <v>21973</v>
      </c>
      <c r="D40" s="298">
        <v>43455</v>
      </c>
      <c r="E40" s="298" t="s">
        <v>523</v>
      </c>
      <c r="G40" s="188"/>
    </row>
    <row r="41" spans="1:11" ht="14.25" customHeight="1">
      <c r="A41" s="4" t="s">
        <v>293</v>
      </c>
      <c r="B41" s="636">
        <v>57</v>
      </c>
      <c r="C41" s="155">
        <v>68427</v>
      </c>
      <c r="D41" s="298">
        <v>252160</v>
      </c>
      <c r="E41" s="298"/>
      <c r="F41" s="298"/>
      <c r="G41" s="188"/>
    </row>
    <row r="42" spans="1:11" ht="14.25" customHeight="1">
      <c r="A42" s="4" t="s">
        <v>207</v>
      </c>
      <c r="B42" s="636">
        <v>22</v>
      </c>
      <c r="C42" s="155">
        <v>16786</v>
      </c>
      <c r="D42" s="298">
        <v>11973</v>
      </c>
      <c r="E42" s="298"/>
      <c r="F42" s="298"/>
      <c r="G42" s="654"/>
    </row>
    <row r="43" spans="1:11" ht="14.25" customHeight="1">
      <c r="A43" s="4" t="s">
        <v>294</v>
      </c>
      <c r="B43" s="636">
        <v>12</v>
      </c>
      <c r="C43" s="155">
        <v>5106</v>
      </c>
      <c r="D43" s="651"/>
      <c r="E43" s="651"/>
      <c r="F43" s="298"/>
      <c r="G43" s="188"/>
    </row>
    <row r="44" spans="1:11" ht="14.25" customHeight="1">
      <c r="A44" s="4" t="s">
        <v>295</v>
      </c>
      <c r="B44" s="636">
        <v>94</v>
      </c>
      <c r="C44" s="155">
        <v>105652</v>
      </c>
      <c r="D44" s="298">
        <v>96954</v>
      </c>
      <c r="E44" s="298" t="s">
        <v>523</v>
      </c>
      <c r="G44" s="188"/>
    </row>
    <row r="45" spans="1:11" ht="14.25" customHeight="1">
      <c r="A45" s="4" t="s">
        <v>296</v>
      </c>
      <c r="B45" s="636">
        <v>50</v>
      </c>
      <c r="C45" s="155">
        <v>39347</v>
      </c>
      <c r="D45" s="298">
        <v>261661</v>
      </c>
      <c r="E45" s="298"/>
      <c r="F45" s="298"/>
      <c r="G45" s="654"/>
    </row>
    <row r="46" spans="1:11" ht="14.25" customHeight="1">
      <c r="A46" s="4" t="s">
        <v>103</v>
      </c>
      <c r="B46" s="636">
        <v>8</v>
      </c>
      <c r="C46" s="155">
        <v>9050</v>
      </c>
      <c r="D46" s="298">
        <v>2772</v>
      </c>
      <c r="E46" s="298"/>
      <c r="F46" s="298"/>
      <c r="G46" s="654"/>
    </row>
    <row r="47" spans="1:11" ht="14.25" customHeight="1">
      <c r="A47" s="188"/>
      <c r="B47" s="521"/>
      <c r="C47" s="521"/>
      <c r="D47" s="652"/>
      <c r="E47" s="521"/>
      <c r="F47" s="653"/>
      <c r="G47" s="667"/>
      <c r="H47" s="654"/>
    </row>
    <row r="48" spans="1:11" ht="14.25" customHeight="1">
      <c r="A48" s="26" t="s">
        <v>249</v>
      </c>
      <c r="B48" s="39">
        <f>MEDIAN(B4:B46,'Internet Access A-L'!B4:B50)</f>
        <v>24</v>
      </c>
      <c r="C48" s="39">
        <f>MEDIAN(C4:C46,'Internet Access A-L'!C4:C50)</f>
        <v>24277</v>
      </c>
      <c r="D48" s="39">
        <f>MEDIAN(D4:D46,'Internet Access A-L'!D4:D50)</f>
        <v>38827</v>
      </c>
      <c r="E48" s="39"/>
      <c r="G48" s="668"/>
      <c r="H48" s="654"/>
      <c r="K48" s="155"/>
    </row>
    <row r="49" spans="1:8" ht="14.25" customHeight="1">
      <c r="A49" s="26" t="s">
        <v>248</v>
      </c>
      <c r="B49" s="39">
        <f>AVERAGE(B4:B46,'Internet Access A-L'!B4:B50)</f>
        <v>38.211111111111109</v>
      </c>
      <c r="C49" s="39">
        <f>AVERAGE(C4:C46,'Internet Access A-L'!C4:C50)</f>
        <v>44886.845238095237</v>
      </c>
      <c r="D49" s="39">
        <f>AVERAGE(D4:D46,'Internet Access A-L'!D4:D50)</f>
        <v>90655.773809523816</v>
      </c>
      <c r="E49" s="39"/>
      <c r="H49" s="654"/>
    </row>
    <row r="50" spans="1:8" ht="14.25" customHeight="1">
      <c r="A50" s="26" t="s">
        <v>222</v>
      </c>
      <c r="B50" s="39">
        <f>SUM(B4:B46,'Internet Access A-L'!B4:B50)</f>
        <v>3439</v>
      </c>
      <c r="C50" s="39">
        <f>SUM(C4:C46,'Internet Access A-L'!C4:C50)</f>
        <v>3770495</v>
      </c>
      <c r="D50" s="39">
        <f>SUM(D4:D46,'Internet Access A-L'!D4:D50)</f>
        <v>7615085</v>
      </c>
      <c r="E50" s="39"/>
      <c r="F50" s="39"/>
    </row>
    <row r="52" spans="1:8" ht="14.25" customHeight="1">
      <c r="A52" s="600" t="s">
        <v>560</v>
      </c>
    </row>
    <row r="53" spans="1:8" ht="14.25" customHeight="1">
      <c r="A53" s="600" t="s">
        <v>559</v>
      </c>
    </row>
  </sheetData>
  <sortState ref="A39:A40">
    <sortCondition descending="1" ref="A39"/>
  </sortState>
  <phoneticPr fontId="29"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H102"/>
  <sheetViews>
    <sheetView zoomScaleNormal="100" workbookViewId="0">
      <selection activeCell="E1" sqref="E1"/>
    </sheetView>
  </sheetViews>
  <sheetFormatPr defaultColWidth="8.85546875" defaultRowHeight="14.25" customHeight="1"/>
  <cols>
    <col min="1" max="1" width="24.7109375" customWidth="1"/>
    <col min="2" max="2" width="30" style="55" customWidth="1"/>
    <col min="3" max="3" width="27" style="78" customWidth="1"/>
    <col min="4" max="4" width="12.42578125" customWidth="1"/>
    <col min="7" max="7" width="42.7109375" bestFit="1" customWidth="1"/>
    <col min="8" max="8" width="27.140625" bestFit="1" customWidth="1"/>
  </cols>
  <sheetData>
    <row r="1" spans="1:8" ht="16.5" customHeight="1">
      <c r="A1" s="37" t="s">
        <v>554</v>
      </c>
      <c r="B1" s="143"/>
      <c r="C1" s="373"/>
    </row>
    <row r="2" spans="1:8" ht="14.25" customHeight="1">
      <c r="A2" s="74" t="s">
        <v>81</v>
      </c>
      <c r="B2" s="143"/>
      <c r="C2" s="373"/>
    </row>
    <row r="3" spans="1:8" ht="14.25" customHeight="1">
      <c r="A3" s="74"/>
      <c r="B3" s="143"/>
      <c r="C3" s="373"/>
      <c r="G3" s="4"/>
      <c r="H3" s="4"/>
    </row>
    <row r="4" spans="1:8" ht="14.25" customHeight="1">
      <c r="A4" s="74"/>
      <c r="B4" s="559" t="s">
        <v>556</v>
      </c>
      <c r="C4" s="549" t="s">
        <v>555</v>
      </c>
    </row>
    <row r="5" spans="1:8" ht="14.25" customHeight="1">
      <c r="A5" s="4" t="s">
        <v>546</v>
      </c>
      <c r="B5" s="78">
        <v>45545</v>
      </c>
      <c r="C5" s="78">
        <v>5562</v>
      </c>
      <c r="E5" s="67"/>
    </row>
    <row r="6" spans="1:8" ht="14.25" customHeight="1">
      <c r="A6" s="4" t="s">
        <v>418</v>
      </c>
      <c r="B6" s="144"/>
      <c r="C6" s="144"/>
      <c r="E6" s="67"/>
    </row>
    <row r="7" spans="1:8" ht="14.25" customHeight="1">
      <c r="A7" s="4" t="s">
        <v>300</v>
      </c>
      <c r="B7" s="648"/>
      <c r="C7" s="648"/>
      <c r="E7" s="67"/>
    </row>
    <row r="8" spans="1:8" ht="14.25" customHeight="1">
      <c r="A8" s="4" t="s">
        <v>301</v>
      </c>
      <c r="B8" s="78">
        <v>41300</v>
      </c>
      <c r="C8" s="648"/>
      <c r="E8" s="67"/>
    </row>
    <row r="9" spans="1:8" ht="14.25" customHeight="1">
      <c r="A9" s="4" t="s">
        <v>437</v>
      </c>
      <c r="B9" s="78">
        <v>82576</v>
      </c>
      <c r="C9" s="78">
        <v>99814</v>
      </c>
      <c r="E9" s="67"/>
    </row>
    <row r="10" spans="1:8" ht="14.25" customHeight="1">
      <c r="A10" s="4" t="s">
        <v>302</v>
      </c>
      <c r="B10" s="78">
        <v>11489</v>
      </c>
      <c r="C10" s="78">
        <v>17088</v>
      </c>
      <c r="E10" s="67"/>
    </row>
    <row r="11" spans="1:8" ht="14.25" customHeight="1">
      <c r="A11" s="4" t="s">
        <v>305</v>
      </c>
      <c r="B11" s="648">
        <v>266</v>
      </c>
      <c r="C11" s="648">
        <v>400</v>
      </c>
      <c r="E11" s="67"/>
    </row>
    <row r="12" spans="1:8" ht="14.25" customHeight="1">
      <c r="A12" s="4" t="s">
        <v>400</v>
      </c>
      <c r="B12" s="648"/>
      <c r="C12" s="648"/>
      <c r="E12" s="67"/>
    </row>
    <row r="13" spans="1:8" ht="14.25" customHeight="1">
      <c r="A13" s="4" t="s">
        <v>259</v>
      </c>
      <c r="B13" s="648"/>
      <c r="C13" s="648"/>
      <c r="E13" s="67"/>
    </row>
    <row r="14" spans="1:8" ht="14.25" customHeight="1">
      <c r="A14" s="4" t="s">
        <v>261</v>
      </c>
      <c r="B14" s="78">
        <v>42198</v>
      </c>
      <c r="C14" s="78">
        <v>61854</v>
      </c>
      <c r="E14" s="67"/>
    </row>
    <row r="15" spans="1:8" ht="14.25" customHeight="1">
      <c r="A15" s="4" t="s">
        <v>308</v>
      </c>
      <c r="B15" s="648">
        <v>908</v>
      </c>
      <c r="C15" s="648">
        <v>542</v>
      </c>
      <c r="E15" s="67"/>
    </row>
    <row r="16" spans="1:8" ht="14.25" customHeight="1">
      <c r="A16" s="4" t="s">
        <v>310</v>
      </c>
      <c r="B16" s="78">
        <v>9054</v>
      </c>
      <c r="C16" s="648"/>
      <c r="E16" s="67"/>
    </row>
    <row r="17" spans="1:5" ht="14.25" customHeight="1">
      <c r="A17" s="4" t="s">
        <v>263</v>
      </c>
      <c r="B17" s="78">
        <v>16535</v>
      </c>
      <c r="C17" s="78">
        <v>51844</v>
      </c>
      <c r="E17" s="67"/>
    </row>
    <row r="18" spans="1:5" ht="14.25" customHeight="1">
      <c r="A18" s="4" t="s">
        <v>264</v>
      </c>
      <c r="B18" s="78">
        <v>26494</v>
      </c>
      <c r="C18" s="144"/>
      <c r="E18" s="67"/>
    </row>
    <row r="19" spans="1:5" ht="14.25" customHeight="1">
      <c r="A19" s="4" t="s">
        <v>265</v>
      </c>
      <c r="B19" s="78">
        <v>129381</v>
      </c>
      <c r="C19" s="78">
        <v>91909</v>
      </c>
      <c r="E19" s="67"/>
    </row>
    <row r="20" spans="1:5" ht="14.25" customHeight="1">
      <c r="A20" s="4" t="s">
        <v>130</v>
      </c>
      <c r="B20" s="78">
        <v>14812</v>
      </c>
      <c r="C20" s="78">
        <v>69251</v>
      </c>
      <c r="E20" s="67"/>
    </row>
    <row r="21" spans="1:5" ht="14.25" customHeight="1">
      <c r="A21" s="4" t="s">
        <v>419</v>
      </c>
      <c r="B21" s="78">
        <v>69906</v>
      </c>
      <c r="C21" s="78">
        <v>240119</v>
      </c>
      <c r="E21" s="67"/>
    </row>
    <row r="22" spans="1:5" ht="14.25" customHeight="1">
      <c r="A22" s="4" t="s">
        <v>420</v>
      </c>
      <c r="B22" s="78">
        <v>60950</v>
      </c>
      <c r="C22" s="78">
        <v>100678</v>
      </c>
      <c r="E22" s="67"/>
    </row>
    <row r="23" spans="1:5" ht="14.25" customHeight="1">
      <c r="A23" s="4" t="s">
        <v>212</v>
      </c>
      <c r="B23" s="78">
        <v>2128</v>
      </c>
      <c r="C23" s="78">
        <v>6670</v>
      </c>
      <c r="E23" s="67"/>
    </row>
    <row r="24" spans="1:5" ht="14.25" customHeight="1">
      <c r="A24" s="4" t="s">
        <v>540</v>
      </c>
      <c r="B24" s="78">
        <v>42367</v>
      </c>
      <c r="C24" s="78">
        <v>60307</v>
      </c>
      <c r="E24" s="67"/>
    </row>
    <row r="25" spans="1:5" ht="14.25" customHeight="1">
      <c r="A25" s="4" t="s">
        <v>131</v>
      </c>
      <c r="B25" s="648"/>
      <c r="C25" s="648"/>
      <c r="E25" s="67"/>
    </row>
    <row r="26" spans="1:5" ht="14.25" customHeight="1">
      <c r="A26" s="4" t="s">
        <v>267</v>
      </c>
      <c r="B26" s="78">
        <v>47075</v>
      </c>
      <c r="C26" s="648"/>
      <c r="E26" s="67"/>
    </row>
    <row r="27" spans="1:5" ht="14.25" customHeight="1">
      <c r="A27" s="4" t="s">
        <v>541</v>
      </c>
      <c r="B27" s="78">
        <v>52035</v>
      </c>
      <c r="C27" s="78">
        <v>23809</v>
      </c>
      <c r="E27" s="67"/>
    </row>
    <row r="28" spans="1:5" ht="14.25" customHeight="1">
      <c r="A28" s="4" t="s">
        <v>316</v>
      </c>
      <c r="B28" s="78">
        <v>7321</v>
      </c>
      <c r="C28" s="78">
        <v>7300</v>
      </c>
      <c r="E28" s="67"/>
    </row>
    <row r="29" spans="1:5" ht="14.25" customHeight="1">
      <c r="A29" s="4" t="s">
        <v>317</v>
      </c>
      <c r="B29" s="648">
        <v>318</v>
      </c>
      <c r="C29" s="648">
        <v>182</v>
      </c>
      <c r="E29" s="67"/>
    </row>
    <row r="30" spans="1:5" ht="14.25" customHeight="1">
      <c r="A30" s="4" t="s">
        <v>421</v>
      </c>
      <c r="B30" s="144"/>
      <c r="C30" s="144"/>
      <c r="E30" s="67"/>
    </row>
    <row r="31" spans="1:5" ht="14.25" customHeight="1">
      <c r="A31" s="4" t="s">
        <v>323</v>
      </c>
      <c r="B31" s="78">
        <v>15050</v>
      </c>
      <c r="C31" s="648"/>
      <c r="E31" s="67"/>
    </row>
    <row r="32" spans="1:5" ht="14.25" customHeight="1">
      <c r="A32" s="4" t="s">
        <v>268</v>
      </c>
      <c r="B32" s="78">
        <v>32130</v>
      </c>
      <c r="C32" s="78">
        <v>122872</v>
      </c>
      <c r="E32" s="67"/>
    </row>
    <row r="33" spans="1:5" ht="14.25" customHeight="1">
      <c r="A33" s="4" t="s">
        <v>424</v>
      </c>
      <c r="B33" s="78">
        <v>145576</v>
      </c>
      <c r="C33" s="78">
        <v>94516</v>
      </c>
      <c r="E33" s="67"/>
    </row>
    <row r="34" spans="1:5" ht="14.25" customHeight="1">
      <c r="A34" s="4" t="s">
        <v>104</v>
      </c>
      <c r="B34" s="144"/>
      <c r="C34" s="144"/>
      <c r="E34" s="67"/>
    </row>
    <row r="35" spans="1:5" ht="14.25" customHeight="1">
      <c r="A35" s="4" t="s">
        <v>108</v>
      </c>
      <c r="B35" s="78">
        <v>4836</v>
      </c>
      <c r="C35" s="78">
        <v>17784</v>
      </c>
      <c r="E35" s="67"/>
    </row>
    <row r="36" spans="1:5" ht="14.25" customHeight="1">
      <c r="A36" s="4" t="s">
        <v>116</v>
      </c>
      <c r="B36" s="648">
        <v>39</v>
      </c>
      <c r="C36" s="648"/>
      <c r="E36" s="67"/>
    </row>
    <row r="37" spans="1:5" ht="14.25" customHeight="1">
      <c r="A37" s="4" t="s">
        <v>327</v>
      </c>
      <c r="B37" s="78">
        <v>1703</v>
      </c>
      <c r="C37" s="78">
        <v>8817</v>
      </c>
      <c r="E37" s="67"/>
    </row>
    <row r="38" spans="1:5" ht="14.25" customHeight="1">
      <c r="A38" s="4" t="s">
        <v>270</v>
      </c>
      <c r="B38" s="78">
        <v>25129</v>
      </c>
      <c r="C38" s="78">
        <v>41197</v>
      </c>
      <c r="E38" s="67"/>
    </row>
    <row r="39" spans="1:5" ht="14.25" customHeight="1">
      <c r="A39" s="4" t="s">
        <v>352</v>
      </c>
      <c r="B39" s="78">
        <v>56147</v>
      </c>
      <c r="C39" s="78">
        <v>93262</v>
      </c>
      <c r="E39" s="67"/>
    </row>
    <row r="40" spans="1:5" ht="14.25" customHeight="1">
      <c r="A40" s="4" t="s">
        <v>425</v>
      </c>
      <c r="B40" s="648"/>
      <c r="C40" s="648"/>
      <c r="E40" s="67"/>
    </row>
    <row r="41" spans="1:5" ht="14.25" customHeight="1">
      <c r="A41" s="4" t="s">
        <v>272</v>
      </c>
      <c r="B41" s="78">
        <v>48011</v>
      </c>
      <c r="C41" s="78">
        <v>142115</v>
      </c>
      <c r="E41" s="67"/>
    </row>
    <row r="42" spans="1:5" ht="14.25" customHeight="1">
      <c r="A42" s="4" t="s">
        <v>426</v>
      </c>
      <c r="B42" s="78">
        <v>213475</v>
      </c>
      <c r="C42" s="144"/>
      <c r="E42" s="67"/>
    </row>
    <row r="43" spans="1:5" ht="14.25" customHeight="1">
      <c r="A43" s="4" t="s">
        <v>329</v>
      </c>
      <c r="B43" s="78">
        <v>2692</v>
      </c>
      <c r="C43" s="78">
        <v>6448</v>
      </c>
      <c r="E43" s="67"/>
    </row>
    <row r="44" spans="1:5" ht="14.25" customHeight="1">
      <c r="A44" s="4" t="s">
        <v>331</v>
      </c>
      <c r="B44" s="78">
        <v>23328</v>
      </c>
      <c r="C44" s="78">
        <v>61284</v>
      </c>
      <c r="E44" s="67"/>
    </row>
    <row r="45" spans="1:5" ht="14.25" customHeight="1">
      <c r="A45" s="4" t="s">
        <v>275</v>
      </c>
      <c r="B45" s="78">
        <v>14076</v>
      </c>
      <c r="C45" s="144"/>
      <c r="E45" s="67"/>
    </row>
    <row r="46" spans="1:5" ht="14.25" customHeight="1">
      <c r="A46" s="4" t="s">
        <v>135</v>
      </c>
      <c r="B46" s="78">
        <v>25094</v>
      </c>
      <c r="C46" s="78">
        <v>40507</v>
      </c>
      <c r="E46" s="67"/>
    </row>
    <row r="47" spans="1:5" ht="14.25" customHeight="1">
      <c r="A47" s="4" t="s">
        <v>333</v>
      </c>
      <c r="B47" s="78">
        <v>4614</v>
      </c>
      <c r="C47" s="78">
        <v>4744</v>
      </c>
      <c r="E47" s="67"/>
    </row>
    <row r="48" spans="1:5" ht="14.25" customHeight="1">
      <c r="A48" s="4" t="s">
        <v>278</v>
      </c>
      <c r="B48" s="78">
        <v>82446</v>
      </c>
      <c r="C48" s="78">
        <v>114946</v>
      </c>
      <c r="E48" s="67"/>
    </row>
    <row r="49" spans="1:5" ht="14.25" customHeight="1">
      <c r="A49" s="4" t="s">
        <v>279</v>
      </c>
      <c r="B49" s="78">
        <v>41059</v>
      </c>
      <c r="C49" s="144"/>
      <c r="E49" s="67"/>
    </row>
    <row r="50" spans="1:5" ht="14.25" customHeight="1">
      <c r="A50" s="4" t="s">
        <v>334</v>
      </c>
      <c r="B50" s="78">
        <v>1557</v>
      </c>
      <c r="C50" s="78">
        <v>5775</v>
      </c>
      <c r="E50" s="67"/>
    </row>
    <row r="51" spans="1:5" ht="14.25" customHeight="1">
      <c r="A51" s="4" t="s">
        <v>336</v>
      </c>
      <c r="B51" s="78">
        <v>12324</v>
      </c>
      <c r="C51" s="78">
        <v>42380</v>
      </c>
      <c r="E51" s="67"/>
    </row>
    <row r="52" spans="1:5" ht="14.25" customHeight="1">
      <c r="A52" s="24"/>
      <c r="C52" s="521"/>
      <c r="E52" s="67"/>
    </row>
    <row r="53" spans="1:5" ht="14.25" customHeight="1">
      <c r="A53" s="24"/>
      <c r="C53" s="521"/>
      <c r="E53" s="67"/>
    </row>
    <row r="54" spans="1:5" ht="14.25" customHeight="1">
      <c r="A54" s="24"/>
      <c r="C54" s="521"/>
      <c r="E54" s="67"/>
    </row>
    <row r="55" spans="1:5" ht="14.25" customHeight="1">
      <c r="A55" s="24"/>
      <c r="C55" s="521"/>
      <c r="E55" s="67"/>
    </row>
    <row r="56" spans="1:5" ht="14.25" customHeight="1">
      <c r="A56" s="24"/>
      <c r="C56" s="521"/>
      <c r="E56" s="67"/>
    </row>
    <row r="57" spans="1:5" ht="14.25" customHeight="1">
      <c r="A57" s="24"/>
      <c r="B57" s="605"/>
      <c r="C57" s="605"/>
      <c r="E57" s="67"/>
    </row>
    <row r="58" spans="1:5" ht="14.25" customHeight="1">
      <c r="C58" s="155"/>
      <c r="E58" s="67"/>
    </row>
    <row r="59" spans="1:5" ht="14.25" customHeight="1">
      <c r="E59" s="67"/>
    </row>
    <row r="60" spans="1:5" ht="14.25" customHeight="1">
      <c r="E60" s="67"/>
    </row>
    <row r="61" spans="1:5" ht="14.25" customHeight="1">
      <c r="E61" s="67"/>
    </row>
    <row r="62" spans="1:5" ht="14.25" customHeight="1">
      <c r="E62" s="67"/>
    </row>
    <row r="63" spans="1:5" ht="14.25" customHeight="1">
      <c r="E63" s="67"/>
    </row>
    <row r="64" spans="1:5" ht="14.25" customHeight="1">
      <c r="E64" s="67"/>
    </row>
    <row r="65" spans="5:5" ht="14.25" customHeight="1">
      <c r="E65" s="67"/>
    </row>
    <row r="66" spans="5:5" ht="14.25" customHeight="1">
      <c r="E66" s="67"/>
    </row>
    <row r="67" spans="5:5" ht="14.25" customHeight="1">
      <c r="E67" s="67"/>
    </row>
    <row r="68" spans="5:5" ht="14.25" customHeight="1">
      <c r="E68" s="67"/>
    </row>
    <row r="69" spans="5:5" ht="14.25" customHeight="1">
      <c r="E69" s="67"/>
    </row>
    <row r="70" spans="5:5" ht="14.25" customHeight="1">
      <c r="E70" s="67"/>
    </row>
    <row r="71" spans="5:5" ht="14.25" customHeight="1">
      <c r="E71" s="67"/>
    </row>
    <row r="72" spans="5:5" ht="14.25" customHeight="1">
      <c r="E72" s="67"/>
    </row>
    <row r="73" spans="5:5" ht="14.25" customHeight="1">
      <c r="E73" s="67"/>
    </row>
    <row r="74" spans="5:5" ht="14.25" customHeight="1">
      <c r="E74" s="67"/>
    </row>
    <row r="75" spans="5:5" ht="14.25" customHeight="1">
      <c r="E75" s="67"/>
    </row>
    <row r="76" spans="5:5" ht="14.25" customHeight="1">
      <c r="E76" s="67"/>
    </row>
    <row r="77" spans="5:5" ht="14.25" customHeight="1">
      <c r="E77" s="67"/>
    </row>
    <row r="78" spans="5:5" ht="14.25" customHeight="1">
      <c r="E78" s="67"/>
    </row>
    <row r="79" spans="5:5" ht="14.25" customHeight="1">
      <c r="E79" s="67"/>
    </row>
    <row r="80" spans="5:5" ht="14.25" customHeight="1">
      <c r="E80" s="67"/>
    </row>
    <row r="81" spans="5:5" ht="14.25" customHeight="1">
      <c r="E81" s="67"/>
    </row>
    <row r="82" spans="5:5" ht="14.25" customHeight="1">
      <c r="E82" s="67"/>
    </row>
    <row r="83" spans="5:5" ht="14.25" customHeight="1">
      <c r="E83" s="67"/>
    </row>
    <row r="84" spans="5:5" ht="14.25" customHeight="1">
      <c r="E84" s="67"/>
    </row>
    <row r="85" spans="5:5" ht="14.25" customHeight="1">
      <c r="E85" s="67"/>
    </row>
    <row r="86" spans="5:5" ht="14.25" customHeight="1">
      <c r="E86" s="67"/>
    </row>
    <row r="87" spans="5:5" ht="14.25" customHeight="1">
      <c r="E87" s="67"/>
    </row>
    <row r="88" spans="5:5" ht="14.25" customHeight="1">
      <c r="E88" s="67"/>
    </row>
    <row r="89" spans="5:5" ht="14.25" customHeight="1">
      <c r="E89" s="67"/>
    </row>
    <row r="90" spans="5:5" ht="14.25" customHeight="1">
      <c r="E90" s="67"/>
    </row>
    <row r="91" spans="5:5" ht="14.25" customHeight="1">
      <c r="E91" s="67"/>
    </row>
    <row r="92" spans="5:5" ht="14.25" customHeight="1">
      <c r="E92" s="67"/>
    </row>
    <row r="93" spans="5:5" ht="14.25" customHeight="1">
      <c r="E93" s="67"/>
    </row>
    <row r="94" spans="5:5" ht="14.25" customHeight="1">
      <c r="E94" s="67"/>
    </row>
    <row r="95" spans="5:5" ht="14.25" customHeight="1">
      <c r="E95" s="67"/>
    </row>
    <row r="96" spans="5:5" ht="14.25" customHeight="1">
      <c r="E96" s="67"/>
    </row>
    <row r="97" spans="5:5" ht="14.25" customHeight="1">
      <c r="E97" s="67"/>
    </row>
    <row r="98" spans="5:5" ht="14.25" customHeight="1">
      <c r="E98" s="67"/>
    </row>
    <row r="99" spans="5:5" ht="14.25" customHeight="1">
      <c r="E99" s="67"/>
    </row>
    <row r="100" spans="5:5" ht="14.25" customHeight="1">
      <c r="E100" s="67"/>
    </row>
    <row r="101" spans="5:5" ht="14.25" customHeight="1">
      <c r="E101" s="67"/>
    </row>
    <row r="102" spans="5:5" ht="14.25" customHeight="1">
      <c r="E102" s="67"/>
    </row>
  </sheetData>
  <phoneticPr fontId="29" type="noConversion"/>
  <pageMargins left="0.51181102362204722" right="0.51181102362204722" top="0.47244094488188981" bottom="0.47244094488188981" header="0" footer="0.23622047244094491"/>
  <pageSetup paperSize="9" orientation="portrait" r:id="rId1"/>
  <headerFooter alignWithMargins="0">
    <oddFooter>&amp;C&amp;9&amp;P&amp;L&amp;9Public Library Statistics 2016/17</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C50"/>
  <sheetViews>
    <sheetView zoomScaleNormal="100" workbookViewId="0">
      <selection activeCell="E1" sqref="E1"/>
    </sheetView>
  </sheetViews>
  <sheetFormatPr defaultColWidth="8.85546875" defaultRowHeight="14.25" customHeight="1"/>
  <cols>
    <col min="1" max="1" width="24.7109375" customWidth="1"/>
    <col min="2" max="2" width="26.5703125" style="55" customWidth="1"/>
    <col min="3" max="3" width="27.85546875" style="144" customWidth="1"/>
    <col min="4" max="4" width="13.85546875" customWidth="1"/>
    <col min="5" max="6" width="8.85546875" customWidth="1"/>
    <col min="8" max="8" width="27.140625" bestFit="1" customWidth="1"/>
    <col min="9" max="9" width="34.28515625" bestFit="1" customWidth="1"/>
  </cols>
  <sheetData>
    <row r="1" spans="1:3" ht="18" customHeight="1">
      <c r="A1" s="37" t="s">
        <v>554</v>
      </c>
      <c r="B1" s="143"/>
      <c r="C1" s="143"/>
    </row>
    <row r="2" spans="1:3" ht="14.25" customHeight="1">
      <c r="A2" s="74" t="s">
        <v>81</v>
      </c>
      <c r="B2" s="143"/>
      <c r="C2" s="143"/>
    </row>
    <row r="3" spans="1:3" ht="14.25" customHeight="1">
      <c r="A3" s="74"/>
      <c r="B3" s="143"/>
      <c r="C3" s="143"/>
    </row>
    <row r="4" spans="1:3" ht="14.25" customHeight="1">
      <c r="A4" s="74"/>
      <c r="B4" s="559" t="s">
        <v>556</v>
      </c>
      <c r="C4" s="549" t="s">
        <v>555</v>
      </c>
    </row>
    <row r="5" spans="1:3" ht="14.25" customHeight="1">
      <c r="A5" s="4" t="s">
        <v>280</v>
      </c>
      <c r="B5" s="78">
        <v>10648</v>
      </c>
      <c r="C5" s="78">
        <v>35220</v>
      </c>
    </row>
    <row r="6" spans="1:3" ht="14.25" customHeight="1">
      <c r="A6" s="4" t="s">
        <v>213</v>
      </c>
      <c r="B6" s="78">
        <v>21518</v>
      </c>
      <c r="C6" s="78">
        <v>12238</v>
      </c>
    </row>
    <row r="7" spans="1:3" ht="14.25" customHeight="1">
      <c r="A7" s="4" t="s">
        <v>281</v>
      </c>
      <c r="B7" s="78">
        <v>33943</v>
      </c>
      <c r="C7" s="78">
        <v>77844</v>
      </c>
    </row>
    <row r="8" spans="1:3" ht="14.25" customHeight="1">
      <c r="A8" s="4" t="s">
        <v>438</v>
      </c>
      <c r="B8" s="144"/>
    </row>
    <row r="9" spans="1:3" ht="14.25" customHeight="1">
      <c r="A9" s="4" t="s">
        <v>106</v>
      </c>
      <c r="B9" s="648"/>
      <c r="C9" s="648"/>
    </row>
    <row r="10" spans="1:3" ht="14.25" customHeight="1">
      <c r="A10" s="4" t="s">
        <v>282</v>
      </c>
      <c r="B10" s="78">
        <v>41596</v>
      </c>
      <c r="C10" s="78">
        <v>25100</v>
      </c>
    </row>
    <row r="11" spans="1:3" ht="14.25" customHeight="1">
      <c r="A11" s="4" t="s">
        <v>428</v>
      </c>
      <c r="B11" s="648"/>
      <c r="C11" s="648"/>
    </row>
    <row r="12" spans="1:3" ht="14.25" customHeight="1">
      <c r="A12" s="4" t="s">
        <v>341</v>
      </c>
      <c r="B12" s="78">
        <v>10556</v>
      </c>
      <c r="C12" s="78">
        <v>12142</v>
      </c>
    </row>
    <row r="13" spans="1:3" ht="14.25" customHeight="1">
      <c r="A13" s="4" t="s">
        <v>283</v>
      </c>
      <c r="B13" s="78">
        <v>97029</v>
      </c>
      <c r="C13" s="648"/>
    </row>
    <row r="14" spans="1:3" ht="14.25" customHeight="1">
      <c r="A14" s="4" t="s">
        <v>284</v>
      </c>
      <c r="B14" s="78">
        <v>23058</v>
      </c>
      <c r="C14" s="78">
        <v>4575</v>
      </c>
    </row>
    <row r="15" spans="1:3" ht="14.25" customHeight="1">
      <c r="A15" s="4" t="s">
        <v>214</v>
      </c>
      <c r="B15" s="78">
        <v>1160</v>
      </c>
      <c r="C15" s="648"/>
    </row>
    <row r="16" spans="1:3" ht="14.25" customHeight="1">
      <c r="A16" s="4" t="s">
        <v>429</v>
      </c>
      <c r="B16" s="78">
        <v>108979</v>
      </c>
      <c r="C16" s="78">
        <v>203463</v>
      </c>
    </row>
    <row r="17" spans="1:3" ht="14.25" customHeight="1">
      <c r="A17" s="4" t="s">
        <v>345</v>
      </c>
      <c r="B17" s="648"/>
      <c r="C17" s="648"/>
    </row>
    <row r="18" spans="1:3" ht="14.25" customHeight="1">
      <c r="A18" s="4" t="s">
        <v>347</v>
      </c>
      <c r="B18" s="78">
        <v>2520</v>
      </c>
      <c r="C18" s="78">
        <v>8295</v>
      </c>
    </row>
    <row r="19" spans="1:3" ht="14.25" customHeight="1">
      <c r="A19" s="4" t="s">
        <v>436</v>
      </c>
      <c r="B19" s="78">
        <v>78659</v>
      </c>
      <c r="C19" s="78">
        <v>213027</v>
      </c>
    </row>
    <row r="20" spans="1:3" ht="14.25" customHeight="1">
      <c r="A20" s="4" t="s">
        <v>285</v>
      </c>
      <c r="B20" s="78">
        <v>51379</v>
      </c>
      <c r="C20" s="78">
        <v>97487</v>
      </c>
    </row>
    <row r="21" spans="1:3" ht="14.25" customHeight="1">
      <c r="A21" s="4" t="s">
        <v>6</v>
      </c>
      <c r="B21" s="78">
        <v>53660</v>
      </c>
      <c r="C21" s="78">
        <v>41444</v>
      </c>
    </row>
    <row r="22" spans="1:3" ht="14.25" customHeight="1">
      <c r="A22" s="4" t="s">
        <v>430</v>
      </c>
      <c r="B22" s="78">
        <v>15148</v>
      </c>
      <c r="C22" s="648"/>
    </row>
    <row r="23" spans="1:3" ht="14.25" customHeight="1">
      <c r="A23" s="4" t="s">
        <v>286</v>
      </c>
      <c r="B23" s="78">
        <v>47153</v>
      </c>
      <c r="C23" s="78">
        <v>73944</v>
      </c>
    </row>
    <row r="24" spans="1:3" ht="14.25" customHeight="1">
      <c r="A24" s="4" t="s">
        <v>215</v>
      </c>
      <c r="B24" s="78">
        <v>31944</v>
      </c>
      <c r="C24" s="78">
        <v>56060</v>
      </c>
    </row>
    <row r="25" spans="1:3" ht="14.25" customHeight="1">
      <c r="A25" s="4" t="s">
        <v>216</v>
      </c>
      <c r="B25" s="78">
        <v>22234</v>
      </c>
      <c r="C25" s="78">
        <v>22234</v>
      </c>
    </row>
    <row r="26" spans="1:3" ht="14.25" customHeight="1">
      <c r="A26" s="4" t="s">
        <v>542</v>
      </c>
      <c r="B26" s="78">
        <v>74360</v>
      </c>
      <c r="C26" s="78">
        <v>120380</v>
      </c>
    </row>
    <row r="27" spans="1:3" ht="14.25" customHeight="1">
      <c r="A27" s="4" t="s">
        <v>287</v>
      </c>
      <c r="B27" s="78">
        <v>32578</v>
      </c>
      <c r="C27" s="78">
        <v>161408</v>
      </c>
    </row>
    <row r="28" spans="1:3" ht="14.25" customHeight="1">
      <c r="A28" s="4" t="s">
        <v>288</v>
      </c>
      <c r="B28" s="78">
        <v>11051</v>
      </c>
      <c r="C28" s="78">
        <v>1241</v>
      </c>
    </row>
    <row r="29" spans="1:3" ht="14.25" customHeight="1">
      <c r="A29" s="4" t="s">
        <v>195</v>
      </c>
      <c r="B29" s="78">
        <v>90354</v>
      </c>
      <c r="C29" s="648"/>
    </row>
    <row r="30" spans="1:3" ht="14.25" customHeight="1">
      <c r="A30" s="4" t="s">
        <v>196</v>
      </c>
      <c r="B30" s="78">
        <v>4600</v>
      </c>
      <c r="C30" s="78">
        <v>11083</v>
      </c>
    </row>
    <row r="31" spans="1:3" ht="14.25" customHeight="1">
      <c r="A31" s="4" t="s">
        <v>431</v>
      </c>
      <c r="B31" s="144"/>
    </row>
    <row r="32" spans="1:3" ht="14.25" customHeight="1">
      <c r="A32" s="4" t="s">
        <v>289</v>
      </c>
      <c r="B32" s="648"/>
      <c r="C32" s="648"/>
    </row>
    <row r="33" spans="1:3" ht="14.25" customHeight="1">
      <c r="A33" s="4" t="s">
        <v>290</v>
      </c>
      <c r="B33" s="78">
        <v>43251</v>
      </c>
      <c r="C33" s="78">
        <v>696072</v>
      </c>
    </row>
    <row r="34" spans="1:3" ht="14.25" customHeight="1">
      <c r="A34" s="4" t="s">
        <v>543</v>
      </c>
      <c r="B34" s="78">
        <v>291300</v>
      </c>
    </row>
    <row r="35" spans="1:3" ht="14.25" customHeight="1">
      <c r="A35" s="4" t="s">
        <v>198</v>
      </c>
      <c r="B35" s="78">
        <v>2983</v>
      </c>
      <c r="C35" s="78">
        <v>5533</v>
      </c>
    </row>
    <row r="36" spans="1:3" ht="14.25" customHeight="1">
      <c r="A36" s="4" t="s">
        <v>544</v>
      </c>
      <c r="B36" s="78">
        <v>16732</v>
      </c>
    </row>
    <row r="37" spans="1:3" ht="14.25" customHeight="1">
      <c r="A37" s="4" t="s">
        <v>387</v>
      </c>
      <c r="B37" s="78">
        <v>9477</v>
      </c>
    </row>
    <row r="38" spans="1:3" ht="14.25" customHeight="1">
      <c r="A38" s="4" t="s">
        <v>101</v>
      </c>
      <c r="B38" s="78">
        <v>1850</v>
      </c>
      <c r="C38" s="78">
        <v>1200</v>
      </c>
    </row>
    <row r="39" spans="1:3" ht="14.25" customHeight="1">
      <c r="A39" s="4" t="s">
        <v>292</v>
      </c>
      <c r="B39" s="78">
        <v>4916</v>
      </c>
      <c r="C39" s="78">
        <v>11722</v>
      </c>
    </row>
    <row r="40" spans="1:3" ht="14.25" customHeight="1">
      <c r="A40" s="4" t="s">
        <v>206</v>
      </c>
      <c r="B40" s="78">
        <v>1457</v>
      </c>
    </row>
    <row r="41" spans="1:3" ht="14.25" customHeight="1">
      <c r="A41" s="4" t="s">
        <v>218</v>
      </c>
      <c r="B41" s="78">
        <v>4160</v>
      </c>
      <c r="C41" s="78">
        <v>25272</v>
      </c>
    </row>
    <row r="42" spans="1:3" ht="14.25" customHeight="1">
      <c r="A42" s="4" t="s">
        <v>293</v>
      </c>
      <c r="B42" s="78">
        <v>26728</v>
      </c>
      <c r="C42" s="78">
        <v>107276</v>
      </c>
    </row>
    <row r="43" spans="1:3" ht="14.25" customHeight="1">
      <c r="A43" s="4" t="s">
        <v>207</v>
      </c>
      <c r="B43" s="648"/>
      <c r="C43" s="648"/>
    </row>
    <row r="44" spans="1:3" ht="14.25" customHeight="1">
      <c r="A44" s="4" t="s">
        <v>294</v>
      </c>
      <c r="B44" s="78">
        <v>2025</v>
      </c>
      <c r="C44" s="78">
        <v>15877</v>
      </c>
    </row>
    <row r="45" spans="1:3" ht="14.25" customHeight="1">
      <c r="A45" s="4" t="s">
        <v>295</v>
      </c>
      <c r="B45" s="78">
        <v>126772</v>
      </c>
      <c r="C45" s="78">
        <v>126772</v>
      </c>
    </row>
    <row r="46" spans="1:3" ht="14.25" customHeight="1">
      <c r="A46" s="4" t="s">
        <v>296</v>
      </c>
      <c r="B46" s="78">
        <v>37182</v>
      </c>
      <c r="C46" s="78">
        <v>85033</v>
      </c>
    </row>
    <row r="47" spans="1:3" ht="14.25" customHeight="1">
      <c r="A47" s="4" t="s">
        <v>103</v>
      </c>
      <c r="B47" s="78">
        <v>2340</v>
      </c>
      <c r="C47" s="78">
        <v>5434</v>
      </c>
    </row>
    <row r="48" spans="1:3" ht="14.25" customHeight="1">
      <c r="C48" s="374"/>
    </row>
    <row r="49" spans="1:3" ht="14.25" customHeight="1">
      <c r="A49" s="39" t="s">
        <v>222</v>
      </c>
      <c r="B49" s="217">
        <f>SUM(B5:B47,'Information &amp; Customer Req A-L'!B5:B51)</f>
        <v>2887244</v>
      </c>
      <c r="C49" s="373">
        <f>SUM(C5:C47,'Information &amp; Customer Req A-L'!C5:C51)</f>
        <v>3891352</v>
      </c>
    </row>
    <row r="50" spans="1:3" ht="14.25" customHeight="1">
      <c r="A50" s="246"/>
    </row>
  </sheetData>
  <sortState ref="A38:A39">
    <sortCondition descending="1" ref="A38"/>
  </sortState>
  <phoneticPr fontId="0" type="noConversion"/>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L59"/>
  <sheetViews>
    <sheetView workbookViewId="0">
      <selection activeCell="C1" sqref="C1"/>
    </sheetView>
  </sheetViews>
  <sheetFormatPr defaultRowHeight="14.25" customHeight="1"/>
  <cols>
    <col min="1" max="1" width="24.28515625" customWidth="1"/>
    <col min="2" max="2" width="20" customWidth="1"/>
    <col min="3" max="3" width="25.5703125" style="20" customWidth="1"/>
    <col min="5" max="5" width="28" customWidth="1"/>
    <col min="6" max="6" width="14.85546875" bestFit="1" customWidth="1"/>
    <col min="7" max="7" width="21.5703125" customWidth="1"/>
    <col min="8" max="8" width="10" bestFit="1" customWidth="1"/>
    <col min="9" max="9" width="13.85546875" bestFit="1" customWidth="1"/>
    <col min="10" max="10" width="9.42578125" customWidth="1"/>
  </cols>
  <sheetData>
    <row r="1" spans="1:7" ht="16.5" customHeight="1">
      <c r="A1" s="37" t="s">
        <v>520</v>
      </c>
    </row>
    <row r="2" spans="1:7" ht="14.25" customHeight="1">
      <c r="A2" s="473" t="s">
        <v>364</v>
      </c>
    </row>
    <row r="4" spans="1:7" ht="14.25" customHeight="1">
      <c r="A4" s="9"/>
      <c r="B4" s="141" t="s">
        <v>362</v>
      </c>
      <c r="C4" s="143" t="s">
        <v>363</v>
      </c>
      <c r="E4" s="4"/>
      <c r="F4" s="4"/>
      <c r="G4" s="4"/>
    </row>
    <row r="5" spans="1:7" ht="14.25" customHeight="1">
      <c r="A5" s="4" t="s">
        <v>297</v>
      </c>
      <c r="B5" s="155">
        <v>1782</v>
      </c>
      <c r="C5" s="155">
        <v>46805</v>
      </c>
    </row>
    <row r="6" spans="1:7" ht="14.25" customHeight="1">
      <c r="A6" s="4" t="s">
        <v>418</v>
      </c>
      <c r="B6" s="636">
        <v>256</v>
      </c>
      <c r="C6" s="155">
        <v>3836</v>
      </c>
    </row>
    <row r="7" spans="1:7" ht="14.25" customHeight="1">
      <c r="A7" s="4" t="s">
        <v>300</v>
      </c>
      <c r="B7" s="636">
        <v>2</v>
      </c>
      <c r="C7" s="636">
        <v>6</v>
      </c>
    </row>
    <row r="8" spans="1:7" ht="14.25" customHeight="1">
      <c r="A8" s="4" t="s">
        <v>301</v>
      </c>
      <c r="B8" s="636">
        <v>175</v>
      </c>
      <c r="C8" s="155">
        <v>7160</v>
      </c>
    </row>
    <row r="9" spans="1:7" ht="14.25" customHeight="1">
      <c r="A9" s="4" t="s">
        <v>437</v>
      </c>
      <c r="B9" s="155">
        <v>1681</v>
      </c>
      <c r="C9" s="155">
        <v>30785</v>
      </c>
    </row>
    <row r="10" spans="1:7" ht="14.25" customHeight="1">
      <c r="A10" s="4" t="s">
        <v>302</v>
      </c>
      <c r="B10" s="636">
        <v>541</v>
      </c>
      <c r="C10" s="155">
        <v>8392</v>
      </c>
    </row>
    <row r="11" spans="1:7" ht="14.25" customHeight="1">
      <c r="A11" s="4" t="s">
        <v>305</v>
      </c>
      <c r="B11" s="636">
        <v>331</v>
      </c>
      <c r="C11" s="155">
        <v>2443</v>
      </c>
    </row>
    <row r="12" spans="1:7" ht="14.25" customHeight="1">
      <c r="A12" s="4" t="s">
        <v>400</v>
      </c>
      <c r="B12" s="636">
        <v>368</v>
      </c>
      <c r="C12" s="155">
        <v>6958</v>
      </c>
    </row>
    <row r="13" spans="1:7" ht="14.25" customHeight="1">
      <c r="A13" s="4" t="s">
        <v>259</v>
      </c>
      <c r="B13" s="155">
        <v>2193</v>
      </c>
      <c r="C13" s="155">
        <v>62011</v>
      </c>
    </row>
    <row r="14" spans="1:7" ht="14.25" customHeight="1">
      <c r="A14" s="4" t="s">
        <v>261</v>
      </c>
      <c r="B14" s="636">
        <v>683</v>
      </c>
      <c r="C14" s="155">
        <v>18550</v>
      </c>
    </row>
    <row r="15" spans="1:7" ht="14.25" customHeight="1">
      <c r="A15" s="4" t="s">
        <v>308</v>
      </c>
      <c r="B15" s="636">
        <v>22</v>
      </c>
      <c r="C15" s="636">
        <v>322</v>
      </c>
    </row>
    <row r="16" spans="1:7" ht="14.25" customHeight="1">
      <c r="A16" s="4" t="s">
        <v>310</v>
      </c>
      <c r="B16" s="636">
        <v>470</v>
      </c>
      <c r="C16" s="155">
        <v>4983</v>
      </c>
    </row>
    <row r="17" spans="1:3" ht="14.25" customHeight="1">
      <c r="A17" s="4" t="s">
        <v>263</v>
      </c>
      <c r="B17" s="636">
        <v>388</v>
      </c>
      <c r="C17" s="155">
        <v>9745</v>
      </c>
    </row>
    <row r="18" spans="1:3" ht="14.25" customHeight="1">
      <c r="A18" s="4" t="s">
        <v>264</v>
      </c>
      <c r="B18" s="155">
        <v>1439</v>
      </c>
      <c r="C18" s="155">
        <v>34919</v>
      </c>
    </row>
    <row r="19" spans="1:3" ht="14.25" customHeight="1">
      <c r="A19" s="4" t="s">
        <v>265</v>
      </c>
      <c r="B19" s="636">
        <v>740</v>
      </c>
      <c r="C19" s="155">
        <v>14476</v>
      </c>
    </row>
    <row r="20" spans="1:3" ht="14.25" customHeight="1">
      <c r="A20" s="4" t="s">
        <v>130</v>
      </c>
      <c r="B20" s="636">
        <v>709</v>
      </c>
      <c r="C20" s="155">
        <v>21484</v>
      </c>
    </row>
    <row r="21" spans="1:3" ht="14.25" customHeight="1">
      <c r="A21" s="4" t="s">
        <v>419</v>
      </c>
      <c r="B21" s="155">
        <v>4004</v>
      </c>
      <c r="C21" s="155">
        <v>50487</v>
      </c>
    </row>
    <row r="22" spans="1:3" ht="14.25" customHeight="1">
      <c r="A22" s="4" t="s">
        <v>420</v>
      </c>
      <c r="B22" s="155">
        <v>3113</v>
      </c>
      <c r="C22" s="155">
        <v>49274</v>
      </c>
    </row>
    <row r="23" spans="1:3" ht="14.25" customHeight="1">
      <c r="A23" s="4" t="s">
        <v>212</v>
      </c>
      <c r="B23" s="636">
        <v>320</v>
      </c>
      <c r="C23" s="155">
        <v>4227</v>
      </c>
    </row>
    <row r="24" spans="1:3" ht="14.25" customHeight="1">
      <c r="A24" s="4" t="s">
        <v>540</v>
      </c>
      <c r="B24" s="155">
        <v>2473</v>
      </c>
      <c r="C24" s="155">
        <v>27183</v>
      </c>
    </row>
    <row r="25" spans="1:3" ht="14.25" customHeight="1">
      <c r="A25" s="4" t="s">
        <v>131</v>
      </c>
      <c r="B25" s="636">
        <v>399</v>
      </c>
      <c r="C25" s="155">
        <v>5816</v>
      </c>
    </row>
    <row r="26" spans="1:3" ht="14.25" customHeight="1">
      <c r="A26" s="4" t="s">
        <v>267</v>
      </c>
      <c r="B26" s="636">
        <v>850</v>
      </c>
      <c r="C26" s="155">
        <v>15363</v>
      </c>
    </row>
    <row r="27" spans="1:3" ht="14.25" customHeight="1">
      <c r="A27" s="4" t="s">
        <v>541</v>
      </c>
      <c r="B27" s="636">
        <v>642</v>
      </c>
      <c r="C27" s="155">
        <v>8040</v>
      </c>
    </row>
    <row r="28" spans="1:3" ht="14.25" customHeight="1">
      <c r="A28" s="4" t="s">
        <v>316</v>
      </c>
      <c r="B28" s="636">
        <v>116</v>
      </c>
      <c r="C28" s="155">
        <v>1186</v>
      </c>
    </row>
    <row r="29" spans="1:3" ht="14.25" customHeight="1">
      <c r="A29" s="4" t="s">
        <v>317</v>
      </c>
      <c r="B29" s="636">
        <v>241</v>
      </c>
      <c r="C29" s="155">
        <v>5311</v>
      </c>
    </row>
    <row r="30" spans="1:3" ht="14.25" customHeight="1">
      <c r="A30" s="4" t="s">
        <v>421</v>
      </c>
      <c r="B30" s="155">
        <v>4303</v>
      </c>
      <c r="C30" s="155">
        <v>42354</v>
      </c>
    </row>
    <row r="31" spans="1:3" ht="14.25" customHeight="1">
      <c r="A31" s="4" t="s">
        <v>323</v>
      </c>
      <c r="B31" s="636">
        <v>476</v>
      </c>
      <c r="C31" s="155">
        <v>6394</v>
      </c>
    </row>
    <row r="32" spans="1:3" ht="14.25" customHeight="1">
      <c r="A32" s="4" t="s">
        <v>268</v>
      </c>
      <c r="B32" s="155">
        <v>2630</v>
      </c>
      <c r="C32" s="155">
        <v>46824</v>
      </c>
    </row>
    <row r="33" spans="1:3" ht="14.25" customHeight="1">
      <c r="A33" s="4" t="s">
        <v>424</v>
      </c>
      <c r="B33" s="155">
        <v>1736</v>
      </c>
      <c r="C33" s="155">
        <v>47847</v>
      </c>
    </row>
    <row r="34" spans="1:3" ht="14.25" customHeight="1">
      <c r="A34" s="4" t="s">
        <v>104</v>
      </c>
      <c r="B34" s="636">
        <v>257</v>
      </c>
      <c r="C34" s="155">
        <v>10790</v>
      </c>
    </row>
    <row r="35" spans="1:3" ht="14.25" customHeight="1">
      <c r="A35" s="4" t="s">
        <v>108</v>
      </c>
      <c r="B35" s="636">
        <v>477</v>
      </c>
      <c r="C35" s="155">
        <v>14196</v>
      </c>
    </row>
    <row r="36" spans="1:3" ht="14.25" customHeight="1">
      <c r="A36" s="4" t="s">
        <v>116</v>
      </c>
      <c r="B36" s="636">
        <v>13</v>
      </c>
      <c r="C36" s="636">
        <v>362</v>
      </c>
    </row>
    <row r="37" spans="1:3" ht="14.25" customHeight="1">
      <c r="A37" s="4" t="s">
        <v>327</v>
      </c>
      <c r="B37" s="155">
        <v>1040</v>
      </c>
      <c r="C37" s="155">
        <v>10686</v>
      </c>
    </row>
    <row r="38" spans="1:3" ht="14.25" customHeight="1">
      <c r="A38" s="4" t="s">
        <v>270</v>
      </c>
      <c r="B38" s="636">
        <v>568</v>
      </c>
      <c r="C38" s="155">
        <v>10694</v>
      </c>
    </row>
    <row r="39" spans="1:3" ht="14.25" customHeight="1">
      <c r="A39" s="4" t="s">
        <v>352</v>
      </c>
      <c r="B39" s="155">
        <v>1057</v>
      </c>
      <c r="C39" s="155">
        <v>30084</v>
      </c>
    </row>
    <row r="40" spans="1:3" ht="14.25" customHeight="1">
      <c r="A40" s="4" t="s">
        <v>425</v>
      </c>
      <c r="B40" s="636">
        <v>320</v>
      </c>
      <c r="C40" s="155">
        <v>3732</v>
      </c>
    </row>
    <row r="41" spans="1:3" ht="14.25" customHeight="1">
      <c r="A41" s="4" t="s">
        <v>272</v>
      </c>
      <c r="B41" s="636">
        <v>942</v>
      </c>
      <c r="C41" s="155">
        <v>25576</v>
      </c>
    </row>
    <row r="42" spans="1:3" ht="14.25" customHeight="1">
      <c r="A42" s="4" t="s">
        <v>426</v>
      </c>
      <c r="B42" s="155">
        <v>3572</v>
      </c>
      <c r="C42" s="155">
        <v>43301</v>
      </c>
    </row>
    <row r="43" spans="1:3" ht="14.25" customHeight="1">
      <c r="A43" s="4" t="s">
        <v>329</v>
      </c>
      <c r="B43" s="636">
        <v>375</v>
      </c>
      <c r="C43" s="155">
        <v>6637</v>
      </c>
    </row>
    <row r="44" spans="1:3" ht="14.25" customHeight="1">
      <c r="A44" s="4" t="s">
        <v>331</v>
      </c>
      <c r="B44" s="636">
        <v>122</v>
      </c>
      <c r="C44" s="155">
        <v>3228</v>
      </c>
    </row>
    <row r="45" spans="1:3" ht="14.25" customHeight="1">
      <c r="A45" s="4" t="s">
        <v>275</v>
      </c>
      <c r="B45" s="636">
        <v>140</v>
      </c>
      <c r="C45" s="155">
        <v>5122</v>
      </c>
    </row>
    <row r="46" spans="1:3" ht="14.25" customHeight="1">
      <c r="A46" s="4" t="s">
        <v>135</v>
      </c>
      <c r="B46" s="636">
        <v>554</v>
      </c>
      <c r="C46" s="155">
        <v>5451</v>
      </c>
    </row>
    <row r="47" spans="1:3" ht="14.25" customHeight="1">
      <c r="A47" s="4" t="s">
        <v>333</v>
      </c>
      <c r="B47" s="636">
        <v>449</v>
      </c>
      <c r="C47" s="155">
        <v>2747</v>
      </c>
    </row>
    <row r="48" spans="1:3" ht="14.25" customHeight="1">
      <c r="A48" s="4" t="s">
        <v>278</v>
      </c>
      <c r="B48" s="155">
        <v>2716</v>
      </c>
      <c r="C48" s="155">
        <v>40760</v>
      </c>
    </row>
    <row r="49" spans="1:12" ht="14.25" customHeight="1">
      <c r="A49" s="4" t="s">
        <v>279</v>
      </c>
      <c r="B49" s="636">
        <v>897</v>
      </c>
      <c r="C49" s="155">
        <v>25205</v>
      </c>
    </row>
    <row r="50" spans="1:12" ht="14.25" customHeight="1">
      <c r="A50" s="4" t="s">
        <v>334</v>
      </c>
      <c r="B50" s="636">
        <v>301</v>
      </c>
      <c r="C50" s="155">
        <v>5322</v>
      </c>
    </row>
    <row r="51" spans="1:12" ht="14.25" customHeight="1">
      <c r="A51" s="4" t="s">
        <v>336</v>
      </c>
      <c r="B51" s="636">
        <v>435</v>
      </c>
      <c r="C51" s="155">
        <v>7358</v>
      </c>
    </row>
    <row r="52" spans="1:12" ht="14.25" customHeight="1">
      <c r="A52" s="24"/>
      <c r="B52" s="521"/>
      <c r="C52" s="521"/>
    </row>
    <row r="53" spans="1:12" ht="14.25" customHeight="1">
      <c r="A53" s="24"/>
      <c r="B53" s="521"/>
      <c r="C53" s="521"/>
    </row>
    <row r="54" spans="1:12" ht="14.25" customHeight="1">
      <c r="A54" s="24"/>
      <c r="B54" s="521"/>
      <c r="C54" s="521"/>
    </row>
    <row r="55" spans="1:12" ht="14.25" customHeight="1">
      <c r="A55" s="24"/>
      <c r="B55" s="521"/>
      <c r="C55" s="521"/>
    </row>
    <row r="56" spans="1:12" ht="14.25" customHeight="1">
      <c r="A56" s="24"/>
      <c r="B56" s="521"/>
      <c r="C56" s="521"/>
      <c r="K56" s="141"/>
      <c r="L56" s="143"/>
    </row>
    <row r="57" spans="1:12" ht="14.25" customHeight="1">
      <c r="A57" s="24"/>
      <c r="B57" s="521"/>
      <c r="C57" s="521"/>
    </row>
    <row r="58" spans="1:12" ht="14.25" customHeight="1">
      <c r="B58" s="155"/>
      <c r="C58" s="25"/>
    </row>
    <row r="59" spans="1:12" ht="14.25" customHeight="1">
      <c r="A59" s="107"/>
    </row>
  </sheetData>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G51"/>
  <sheetViews>
    <sheetView workbookViewId="0">
      <selection activeCell="D1" sqref="D1"/>
    </sheetView>
  </sheetViews>
  <sheetFormatPr defaultRowHeight="14.25" customHeight="1"/>
  <cols>
    <col min="1" max="1" width="24.5703125" customWidth="1"/>
    <col min="2" max="2" width="22.5703125" customWidth="1"/>
    <col min="3" max="3" width="23.28515625" style="20" customWidth="1"/>
    <col min="7" max="7" width="16.5703125" customWidth="1"/>
  </cols>
  <sheetData>
    <row r="1" spans="1:7" ht="16.5" customHeight="1">
      <c r="A1" s="37" t="s">
        <v>520</v>
      </c>
    </row>
    <row r="2" spans="1:7" ht="14.25" customHeight="1">
      <c r="A2" s="473" t="s">
        <v>364</v>
      </c>
    </row>
    <row r="4" spans="1:7" ht="14.25" customHeight="1">
      <c r="A4" s="9"/>
      <c r="B4" s="141" t="s">
        <v>362</v>
      </c>
      <c r="C4" s="143" t="s">
        <v>363</v>
      </c>
    </row>
    <row r="5" spans="1:7" ht="14.25" customHeight="1">
      <c r="A5" s="4" t="s">
        <v>280</v>
      </c>
      <c r="B5" s="155">
        <v>1140</v>
      </c>
      <c r="C5" s="155">
        <v>19365</v>
      </c>
      <c r="G5" s="146"/>
    </row>
    <row r="6" spans="1:7" ht="14.25" customHeight="1">
      <c r="A6" s="4" t="s">
        <v>213</v>
      </c>
      <c r="B6" s="155">
        <v>1412</v>
      </c>
      <c r="C6" s="155">
        <v>22337</v>
      </c>
      <c r="G6" s="146"/>
    </row>
    <row r="7" spans="1:7" ht="14.25" customHeight="1">
      <c r="A7" s="4" t="s">
        <v>281</v>
      </c>
      <c r="B7" s="636">
        <v>908</v>
      </c>
      <c r="C7" s="155">
        <v>12532</v>
      </c>
      <c r="G7" s="146"/>
    </row>
    <row r="8" spans="1:7" ht="14.25" customHeight="1">
      <c r="A8" s="4" t="s">
        <v>438</v>
      </c>
      <c r="B8" s="155">
        <v>1176</v>
      </c>
      <c r="C8" s="155">
        <v>13451</v>
      </c>
      <c r="G8" s="146"/>
    </row>
    <row r="9" spans="1:7" ht="14.25" customHeight="1">
      <c r="A9" s="4" t="s">
        <v>106</v>
      </c>
      <c r="B9" s="636">
        <v>528</v>
      </c>
      <c r="C9" s="155">
        <v>5273</v>
      </c>
      <c r="G9" s="146"/>
    </row>
    <row r="10" spans="1:7" ht="14.25" customHeight="1">
      <c r="A10" s="4" t="s">
        <v>282</v>
      </c>
      <c r="B10" s="636">
        <v>382</v>
      </c>
      <c r="C10" s="155">
        <v>27918</v>
      </c>
      <c r="G10" s="146"/>
    </row>
    <row r="11" spans="1:7" ht="14.25" customHeight="1">
      <c r="A11" s="4" t="s">
        <v>428</v>
      </c>
      <c r="B11" s="636">
        <v>147</v>
      </c>
      <c r="C11" s="155">
        <v>1112</v>
      </c>
      <c r="G11" s="146"/>
    </row>
    <row r="12" spans="1:7" ht="14.25" customHeight="1">
      <c r="A12" s="4" t="s">
        <v>341</v>
      </c>
      <c r="B12" s="636">
        <v>144</v>
      </c>
      <c r="C12" s="636">
        <v>821</v>
      </c>
      <c r="G12" s="146"/>
    </row>
    <row r="13" spans="1:7" ht="14.25" customHeight="1">
      <c r="A13" s="4" t="s">
        <v>283</v>
      </c>
      <c r="B13" s="155">
        <v>1873</v>
      </c>
      <c r="C13" s="155">
        <v>37890</v>
      </c>
      <c r="G13" s="146"/>
    </row>
    <row r="14" spans="1:7" ht="14.25" customHeight="1">
      <c r="A14" s="4" t="s">
        <v>284</v>
      </c>
      <c r="B14" s="636">
        <v>517</v>
      </c>
      <c r="C14" s="155">
        <v>11706</v>
      </c>
      <c r="G14" s="146"/>
    </row>
    <row r="15" spans="1:7" ht="14.25" customHeight="1">
      <c r="A15" s="4" t="s">
        <v>214</v>
      </c>
      <c r="B15" s="636">
        <v>288</v>
      </c>
      <c r="C15" s="155">
        <v>5150</v>
      </c>
      <c r="G15" s="146"/>
    </row>
    <row r="16" spans="1:7" ht="14.25" customHeight="1">
      <c r="A16" s="4" t="s">
        <v>429</v>
      </c>
      <c r="B16" s="155">
        <v>2370</v>
      </c>
      <c r="C16" s="155">
        <v>87011</v>
      </c>
      <c r="G16" s="146"/>
    </row>
    <row r="17" spans="1:7" ht="14.25" customHeight="1">
      <c r="A17" s="4" t="s">
        <v>345</v>
      </c>
      <c r="B17" s="636">
        <v>154</v>
      </c>
      <c r="C17" s="636">
        <v>844</v>
      </c>
      <c r="G17" s="146"/>
    </row>
    <row r="18" spans="1:7" ht="14.25" customHeight="1">
      <c r="A18" s="4" t="s">
        <v>347</v>
      </c>
      <c r="B18" s="636">
        <v>352</v>
      </c>
      <c r="C18" s="155">
        <v>10170</v>
      </c>
      <c r="G18" s="146"/>
    </row>
    <row r="19" spans="1:7" ht="14.25" customHeight="1">
      <c r="A19" s="188" t="s">
        <v>436</v>
      </c>
      <c r="B19" s="155">
        <v>2172</v>
      </c>
      <c r="C19" s="155">
        <v>49591</v>
      </c>
      <c r="G19" s="146"/>
    </row>
    <row r="20" spans="1:7" ht="14.25" customHeight="1">
      <c r="A20" s="4" t="s">
        <v>285</v>
      </c>
      <c r="B20" s="636">
        <v>345</v>
      </c>
      <c r="C20" s="155">
        <v>13002</v>
      </c>
      <c r="G20" s="146"/>
    </row>
    <row r="21" spans="1:7" ht="14.25" customHeight="1">
      <c r="A21" s="4" t="s">
        <v>6</v>
      </c>
      <c r="B21" s="636">
        <v>333</v>
      </c>
      <c r="C21" s="155">
        <v>9402</v>
      </c>
      <c r="G21" s="146"/>
    </row>
    <row r="22" spans="1:7" ht="14.25" customHeight="1">
      <c r="A22" s="4" t="s">
        <v>430</v>
      </c>
      <c r="B22" s="636">
        <v>466</v>
      </c>
      <c r="C22" s="155">
        <v>7014</v>
      </c>
      <c r="G22" s="146"/>
    </row>
    <row r="23" spans="1:7" ht="14.25" customHeight="1">
      <c r="A23" s="4" t="s">
        <v>286</v>
      </c>
      <c r="B23" s="155">
        <v>2155</v>
      </c>
      <c r="C23" s="155">
        <v>44076</v>
      </c>
      <c r="G23" s="146"/>
    </row>
    <row r="24" spans="1:7" ht="14.25" customHeight="1">
      <c r="A24" s="4" t="s">
        <v>215</v>
      </c>
      <c r="B24" s="155">
        <v>2982</v>
      </c>
      <c r="C24" s="155">
        <v>34576</v>
      </c>
      <c r="G24" s="146"/>
    </row>
    <row r="25" spans="1:7" ht="14.25" customHeight="1">
      <c r="A25" s="4" t="s">
        <v>216</v>
      </c>
      <c r="B25" s="636">
        <v>795</v>
      </c>
      <c r="C25" s="155">
        <v>9733</v>
      </c>
      <c r="G25" s="146"/>
    </row>
    <row r="26" spans="1:7" ht="14.25" customHeight="1">
      <c r="A26" s="4" t="s">
        <v>542</v>
      </c>
      <c r="B26" s="155">
        <v>1013</v>
      </c>
      <c r="C26" s="155">
        <v>32650</v>
      </c>
      <c r="G26" s="146"/>
    </row>
    <row r="27" spans="1:7" ht="14.25" customHeight="1">
      <c r="A27" s="4" t="s">
        <v>287</v>
      </c>
      <c r="B27" s="155">
        <v>1829</v>
      </c>
      <c r="C27" s="155">
        <v>55278</v>
      </c>
      <c r="G27" s="146"/>
    </row>
    <row r="28" spans="1:7" ht="14.25" customHeight="1">
      <c r="A28" s="4" t="s">
        <v>288</v>
      </c>
      <c r="B28" s="636">
        <v>836</v>
      </c>
      <c r="C28" s="155">
        <v>11990</v>
      </c>
      <c r="G28" s="146"/>
    </row>
    <row r="29" spans="1:7" ht="14.25" customHeight="1">
      <c r="A29" s="4" t="s">
        <v>195</v>
      </c>
      <c r="B29" s="636">
        <v>726</v>
      </c>
      <c r="C29" s="155">
        <v>10728</v>
      </c>
      <c r="G29" s="146"/>
    </row>
    <row r="30" spans="1:7" ht="14.25" customHeight="1">
      <c r="A30" s="4" t="s">
        <v>196</v>
      </c>
      <c r="B30" s="636">
        <v>809</v>
      </c>
      <c r="C30" s="155">
        <v>14442</v>
      </c>
      <c r="G30" s="146"/>
    </row>
    <row r="31" spans="1:7" ht="14.25" customHeight="1">
      <c r="A31" s="4" t="s">
        <v>431</v>
      </c>
      <c r="B31" s="636">
        <v>109</v>
      </c>
      <c r="C31" s="155">
        <v>3653</v>
      </c>
      <c r="G31" s="146"/>
    </row>
    <row r="32" spans="1:7" ht="14.25" customHeight="1">
      <c r="A32" s="4" t="s">
        <v>289</v>
      </c>
      <c r="B32" s="636">
        <v>239</v>
      </c>
      <c r="C32" s="155">
        <v>8387</v>
      </c>
      <c r="G32" s="146"/>
    </row>
    <row r="33" spans="1:7" ht="14.25" customHeight="1">
      <c r="A33" s="4" t="s">
        <v>290</v>
      </c>
      <c r="B33" s="155">
        <v>2240</v>
      </c>
      <c r="C33" s="155">
        <v>53331</v>
      </c>
      <c r="G33" s="146"/>
    </row>
    <row r="34" spans="1:7" ht="14.25" customHeight="1">
      <c r="A34" s="4" t="s">
        <v>543</v>
      </c>
      <c r="B34" s="155">
        <v>1246</v>
      </c>
      <c r="C34" s="155">
        <v>36724</v>
      </c>
      <c r="G34" s="146"/>
    </row>
    <row r="35" spans="1:7" ht="14.25" customHeight="1">
      <c r="A35" s="4" t="s">
        <v>198</v>
      </c>
      <c r="B35" s="636">
        <v>81</v>
      </c>
      <c r="C35" s="636">
        <v>391</v>
      </c>
      <c r="G35" s="146"/>
    </row>
    <row r="36" spans="1:7" ht="14.25" customHeight="1">
      <c r="A36" s="4" t="s">
        <v>544</v>
      </c>
      <c r="B36" s="636">
        <v>254</v>
      </c>
      <c r="C36" s="155">
        <v>9347</v>
      </c>
      <c r="G36" s="146"/>
    </row>
    <row r="37" spans="1:7" ht="14.25" customHeight="1">
      <c r="A37" s="4" t="s">
        <v>387</v>
      </c>
      <c r="B37" s="636">
        <v>654</v>
      </c>
      <c r="C37" s="155">
        <v>7584</v>
      </c>
      <c r="G37" s="146"/>
    </row>
    <row r="38" spans="1:7" ht="14.25" customHeight="1">
      <c r="A38" s="4" t="s">
        <v>101</v>
      </c>
      <c r="B38" s="636">
        <v>126</v>
      </c>
      <c r="C38" s="155">
        <v>1744</v>
      </c>
      <c r="G38" s="146"/>
    </row>
    <row r="39" spans="1:7" ht="14.25" customHeight="1">
      <c r="A39" s="4" t="s">
        <v>292</v>
      </c>
      <c r="B39" s="155">
        <v>1009</v>
      </c>
      <c r="C39" s="155">
        <v>19396</v>
      </c>
      <c r="G39" s="146"/>
    </row>
    <row r="40" spans="1:7" ht="14.25" customHeight="1">
      <c r="A40" s="4" t="s">
        <v>206</v>
      </c>
      <c r="B40" s="636">
        <v>499</v>
      </c>
      <c r="C40" s="155">
        <v>3897</v>
      </c>
      <c r="G40" s="146"/>
    </row>
    <row r="41" spans="1:7" ht="14.25" customHeight="1">
      <c r="A41" s="4" t="s">
        <v>218</v>
      </c>
      <c r="B41" s="636">
        <v>627</v>
      </c>
      <c r="C41" s="155">
        <v>17701</v>
      </c>
      <c r="G41" s="146"/>
    </row>
    <row r="42" spans="1:7" ht="14.25" customHeight="1">
      <c r="A42" s="4" t="s">
        <v>293</v>
      </c>
      <c r="B42" s="636">
        <v>830</v>
      </c>
      <c r="C42" s="155">
        <v>18194</v>
      </c>
      <c r="G42" s="146"/>
    </row>
    <row r="43" spans="1:7" ht="14.25" customHeight="1">
      <c r="A43" s="4" t="s">
        <v>207</v>
      </c>
      <c r="B43" s="636">
        <v>462</v>
      </c>
      <c r="C43" s="155">
        <v>9896</v>
      </c>
      <c r="G43" s="146"/>
    </row>
    <row r="44" spans="1:7" ht="14.25" customHeight="1">
      <c r="A44" s="4" t="s">
        <v>294</v>
      </c>
      <c r="B44" s="636">
        <v>339</v>
      </c>
      <c r="C44" s="155">
        <v>10709</v>
      </c>
      <c r="G44" s="146"/>
    </row>
    <row r="45" spans="1:7" ht="14.25" customHeight="1">
      <c r="A45" s="4" t="s">
        <v>295</v>
      </c>
      <c r="B45" s="155">
        <v>1892</v>
      </c>
      <c r="C45" s="155">
        <v>54004</v>
      </c>
      <c r="G45" s="146"/>
    </row>
    <row r="46" spans="1:7" ht="14.25" customHeight="1">
      <c r="A46" s="4" t="s">
        <v>296</v>
      </c>
      <c r="B46" s="636">
        <v>700</v>
      </c>
      <c r="C46" s="155">
        <v>18657</v>
      </c>
      <c r="G46" s="146"/>
    </row>
    <row r="47" spans="1:7" ht="14.25" customHeight="1">
      <c r="A47" s="4" t="s">
        <v>103</v>
      </c>
      <c r="B47" s="636">
        <v>324</v>
      </c>
      <c r="C47" s="155">
        <v>2962</v>
      </c>
    </row>
    <row r="48" spans="1:7" ht="14.25" customHeight="1">
      <c r="B48" s="213"/>
      <c r="C48" s="213"/>
    </row>
    <row r="49" spans="1:3" ht="14.25" customHeight="1">
      <c r="A49" s="26" t="s">
        <v>249</v>
      </c>
      <c r="B49" s="213">
        <f>MEDIAN(B5:B47,'Library Programs A-L'!B5:B51)</f>
        <v>561</v>
      </c>
      <c r="C49" s="213">
        <f>MEDIAN(C5:C47,'Library Programs A-L'!C5:C51)</f>
        <v>10718.5</v>
      </c>
    </row>
    <row r="50" spans="1:3" ht="14.25" customHeight="1">
      <c r="A50" s="26" t="s">
        <v>248</v>
      </c>
      <c r="B50" s="213">
        <f>AVERAGE(B5:B47,'Library Programs A-L'!B5:B51)</f>
        <v>942.23333333333335</v>
      </c>
      <c r="C50" s="213">
        <f>AVERAGE(C5:C47,'Library Programs A-L'!C5:C51)</f>
        <v>18434.12222222222</v>
      </c>
    </row>
    <row r="51" spans="1:3" ht="14.25" customHeight="1">
      <c r="A51" s="26" t="s">
        <v>222</v>
      </c>
      <c r="B51" s="213">
        <f>SUM(B5:B47,'Library Programs A-L'!B5:B51)</f>
        <v>84801</v>
      </c>
      <c r="C51" s="213">
        <f>SUM(C5:C47,'Library Programs A-L'!C5:C51)</f>
        <v>1659071</v>
      </c>
    </row>
  </sheetData>
  <sortState ref="A38:A39">
    <sortCondition descending="1" ref="A38"/>
  </sortState>
  <pageMargins left="0.51181102362204722" right="0.51181102362204722" top="0.51181102362204722" bottom="0.51181102362204722" header="0" footer="0.23622047244094491"/>
  <pageSetup paperSize="9" orientation="portrait" r:id="rId1"/>
  <headerFooter alignWithMargins="0">
    <oddFooter>&amp;C&amp;9&amp;P&amp;L&amp;9Public Library Statistics 2016/17</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I58"/>
  <sheetViews>
    <sheetView workbookViewId="0">
      <selection activeCell="I38" sqref="I38"/>
    </sheetView>
  </sheetViews>
  <sheetFormatPr defaultRowHeight="14.25" customHeight="1"/>
  <cols>
    <col min="1" max="1" width="22.28515625" customWidth="1"/>
    <col min="2" max="2" width="12.7109375" customWidth="1"/>
    <col min="3" max="3" width="15.140625" customWidth="1"/>
    <col min="4" max="4" width="22.28515625" customWidth="1"/>
    <col min="5" max="5" width="12.140625" customWidth="1"/>
    <col min="7" max="7" width="18.28515625" bestFit="1" customWidth="1"/>
    <col min="8" max="8" width="21.5703125" bestFit="1" customWidth="1"/>
    <col min="9" max="9" width="22.42578125" bestFit="1" customWidth="1"/>
  </cols>
  <sheetData>
    <row r="1" spans="1:9" ht="16.5" customHeight="1">
      <c r="A1" s="37" t="s">
        <v>521</v>
      </c>
    </row>
    <row r="2" spans="1:9" ht="14.25" customHeight="1">
      <c r="A2" s="473" t="s">
        <v>522</v>
      </c>
    </row>
    <row r="3" spans="1:9" ht="14.25" customHeight="1">
      <c r="B3" s="20"/>
      <c r="E3" s="20"/>
      <c r="H3" s="632"/>
      <c r="I3" s="632"/>
    </row>
    <row r="4" spans="1:9" ht="14.25" customHeight="1">
      <c r="A4" s="632" t="s">
        <v>546</v>
      </c>
      <c r="B4" s="634">
        <v>54844</v>
      </c>
      <c r="D4" s="632" t="s">
        <v>280</v>
      </c>
      <c r="E4" s="634">
        <v>280256</v>
      </c>
      <c r="G4" s="188"/>
    </row>
    <row r="5" spans="1:9" ht="14.25" customHeight="1">
      <c r="A5" s="632" t="s">
        <v>418</v>
      </c>
      <c r="B5" s="632"/>
      <c r="D5" s="632" t="s">
        <v>213</v>
      </c>
      <c r="E5" s="634">
        <v>67289</v>
      </c>
      <c r="G5" s="188"/>
    </row>
    <row r="6" spans="1:9" ht="14.25" customHeight="1">
      <c r="A6" s="632" t="s">
        <v>300</v>
      </c>
      <c r="B6" s="633"/>
      <c r="D6" s="632" t="s">
        <v>281</v>
      </c>
      <c r="E6" s="634">
        <v>156097</v>
      </c>
      <c r="G6" s="188"/>
    </row>
    <row r="7" spans="1:9" ht="14.25" customHeight="1">
      <c r="A7" s="632" t="s">
        <v>301</v>
      </c>
      <c r="B7" s="634">
        <v>20663</v>
      </c>
      <c r="D7" s="632" t="s">
        <v>438</v>
      </c>
      <c r="E7" s="634">
        <v>33850</v>
      </c>
      <c r="G7" s="188"/>
    </row>
    <row r="8" spans="1:9" ht="14.25" customHeight="1">
      <c r="A8" s="632" t="s">
        <v>437</v>
      </c>
      <c r="B8" s="634">
        <v>137952</v>
      </c>
      <c r="D8" s="632" t="s">
        <v>106</v>
      </c>
      <c r="E8" s="634">
        <v>54289</v>
      </c>
      <c r="G8" s="188"/>
    </row>
    <row r="9" spans="1:9" ht="14.25" customHeight="1">
      <c r="A9" s="632" t="s">
        <v>302</v>
      </c>
      <c r="B9" s="632"/>
      <c r="D9" s="632" t="s">
        <v>282</v>
      </c>
      <c r="E9" s="634">
        <v>74097</v>
      </c>
      <c r="G9" s="188"/>
    </row>
    <row r="10" spans="1:9" ht="14.25" customHeight="1">
      <c r="A10" s="632" t="s">
        <v>305</v>
      </c>
      <c r="B10" s="634">
        <v>3173</v>
      </c>
      <c r="D10" s="632" t="s">
        <v>428</v>
      </c>
      <c r="E10" s="633"/>
      <c r="G10" s="188"/>
    </row>
    <row r="11" spans="1:9" ht="14.25" customHeight="1">
      <c r="A11" s="632" t="s">
        <v>400</v>
      </c>
      <c r="B11" s="634">
        <v>25033</v>
      </c>
      <c r="D11" s="632" t="s">
        <v>341</v>
      </c>
      <c r="E11" s="634">
        <v>5986</v>
      </c>
      <c r="G11" s="188"/>
    </row>
    <row r="12" spans="1:9" ht="14.25" customHeight="1">
      <c r="A12" s="632" t="s">
        <v>259</v>
      </c>
      <c r="B12" s="634">
        <v>509404</v>
      </c>
      <c r="D12" s="632" t="s">
        <v>283</v>
      </c>
      <c r="E12" s="634">
        <v>412494</v>
      </c>
      <c r="G12" s="188"/>
    </row>
    <row r="13" spans="1:9" ht="14.25" customHeight="1">
      <c r="A13" s="632" t="s">
        <v>261</v>
      </c>
      <c r="B13" s="634">
        <v>156326</v>
      </c>
      <c r="D13" s="632" t="s">
        <v>284</v>
      </c>
      <c r="E13" s="634">
        <v>745387</v>
      </c>
      <c r="G13" s="188"/>
    </row>
    <row r="14" spans="1:9" ht="14.25" customHeight="1">
      <c r="A14" s="632" t="s">
        <v>308</v>
      </c>
      <c r="B14" s="633">
        <v>742</v>
      </c>
      <c r="D14" s="632" t="s">
        <v>214</v>
      </c>
      <c r="E14" s="633"/>
      <c r="G14" s="188"/>
    </row>
    <row r="15" spans="1:9" ht="14.25" customHeight="1">
      <c r="A15" s="632" t="s">
        <v>310</v>
      </c>
      <c r="B15" s="634">
        <v>12050</v>
      </c>
      <c r="D15" s="632" t="s">
        <v>429</v>
      </c>
      <c r="E15" s="634">
        <v>345201</v>
      </c>
      <c r="G15" s="188"/>
    </row>
    <row r="16" spans="1:9" ht="14.25" customHeight="1">
      <c r="A16" s="632" t="s">
        <v>263</v>
      </c>
      <c r="B16" s="634">
        <v>162187</v>
      </c>
      <c r="D16" s="632" t="s">
        <v>345</v>
      </c>
      <c r="E16" s="634">
        <v>1755</v>
      </c>
      <c r="G16" s="188"/>
    </row>
    <row r="17" spans="1:7" ht="14.25" customHeight="1">
      <c r="A17" s="632" t="s">
        <v>264</v>
      </c>
      <c r="B17" s="634">
        <v>186160</v>
      </c>
      <c r="D17" s="632" t="s">
        <v>347</v>
      </c>
      <c r="E17" s="633"/>
      <c r="G17" s="188"/>
    </row>
    <row r="18" spans="1:7" ht="14.25" customHeight="1">
      <c r="A18" s="632" t="s">
        <v>265</v>
      </c>
      <c r="B18" s="634">
        <v>121384</v>
      </c>
      <c r="D18" s="632" t="s">
        <v>436</v>
      </c>
      <c r="E18" s="634">
        <v>2581903</v>
      </c>
      <c r="G18" s="188"/>
    </row>
    <row r="19" spans="1:7" ht="14.25" customHeight="1">
      <c r="A19" s="632" t="s">
        <v>130</v>
      </c>
      <c r="B19" s="634">
        <v>80126</v>
      </c>
      <c r="D19" s="632" t="s">
        <v>285</v>
      </c>
      <c r="E19" s="634">
        <v>46458</v>
      </c>
      <c r="G19" s="188"/>
    </row>
    <row r="20" spans="1:7" ht="14.25" customHeight="1">
      <c r="A20" s="632" t="s">
        <v>419</v>
      </c>
      <c r="B20" s="634">
        <v>523646</v>
      </c>
      <c r="D20" s="632" t="s">
        <v>6</v>
      </c>
      <c r="E20" s="634">
        <v>65423</v>
      </c>
      <c r="G20" s="188"/>
    </row>
    <row r="21" spans="1:7" ht="14.25" customHeight="1">
      <c r="A21" s="632" t="s">
        <v>420</v>
      </c>
      <c r="B21" s="634">
        <v>283856</v>
      </c>
      <c r="D21" s="632" t="s">
        <v>430</v>
      </c>
      <c r="E21" s="634">
        <v>45798</v>
      </c>
      <c r="G21" s="188"/>
    </row>
    <row r="22" spans="1:7" ht="14.25" customHeight="1">
      <c r="A22" s="632" t="s">
        <v>212</v>
      </c>
      <c r="B22" s="634">
        <v>15049</v>
      </c>
      <c r="D22" s="632" t="s">
        <v>286</v>
      </c>
      <c r="E22" s="634">
        <v>471526</v>
      </c>
      <c r="G22" s="188"/>
    </row>
    <row r="23" spans="1:7" ht="14.25" customHeight="1">
      <c r="A23" s="632" t="s">
        <v>540</v>
      </c>
      <c r="B23" s="634">
        <v>78880</v>
      </c>
      <c r="D23" s="632" t="s">
        <v>215</v>
      </c>
      <c r="E23" s="634">
        <v>186099</v>
      </c>
      <c r="G23" s="188"/>
    </row>
    <row r="24" spans="1:7" ht="14.25" customHeight="1">
      <c r="A24" s="632" t="s">
        <v>131</v>
      </c>
      <c r="B24" s="634">
        <v>81435</v>
      </c>
      <c r="D24" s="632" t="s">
        <v>216</v>
      </c>
      <c r="E24" s="634">
        <v>13085</v>
      </c>
      <c r="G24" s="188"/>
    </row>
    <row r="25" spans="1:7" ht="14.25" customHeight="1">
      <c r="A25" s="632" t="s">
        <v>267</v>
      </c>
      <c r="B25" s="634">
        <v>13032</v>
      </c>
      <c r="D25" s="632" t="s">
        <v>542</v>
      </c>
      <c r="E25" s="634">
        <v>44256</v>
      </c>
      <c r="G25" s="188"/>
    </row>
    <row r="26" spans="1:7" ht="14.25" customHeight="1">
      <c r="A26" s="632" t="s">
        <v>541</v>
      </c>
      <c r="B26" s="634">
        <v>90483</v>
      </c>
      <c r="D26" s="632" t="s">
        <v>287</v>
      </c>
      <c r="E26" s="634">
        <v>178894</v>
      </c>
      <c r="G26" s="188"/>
    </row>
    <row r="27" spans="1:7" ht="14.25" customHeight="1">
      <c r="A27" s="632" t="s">
        <v>316</v>
      </c>
      <c r="B27" s="633">
        <v>577</v>
      </c>
      <c r="D27" s="632" t="s">
        <v>288</v>
      </c>
      <c r="E27" s="634">
        <v>121961</v>
      </c>
      <c r="G27" s="188"/>
    </row>
    <row r="28" spans="1:7" ht="14.25" customHeight="1">
      <c r="A28" s="632" t="s">
        <v>317</v>
      </c>
      <c r="B28" s="634">
        <v>157893</v>
      </c>
      <c r="D28" s="632" t="s">
        <v>195</v>
      </c>
      <c r="E28" s="634">
        <v>174440</v>
      </c>
      <c r="G28" s="188"/>
    </row>
    <row r="29" spans="1:7" ht="14.25" customHeight="1">
      <c r="A29" s="632" t="s">
        <v>421</v>
      </c>
      <c r="B29" s="632"/>
      <c r="D29" s="632" t="s">
        <v>196</v>
      </c>
      <c r="E29" s="634">
        <v>31674</v>
      </c>
      <c r="G29" s="188"/>
    </row>
    <row r="30" spans="1:7" ht="14.25" customHeight="1">
      <c r="A30" s="632" t="s">
        <v>323</v>
      </c>
      <c r="B30" s="634">
        <v>19106</v>
      </c>
      <c r="D30" s="632" t="s">
        <v>431</v>
      </c>
      <c r="E30" s="634">
        <v>39000</v>
      </c>
      <c r="G30" s="188"/>
    </row>
    <row r="31" spans="1:7" ht="14.25" customHeight="1">
      <c r="A31" s="632" t="s">
        <v>268</v>
      </c>
      <c r="B31" s="634">
        <v>92731</v>
      </c>
      <c r="D31" s="632" t="s">
        <v>289</v>
      </c>
      <c r="E31" s="634">
        <v>79033</v>
      </c>
      <c r="G31" s="188"/>
    </row>
    <row r="32" spans="1:7" ht="14.25" customHeight="1">
      <c r="A32" s="632" t="s">
        <v>424</v>
      </c>
      <c r="B32" s="634">
        <v>751278</v>
      </c>
      <c r="D32" s="632" t="s">
        <v>290</v>
      </c>
      <c r="E32" s="634">
        <v>339250</v>
      </c>
      <c r="G32" s="188"/>
    </row>
    <row r="33" spans="1:7" ht="14.25" customHeight="1">
      <c r="A33" s="632" t="s">
        <v>104</v>
      </c>
      <c r="B33" s="632"/>
      <c r="D33" s="632" t="s">
        <v>543</v>
      </c>
      <c r="E33" s="634">
        <v>643517</v>
      </c>
      <c r="G33" s="188"/>
    </row>
    <row r="34" spans="1:7" ht="14.25" customHeight="1">
      <c r="A34" s="632" t="s">
        <v>108</v>
      </c>
      <c r="B34" s="634">
        <v>89661</v>
      </c>
      <c r="D34" s="632" t="s">
        <v>198</v>
      </c>
      <c r="E34" s="634">
        <v>44868</v>
      </c>
      <c r="G34" s="188"/>
    </row>
    <row r="35" spans="1:7" ht="14.25" customHeight="1">
      <c r="A35" s="4" t="s">
        <v>116</v>
      </c>
      <c r="B35" s="634"/>
      <c r="D35" s="632" t="s">
        <v>544</v>
      </c>
      <c r="E35" s="634">
        <v>49877</v>
      </c>
      <c r="G35" s="188"/>
    </row>
    <row r="36" spans="1:7" ht="14.25" customHeight="1">
      <c r="A36" s="632" t="s">
        <v>327</v>
      </c>
      <c r="B36" s="633">
        <v>703</v>
      </c>
      <c r="D36" s="632" t="s">
        <v>387</v>
      </c>
      <c r="E36" s="634">
        <v>49877</v>
      </c>
      <c r="G36" s="188"/>
    </row>
    <row r="37" spans="1:7" ht="14.25" customHeight="1">
      <c r="A37" s="632" t="s">
        <v>270</v>
      </c>
      <c r="B37" s="634">
        <v>40365</v>
      </c>
      <c r="D37" s="632" t="s">
        <v>101</v>
      </c>
      <c r="E37" s="634">
        <v>89561</v>
      </c>
      <c r="G37" s="188"/>
    </row>
    <row r="38" spans="1:7" ht="14.25" customHeight="1">
      <c r="A38" s="632" t="s">
        <v>352</v>
      </c>
      <c r="B38" s="634">
        <v>111517</v>
      </c>
      <c r="D38" s="632" t="s">
        <v>292</v>
      </c>
      <c r="E38" s="634">
        <v>150671</v>
      </c>
      <c r="G38" s="188"/>
    </row>
    <row r="39" spans="1:7" ht="14.25" customHeight="1">
      <c r="A39" s="632" t="s">
        <v>425</v>
      </c>
      <c r="B39" s="634">
        <v>30868</v>
      </c>
      <c r="D39" s="632" t="s">
        <v>206</v>
      </c>
      <c r="E39" s="633"/>
      <c r="G39" s="188"/>
    </row>
    <row r="40" spans="1:7" ht="14.25" customHeight="1">
      <c r="A40" s="632" t="s">
        <v>272</v>
      </c>
      <c r="B40" s="634">
        <v>317862</v>
      </c>
      <c r="D40" s="632" t="s">
        <v>218</v>
      </c>
      <c r="E40" s="634">
        <v>33497</v>
      </c>
      <c r="G40" s="188"/>
    </row>
    <row r="41" spans="1:7" ht="14.25" customHeight="1">
      <c r="A41" s="632" t="s">
        <v>426</v>
      </c>
      <c r="B41" s="632"/>
      <c r="D41" s="632" t="s">
        <v>293</v>
      </c>
      <c r="E41" s="634">
        <v>318047</v>
      </c>
      <c r="G41" s="188"/>
    </row>
    <row r="42" spans="1:7" ht="14.25" customHeight="1">
      <c r="A42" s="632" t="s">
        <v>329</v>
      </c>
      <c r="B42" s="634">
        <v>20000</v>
      </c>
      <c r="D42" s="632" t="s">
        <v>207</v>
      </c>
      <c r="E42" s="634">
        <v>48867</v>
      </c>
      <c r="G42" s="188"/>
    </row>
    <row r="43" spans="1:7" ht="14.25" customHeight="1">
      <c r="A43" s="632" t="s">
        <v>331</v>
      </c>
      <c r="B43" s="634">
        <v>72650</v>
      </c>
      <c r="D43" s="632" t="s">
        <v>294</v>
      </c>
      <c r="E43" s="634">
        <v>16544</v>
      </c>
      <c r="G43" s="188"/>
    </row>
    <row r="44" spans="1:7" ht="14.25" customHeight="1">
      <c r="A44" s="632" t="s">
        <v>275</v>
      </c>
      <c r="B44" s="634">
        <v>100298</v>
      </c>
      <c r="D44" s="632" t="s">
        <v>295</v>
      </c>
      <c r="E44" s="634">
        <v>206662</v>
      </c>
      <c r="G44" s="188"/>
    </row>
    <row r="45" spans="1:7" ht="14.25" customHeight="1">
      <c r="A45" s="632" t="s">
        <v>135</v>
      </c>
      <c r="B45" s="634">
        <v>91433</v>
      </c>
      <c r="D45" s="632" t="s">
        <v>296</v>
      </c>
      <c r="E45" s="634">
        <v>61653</v>
      </c>
      <c r="G45" s="188"/>
    </row>
    <row r="46" spans="1:7" ht="14.25" customHeight="1">
      <c r="A46" s="632" t="s">
        <v>333</v>
      </c>
      <c r="B46" s="633">
        <v>550</v>
      </c>
      <c r="D46" s="632" t="s">
        <v>103</v>
      </c>
      <c r="E46" s="634">
        <v>92723</v>
      </c>
      <c r="G46" s="188"/>
    </row>
    <row r="47" spans="1:7" ht="14.25" customHeight="1">
      <c r="A47" s="632" t="s">
        <v>278</v>
      </c>
      <c r="B47" s="634">
        <v>284298</v>
      </c>
      <c r="E47" s="521"/>
    </row>
    <row r="48" spans="1:7" ht="14.25" customHeight="1">
      <c r="A48" s="632" t="s">
        <v>279</v>
      </c>
      <c r="B48" s="634">
        <v>39836</v>
      </c>
      <c r="D48" s="26" t="s">
        <v>249</v>
      </c>
      <c r="E48" s="635">
        <f>MEDIAN(E4:E46,B4:B50)</f>
        <v>78880</v>
      </c>
    </row>
    <row r="49" spans="1:7" ht="14.25" customHeight="1">
      <c r="A49" s="632" t="s">
        <v>334</v>
      </c>
      <c r="B49" s="634">
        <v>8057</v>
      </c>
      <c r="D49" s="26" t="s">
        <v>248</v>
      </c>
      <c r="E49" s="635">
        <f>AVERAGE(E4:E46,B4:B50)</f>
        <v>167585.02531645569</v>
      </c>
    </row>
    <row r="50" spans="1:7" ht="14.25" customHeight="1">
      <c r="A50" s="632" t="s">
        <v>336</v>
      </c>
      <c r="B50" s="634">
        <v>51244</v>
      </c>
      <c r="D50" s="26" t="s">
        <v>222</v>
      </c>
      <c r="E50" s="635">
        <f>SUM(E4:E46,B4:B50)</f>
        <v>13239217</v>
      </c>
    </row>
    <row r="51" spans="1:7" ht="14.25" customHeight="1">
      <c r="A51" s="24"/>
      <c r="B51" s="521"/>
      <c r="D51" s="24"/>
      <c r="E51" s="521"/>
      <c r="G51" s="4"/>
    </row>
    <row r="52" spans="1:7" ht="14.25" customHeight="1">
      <c r="A52" s="24"/>
      <c r="B52" s="521"/>
    </row>
    <row r="53" spans="1:7" ht="14.25" customHeight="1">
      <c r="A53" s="24"/>
      <c r="B53" s="521"/>
    </row>
    <row r="54" spans="1:7" ht="14.25" customHeight="1">
      <c r="A54" s="24"/>
      <c r="B54" s="521"/>
      <c r="E54" s="27"/>
    </row>
    <row r="55" spans="1:7" ht="14.25" customHeight="1">
      <c r="A55" s="24"/>
      <c r="B55" s="521"/>
      <c r="E55" s="27"/>
    </row>
    <row r="56" spans="1:7" ht="14.25" customHeight="1">
      <c r="A56" s="24"/>
      <c r="B56" s="521"/>
      <c r="E56" s="27"/>
    </row>
    <row r="57" spans="1:7" ht="14.25" customHeight="1">
      <c r="B57" s="155"/>
    </row>
    <row r="58" spans="1:7" ht="14.25" customHeight="1">
      <c r="A58" s="107"/>
    </row>
  </sheetData>
  <sortState ref="D36:D37">
    <sortCondition descending="1" ref="D36"/>
  </sortState>
  <pageMargins left="0.51181102362204722" right="0.51181102362204722" top="0.51181102362204722" bottom="0.51181102362204722" header="0.23622047244094491" footer="0.23622047244094491"/>
  <pageSetup paperSize="9" orientation="portrait" r:id="rId1"/>
  <headerFooter alignWithMargins="0">
    <oddFooter>&amp;C&amp;9&amp;P&amp;L&amp;9Public Library Statistics 2016/17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S158"/>
  <sheetViews>
    <sheetView zoomScaleNormal="100" workbookViewId="0">
      <selection activeCell="K1" sqref="K1"/>
    </sheetView>
  </sheetViews>
  <sheetFormatPr defaultColWidth="8.85546875" defaultRowHeight="12.75"/>
  <cols>
    <col min="1" max="1" width="10.140625" customWidth="1"/>
    <col min="2" max="2" width="16.85546875" customWidth="1"/>
    <col min="3" max="3" width="12.42578125" customWidth="1"/>
    <col min="4" max="4" width="9.140625" customWidth="1"/>
    <col min="5" max="5" width="14.85546875" customWidth="1"/>
    <col min="6" max="6" width="9.85546875" customWidth="1"/>
    <col min="7" max="9" width="12.5703125" customWidth="1"/>
    <col min="10" max="10" width="11.7109375" customWidth="1"/>
    <col min="11" max="11" width="14.42578125" customWidth="1"/>
    <col min="12" max="12" width="11" bestFit="1" customWidth="1"/>
    <col min="13" max="13" width="14.85546875" customWidth="1"/>
    <col min="14" max="14" width="9.5703125" bestFit="1" customWidth="1"/>
    <col min="15" max="15" width="18.7109375" customWidth="1"/>
    <col min="16" max="16" width="9.140625" bestFit="1" customWidth="1"/>
    <col min="17" max="17" width="15.28515625" bestFit="1" customWidth="1"/>
    <col min="18" max="18" width="6.85546875" bestFit="1" customWidth="1"/>
    <col min="19" max="19" width="7.7109375" bestFit="1" customWidth="1"/>
  </cols>
  <sheetData>
    <row r="1" spans="1:19" ht="15">
      <c r="A1" s="12" t="s">
        <v>89</v>
      </c>
    </row>
    <row r="2" spans="1:19">
      <c r="A2" s="145"/>
      <c r="F2" s="7"/>
    </row>
    <row r="3" spans="1:19" ht="13.5" customHeight="1">
      <c r="A3" s="93" t="s">
        <v>208</v>
      </c>
    </row>
    <row r="4" spans="1:19" ht="14.25" customHeight="1"/>
    <row r="5" spans="1:19">
      <c r="A5" s="5" t="s">
        <v>398</v>
      </c>
    </row>
    <row r="6" spans="1:19" ht="12.75" customHeight="1"/>
    <row r="8" spans="1:19" ht="39" customHeight="1">
      <c r="B8" s="311" t="s">
        <v>461</v>
      </c>
      <c r="C8" s="311" t="s">
        <v>462</v>
      </c>
      <c r="D8" s="311" t="s">
        <v>229</v>
      </c>
      <c r="E8" s="311" t="s">
        <v>463</v>
      </c>
      <c r="F8" s="311" t="s">
        <v>229</v>
      </c>
      <c r="G8" s="311" t="s">
        <v>464</v>
      </c>
      <c r="H8" s="311"/>
      <c r="I8" s="311"/>
      <c r="L8" s="311"/>
      <c r="M8" s="544"/>
      <c r="N8" s="542"/>
      <c r="O8" s="545"/>
      <c r="P8" s="340"/>
      <c r="Q8" s="542"/>
      <c r="R8" s="543"/>
      <c r="S8" s="543"/>
    </row>
    <row r="9" spans="1:19">
      <c r="B9" s="473"/>
      <c r="C9" s="476" t="s">
        <v>246</v>
      </c>
      <c r="D9" s="476" t="s">
        <v>246</v>
      </c>
      <c r="E9" s="476" t="s">
        <v>246</v>
      </c>
      <c r="F9" s="476" t="s">
        <v>246</v>
      </c>
      <c r="G9" s="476" t="s">
        <v>246</v>
      </c>
      <c r="H9" s="476"/>
      <c r="I9" s="476"/>
      <c r="J9" s="94"/>
      <c r="L9" s="94"/>
      <c r="M9" s="95"/>
      <c r="N9" s="238"/>
      <c r="O9" s="346"/>
      <c r="P9" s="219"/>
      <c r="Q9" s="373"/>
      <c r="R9" s="548"/>
      <c r="S9" s="549"/>
    </row>
    <row r="10" spans="1:19">
      <c r="A10" s="8" t="s">
        <v>209</v>
      </c>
      <c r="L10" s="145"/>
      <c r="M10" s="4"/>
      <c r="N10" s="606"/>
      <c r="O10" s="223"/>
      <c r="P10" s="306"/>
      <c r="Q10" s="307"/>
      <c r="R10" s="290"/>
      <c r="S10" s="465"/>
    </row>
    <row r="11" spans="1:19">
      <c r="A11" s="145"/>
      <c r="L11" s="145"/>
      <c r="M11" s="4"/>
      <c r="N11" s="606"/>
      <c r="O11" s="223"/>
      <c r="P11" s="306"/>
      <c r="Q11" s="307"/>
      <c r="R11" s="290"/>
      <c r="S11" s="465"/>
    </row>
    <row r="12" spans="1:19">
      <c r="A12" s="9" t="s">
        <v>92</v>
      </c>
      <c r="L12" s="145"/>
      <c r="M12" s="4"/>
      <c r="N12" s="606"/>
      <c r="O12" s="223"/>
      <c r="P12" s="306"/>
      <c r="Q12" s="307"/>
      <c r="R12" s="290"/>
      <c r="S12" s="465"/>
    </row>
    <row r="13" spans="1:19">
      <c r="A13" s="145" t="s">
        <v>291</v>
      </c>
      <c r="B13" s="606">
        <v>210931</v>
      </c>
      <c r="C13" s="220">
        <v>15457818.52</v>
      </c>
      <c r="D13" s="220">
        <v>73.283768246488179</v>
      </c>
      <c r="E13" s="434">
        <v>11987735</v>
      </c>
      <c r="F13" s="367">
        <v>56.832494986512174</v>
      </c>
      <c r="G13" s="465">
        <v>526260</v>
      </c>
      <c r="H13" s="465"/>
      <c r="I13" s="465"/>
      <c r="L13" s="145"/>
      <c r="M13" s="4"/>
      <c r="N13" s="606"/>
      <c r="O13" s="223"/>
      <c r="P13" s="306"/>
      <c r="Q13" s="307"/>
      <c r="R13" s="290"/>
      <c r="S13" s="465"/>
    </row>
    <row r="14" spans="1:19">
      <c r="A14" s="145"/>
      <c r="L14" s="145"/>
      <c r="M14" s="4"/>
      <c r="N14" s="606"/>
      <c r="O14" s="223"/>
      <c r="P14" s="306"/>
      <c r="Q14" s="307"/>
      <c r="R14" s="290"/>
      <c r="S14" s="465"/>
    </row>
    <row r="15" spans="1:19">
      <c r="A15" s="9" t="s">
        <v>93</v>
      </c>
      <c r="B15" s="4"/>
      <c r="C15" s="155"/>
      <c r="D15" s="4"/>
      <c r="E15" s="4"/>
      <c r="F15" s="4"/>
      <c r="G15" s="15"/>
      <c r="H15" s="15"/>
      <c r="I15" s="15"/>
      <c r="J15" s="15"/>
      <c r="L15" s="145"/>
      <c r="M15" s="4"/>
      <c r="N15" s="606"/>
      <c r="O15" s="223"/>
      <c r="P15" s="306"/>
      <c r="Q15" s="307"/>
      <c r="R15" s="290"/>
      <c r="S15" s="465"/>
    </row>
    <row r="16" spans="1:19">
      <c r="A16" s="9" t="s">
        <v>252</v>
      </c>
      <c r="B16" s="565">
        <v>143296.69565217392</v>
      </c>
      <c r="C16" s="565">
        <v>7577906.042608696</v>
      </c>
      <c r="D16" s="628">
        <v>61.345252698842053</v>
      </c>
      <c r="E16" s="465">
        <v>6800763.4347826084</v>
      </c>
      <c r="F16" s="16">
        <v>54.856015593199494</v>
      </c>
      <c r="G16" s="598">
        <v>359521.86956521741</v>
      </c>
      <c r="H16" s="598"/>
      <c r="I16" s="598"/>
      <c r="J16" s="307"/>
      <c r="L16" s="145"/>
      <c r="M16" s="4"/>
      <c r="N16" s="606"/>
      <c r="O16" s="223"/>
      <c r="P16" s="306"/>
      <c r="Q16" s="408"/>
      <c r="R16" s="303"/>
      <c r="S16" s="465"/>
    </row>
    <row r="17" spans="1:19">
      <c r="A17" s="9" t="s">
        <v>253</v>
      </c>
      <c r="B17" s="565">
        <v>124179</v>
      </c>
      <c r="C17" s="565">
        <v>6793798.9700000007</v>
      </c>
      <c r="D17" s="628">
        <v>56.962807302282812</v>
      </c>
      <c r="E17" s="465">
        <v>6353410</v>
      </c>
      <c r="F17" s="16">
        <v>49.49386798190806</v>
      </c>
      <c r="G17" s="598">
        <v>306614</v>
      </c>
      <c r="H17" s="598"/>
      <c r="I17" s="598"/>
      <c r="J17" s="307"/>
      <c r="L17" s="145"/>
      <c r="M17" s="4"/>
      <c r="N17" s="606"/>
      <c r="O17" s="223"/>
      <c r="P17" s="306"/>
      <c r="Q17" s="408"/>
      <c r="R17" s="303"/>
      <c r="S17" s="465"/>
    </row>
    <row r="18" spans="1:19">
      <c r="A18" s="9" t="s">
        <v>210</v>
      </c>
      <c r="B18" s="565">
        <v>359671</v>
      </c>
      <c r="C18" s="565">
        <v>18097218.490000002</v>
      </c>
      <c r="D18" s="628">
        <v>111.17292003494532</v>
      </c>
      <c r="E18" s="465">
        <v>17261091</v>
      </c>
      <c r="F18" s="16">
        <v>95.020164342091036</v>
      </c>
      <c r="G18" s="598">
        <v>887243</v>
      </c>
      <c r="H18" s="598"/>
      <c r="I18" s="598"/>
      <c r="J18" s="307"/>
      <c r="L18" s="145"/>
      <c r="M18" s="4"/>
      <c r="N18" s="606"/>
      <c r="O18" s="223"/>
      <c r="P18" s="306"/>
      <c r="Q18" s="307"/>
      <c r="R18" s="303"/>
      <c r="S18" s="465"/>
    </row>
    <row r="19" spans="1:19">
      <c r="A19" s="9" t="s">
        <v>254</v>
      </c>
      <c r="B19" s="565">
        <v>14843</v>
      </c>
      <c r="C19" s="565">
        <v>712622</v>
      </c>
      <c r="D19" s="628">
        <v>31.254789767276193</v>
      </c>
      <c r="E19" s="465">
        <v>674000</v>
      </c>
      <c r="F19" s="16">
        <v>30.185986591524049</v>
      </c>
      <c r="G19" s="598">
        <v>47957</v>
      </c>
      <c r="H19" s="598"/>
      <c r="I19" s="598"/>
      <c r="J19" s="307"/>
      <c r="L19" s="145"/>
      <c r="M19" s="4"/>
      <c r="N19" s="606"/>
      <c r="O19" s="223"/>
      <c r="P19" s="306"/>
      <c r="Q19" s="307"/>
      <c r="R19" s="303"/>
      <c r="S19" s="465"/>
    </row>
    <row r="20" spans="1:19">
      <c r="A20" s="9"/>
      <c r="B20" s="4"/>
      <c r="C20" s="155"/>
      <c r="D20" s="4"/>
      <c r="E20" s="4"/>
      <c r="F20" s="4"/>
      <c r="G20" s="15"/>
      <c r="H20" s="15"/>
      <c r="I20" s="15"/>
      <c r="J20" s="15"/>
      <c r="L20" s="145"/>
      <c r="M20" s="4"/>
      <c r="N20" s="606"/>
      <c r="O20" s="223"/>
      <c r="P20" s="306"/>
      <c r="Q20" s="408"/>
      <c r="R20" s="303"/>
      <c r="S20" s="465"/>
    </row>
    <row r="21" spans="1:19">
      <c r="A21" s="9" t="s">
        <v>94</v>
      </c>
      <c r="B21" s="4"/>
      <c r="C21" s="155"/>
      <c r="D21" s="4"/>
      <c r="E21" s="4"/>
      <c r="F21" s="4"/>
      <c r="G21" s="15"/>
      <c r="H21" s="15"/>
      <c r="I21" s="15"/>
      <c r="J21" s="15"/>
      <c r="L21" s="145"/>
      <c r="M21" s="4"/>
      <c r="N21" s="606"/>
      <c r="O21" s="223"/>
      <c r="P21" s="306"/>
      <c r="Q21" s="307"/>
      <c r="R21" s="303"/>
      <c r="S21" s="465"/>
    </row>
    <row r="22" spans="1:19">
      <c r="A22" s="9" t="s">
        <v>252</v>
      </c>
      <c r="B22" s="565">
        <v>58974.447368421053</v>
      </c>
      <c r="C22" s="565">
        <v>3054983.3565789475</v>
      </c>
      <c r="D22" s="628">
        <v>54.168076745390216</v>
      </c>
      <c r="E22" s="465">
        <v>2698539.3421052634</v>
      </c>
      <c r="F22" s="467">
        <v>45.025730848700945</v>
      </c>
      <c r="G22" s="465">
        <v>173971.71052631579</v>
      </c>
      <c r="H22" s="465"/>
      <c r="I22" s="465"/>
      <c r="J22" s="15"/>
      <c r="L22" s="145"/>
      <c r="M22" s="4"/>
      <c r="N22" s="606"/>
      <c r="O22" s="223"/>
      <c r="P22" s="306"/>
      <c r="Q22" s="307"/>
      <c r="R22" s="303"/>
      <c r="S22" s="465"/>
    </row>
    <row r="23" spans="1:19">
      <c r="A23" s="9" t="s">
        <v>253</v>
      </c>
      <c r="B23" s="565">
        <v>46919</v>
      </c>
      <c r="C23" s="565">
        <v>2061927.28</v>
      </c>
      <c r="D23" s="628">
        <v>45.561555052353569</v>
      </c>
      <c r="E23" s="465">
        <v>1969172</v>
      </c>
      <c r="F23" s="467">
        <v>42.25493552767562</v>
      </c>
      <c r="G23" s="465">
        <v>134471.5</v>
      </c>
      <c r="H23" s="465"/>
      <c r="I23" s="465"/>
      <c r="L23" s="145"/>
      <c r="M23" s="4"/>
      <c r="N23" s="606"/>
      <c r="O23" s="223"/>
      <c r="P23" s="306"/>
      <c r="Q23" s="307"/>
      <c r="R23" s="303"/>
      <c r="S23" s="465"/>
    </row>
    <row r="24" spans="1:19">
      <c r="A24" s="9" t="s">
        <v>210</v>
      </c>
      <c r="B24" s="565">
        <v>211213</v>
      </c>
      <c r="C24" s="565">
        <v>12841936</v>
      </c>
      <c r="D24" s="628">
        <v>227.39301048427359</v>
      </c>
      <c r="E24" s="465">
        <v>12989493</v>
      </c>
      <c r="F24" s="467">
        <v>70.115601538404832</v>
      </c>
      <c r="G24" s="465">
        <v>516092</v>
      </c>
      <c r="H24" s="465"/>
      <c r="I24" s="465"/>
      <c r="J24" s="15"/>
      <c r="L24" s="145"/>
      <c r="M24" s="4"/>
      <c r="N24" s="606"/>
      <c r="O24" s="220"/>
      <c r="P24" s="220"/>
      <c r="Q24" s="211"/>
      <c r="R24" s="367"/>
      <c r="S24" s="465"/>
    </row>
    <row r="25" spans="1:19">
      <c r="A25" s="9" t="s">
        <v>254</v>
      </c>
      <c r="B25" s="565">
        <v>8876</v>
      </c>
      <c r="C25" s="565">
        <v>729445.98</v>
      </c>
      <c r="D25" s="628">
        <v>28.025815379202079</v>
      </c>
      <c r="E25" s="465">
        <v>512035</v>
      </c>
      <c r="F25" s="467">
        <v>20.724609947081682</v>
      </c>
      <c r="G25" s="465">
        <v>66247</v>
      </c>
      <c r="H25" s="465"/>
      <c r="I25" s="465"/>
      <c r="J25" s="15"/>
      <c r="L25" s="145"/>
      <c r="M25" s="4"/>
      <c r="N25" s="606"/>
      <c r="O25" s="220"/>
      <c r="P25" s="220"/>
      <c r="Q25" s="211"/>
      <c r="R25" s="367"/>
      <c r="S25" s="465"/>
    </row>
    <row r="26" spans="1:19">
      <c r="A26" s="9"/>
      <c r="B26" s="4"/>
      <c r="C26" s="155"/>
      <c r="D26" s="4"/>
      <c r="E26" s="4"/>
      <c r="F26" s="4"/>
      <c r="G26" s="15"/>
      <c r="H26" s="15"/>
      <c r="I26" s="15"/>
      <c r="J26" s="15"/>
      <c r="L26" s="145"/>
      <c r="M26" s="4"/>
      <c r="N26" s="606"/>
      <c r="O26" s="220"/>
      <c r="P26" s="220"/>
      <c r="Q26" s="434"/>
      <c r="R26" s="367"/>
      <c r="S26" s="465"/>
    </row>
    <row r="27" spans="1:19">
      <c r="A27" s="9" t="s">
        <v>95</v>
      </c>
      <c r="B27" s="4"/>
      <c r="C27" s="155"/>
      <c r="D27" s="4"/>
      <c r="E27" s="4"/>
      <c r="F27" s="4"/>
      <c r="G27" s="15"/>
      <c r="H27" s="15"/>
      <c r="I27" s="15"/>
      <c r="J27" s="15"/>
      <c r="L27" s="145"/>
      <c r="M27" s="4"/>
      <c r="N27" s="606"/>
      <c r="O27" s="220"/>
      <c r="P27" s="220"/>
      <c r="Q27" s="211"/>
      <c r="R27" s="367"/>
      <c r="S27" s="465"/>
    </row>
    <row r="28" spans="1:19">
      <c r="A28" s="9" t="s">
        <v>252</v>
      </c>
      <c r="B28" s="565">
        <v>149855</v>
      </c>
      <c r="C28" s="565">
        <v>7094884.6269999994</v>
      </c>
      <c r="D28" s="628">
        <v>48.930836650394411</v>
      </c>
      <c r="E28" s="599">
        <v>5584079.5</v>
      </c>
      <c r="F28" s="629">
        <v>36.957923709059983</v>
      </c>
      <c r="G28" s="599">
        <v>374486</v>
      </c>
      <c r="H28" s="599"/>
      <c r="I28" s="599"/>
      <c r="J28" s="442"/>
      <c r="L28" s="145"/>
      <c r="M28" s="4"/>
      <c r="N28" s="606"/>
      <c r="O28" s="220"/>
      <c r="P28" s="220"/>
      <c r="Q28" s="211"/>
      <c r="R28" s="367"/>
      <c r="S28" s="465"/>
    </row>
    <row r="29" spans="1:19">
      <c r="A29" s="9" t="s">
        <v>253</v>
      </c>
      <c r="B29" s="565">
        <v>156617.5</v>
      </c>
      <c r="C29" s="565">
        <v>6533590.3049999997</v>
      </c>
      <c r="D29" s="628">
        <v>41.203319307807497</v>
      </c>
      <c r="E29" s="599">
        <v>5561071.5</v>
      </c>
      <c r="F29" s="629">
        <v>35.117439716426993</v>
      </c>
      <c r="G29" s="599">
        <v>383545.5</v>
      </c>
      <c r="H29" s="599"/>
      <c r="I29" s="599"/>
      <c r="L29" s="145"/>
      <c r="M29" s="4"/>
      <c r="N29" s="606"/>
      <c r="O29" s="220"/>
      <c r="P29" s="220"/>
      <c r="Q29" s="434"/>
      <c r="R29" s="367"/>
      <c r="S29" s="465"/>
    </row>
    <row r="30" spans="1:19">
      <c r="A30" s="9" t="s">
        <v>210</v>
      </c>
      <c r="B30" s="565">
        <v>334857</v>
      </c>
      <c r="C30" s="565">
        <v>18078160</v>
      </c>
      <c r="D30" s="628">
        <v>86.040178380204935</v>
      </c>
      <c r="E30" s="599">
        <v>11529397</v>
      </c>
      <c r="F30" s="629">
        <v>48.726223508302674</v>
      </c>
      <c r="G30" s="599">
        <v>830645</v>
      </c>
      <c r="H30" s="599"/>
      <c r="I30" s="599"/>
      <c r="J30" s="442"/>
      <c r="L30" s="145"/>
      <c r="M30" s="4"/>
      <c r="N30" s="606"/>
      <c r="O30" s="220"/>
      <c r="P30" s="220"/>
      <c r="Q30" s="211"/>
      <c r="R30" s="367"/>
      <c r="S30" s="465"/>
    </row>
    <row r="31" spans="1:19">
      <c r="A31" s="9" t="s">
        <v>254</v>
      </c>
      <c r="B31" s="565">
        <v>49109</v>
      </c>
      <c r="C31" s="565">
        <v>2572152.66</v>
      </c>
      <c r="D31" s="628">
        <v>33.1873536849711</v>
      </c>
      <c r="E31" s="599">
        <v>1321369</v>
      </c>
      <c r="F31" s="629">
        <v>26.906860249648741</v>
      </c>
      <c r="G31" s="599">
        <v>136396</v>
      </c>
      <c r="H31" s="599"/>
      <c r="I31" s="599"/>
      <c r="J31" s="442"/>
      <c r="L31" s="145"/>
      <c r="M31" s="4"/>
      <c r="N31" s="606"/>
      <c r="O31" s="223"/>
      <c r="P31" s="306"/>
      <c r="Q31" s="307"/>
      <c r="R31" s="290"/>
      <c r="S31" s="465"/>
    </row>
    <row r="32" spans="1:19">
      <c r="A32" s="4"/>
      <c r="B32" s="4"/>
      <c r="C32" s="155"/>
      <c r="D32" s="4"/>
      <c r="E32" s="4"/>
      <c r="F32" s="4"/>
      <c r="G32" s="15"/>
      <c r="H32" s="15"/>
      <c r="I32" s="15"/>
      <c r="J32" s="15"/>
      <c r="L32" s="145"/>
      <c r="M32" s="4"/>
      <c r="N32" s="606"/>
      <c r="O32" s="223"/>
      <c r="P32" s="306"/>
      <c r="Q32" s="408"/>
      <c r="R32" s="290"/>
      <c r="S32" s="465"/>
    </row>
    <row r="33" spans="1:19">
      <c r="A33" s="11" t="s">
        <v>211</v>
      </c>
      <c r="B33" s="4"/>
      <c r="C33" s="155"/>
      <c r="D33" s="4"/>
      <c r="E33" s="4"/>
      <c r="F33" s="4"/>
      <c r="G33" s="15"/>
      <c r="H33" s="15"/>
      <c r="I33" s="15"/>
      <c r="J33" s="15"/>
      <c r="L33" s="145"/>
      <c r="M33" s="4"/>
      <c r="N33" s="606"/>
      <c r="O33" s="223"/>
      <c r="P33" s="306"/>
      <c r="Q33" s="307"/>
      <c r="R33" s="290"/>
      <c r="S33" s="465"/>
    </row>
    <row r="34" spans="1:19">
      <c r="A34" s="4"/>
      <c r="B34" s="4"/>
      <c r="C34" s="155"/>
      <c r="D34" s="4"/>
      <c r="E34" s="4"/>
      <c r="F34" s="4"/>
      <c r="G34" s="15"/>
      <c r="H34" s="15"/>
      <c r="I34" s="15"/>
      <c r="J34" s="15"/>
      <c r="L34" s="145"/>
      <c r="M34" s="4"/>
      <c r="N34" s="606"/>
      <c r="O34" s="223"/>
      <c r="P34" s="306"/>
      <c r="Q34" s="307"/>
      <c r="R34" s="290"/>
      <c r="S34" s="465"/>
    </row>
    <row r="35" spans="1:19">
      <c r="A35" s="9" t="s">
        <v>96</v>
      </c>
      <c r="B35" s="4"/>
      <c r="C35" s="155"/>
      <c r="D35" s="4"/>
      <c r="E35" s="4"/>
      <c r="F35" s="4"/>
      <c r="G35" s="15"/>
      <c r="H35" s="15"/>
      <c r="I35" s="15"/>
      <c r="J35" s="15"/>
      <c r="L35" s="145"/>
      <c r="M35" s="4"/>
      <c r="N35" s="606"/>
      <c r="O35" s="223"/>
      <c r="P35" s="306"/>
      <c r="Q35" s="307"/>
      <c r="R35" s="290"/>
      <c r="S35" s="465"/>
    </row>
    <row r="36" spans="1:19">
      <c r="A36" s="9" t="s">
        <v>252</v>
      </c>
      <c r="B36" s="565">
        <v>8749.0185185185182</v>
      </c>
      <c r="C36" s="565">
        <v>462389.87518518517</v>
      </c>
      <c r="D36" s="628">
        <v>58.674845655573002</v>
      </c>
      <c r="E36" s="465">
        <v>445383.64814814815</v>
      </c>
      <c r="F36" s="467">
        <v>55.863085355257745</v>
      </c>
      <c r="G36" s="465">
        <v>45515.259259259263</v>
      </c>
      <c r="H36" s="465"/>
      <c r="I36" s="465"/>
      <c r="J36" s="15"/>
      <c r="L36" s="145"/>
      <c r="M36" s="4"/>
      <c r="N36" s="606"/>
      <c r="O36" s="223"/>
      <c r="P36" s="306"/>
      <c r="Q36" s="307"/>
      <c r="R36" s="290"/>
      <c r="S36" s="465"/>
    </row>
    <row r="37" spans="1:19">
      <c r="A37" s="9" t="s">
        <v>253</v>
      </c>
      <c r="B37" s="565">
        <v>7597.5</v>
      </c>
      <c r="C37" s="565">
        <v>423879.32</v>
      </c>
      <c r="D37" s="628">
        <v>53.905226738065821</v>
      </c>
      <c r="E37" s="465">
        <v>400747.5</v>
      </c>
      <c r="F37" s="467">
        <v>49.841980191263644</v>
      </c>
      <c r="G37" s="465">
        <v>42257</v>
      </c>
      <c r="H37" s="465"/>
      <c r="I37" s="465"/>
      <c r="J37" s="15"/>
      <c r="L37" s="145"/>
      <c r="M37" s="4"/>
      <c r="N37" s="606"/>
      <c r="O37" s="223"/>
      <c r="P37" s="306"/>
      <c r="Q37" s="307"/>
      <c r="R37" s="290"/>
      <c r="S37" s="465"/>
    </row>
    <row r="38" spans="1:19">
      <c r="A38" s="9" t="s">
        <v>210</v>
      </c>
      <c r="B38" s="565">
        <v>19808</v>
      </c>
      <c r="C38" s="565">
        <v>1112432.8400000001</v>
      </c>
      <c r="D38" s="628">
        <v>167.91039492753623</v>
      </c>
      <c r="E38" s="465">
        <v>1564845</v>
      </c>
      <c r="F38" s="467">
        <v>160.21543932434435</v>
      </c>
      <c r="G38" s="465">
        <v>95770</v>
      </c>
      <c r="H38" s="465"/>
      <c r="I38" s="465"/>
      <c r="J38" s="15"/>
      <c r="L38" s="145"/>
      <c r="M38" s="4"/>
      <c r="N38" s="606"/>
      <c r="O38" s="223"/>
      <c r="P38" s="306"/>
      <c r="Q38" s="307"/>
      <c r="R38" s="303"/>
      <c r="S38" s="465"/>
    </row>
    <row r="39" spans="1:19">
      <c r="A39" s="9" t="s">
        <v>254</v>
      </c>
      <c r="B39" s="565">
        <v>1875</v>
      </c>
      <c r="C39" s="565">
        <v>81946.100000000006</v>
      </c>
      <c r="D39" s="628">
        <v>22.7623769173013</v>
      </c>
      <c r="E39" s="465">
        <v>72910</v>
      </c>
      <c r="F39" s="467">
        <v>22.440845221495227</v>
      </c>
      <c r="G39" s="465">
        <v>24246</v>
      </c>
      <c r="H39" s="465"/>
      <c r="I39" s="465"/>
      <c r="J39" s="15"/>
      <c r="L39" s="145"/>
      <c r="M39" s="4"/>
      <c r="N39" s="606"/>
      <c r="O39" s="223"/>
      <c r="P39" s="306"/>
      <c r="Q39" s="307"/>
      <c r="R39" s="303"/>
      <c r="S39" s="465"/>
    </row>
    <row r="40" spans="1:19">
      <c r="A40" s="4"/>
      <c r="B40" s="4"/>
      <c r="C40" s="155"/>
      <c r="D40" s="4"/>
      <c r="E40" s="4"/>
      <c r="F40" s="4"/>
      <c r="G40" s="15"/>
      <c r="H40" s="15"/>
      <c r="I40" s="15"/>
      <c r="J40" s="15"/>
      <c r="L40" s="145"/>
      <c r="M40" s="4"/>
      <c r="N40" s="606"/>
      <c r="O40" s="223"/>
      <c r="P40" s="306"/>
      <c r="Q40" s="307"/>
      <c r="R40" s="303"/>
      <c r="S40" s="465"/>
    </row>
    <row r="41" spans="1:19">
      <c r="A41" s="9" t="s">
        <v>97</v>
      </c>
      <c r="B41" s="4"/>
      <c r="C41" s="155"/>
      <c r="D41" s="4"/>
      <c r="E41" s="4"/>
      <c r="F41" s="4"/>
      <c r="G41" s="15"/>
      <c r="H41" s="15"/>
      <c r="I41" s="15"/>
      <c r="J41" s="15"/>
      <c r="L41" s="145"/>
      <c r="M41" s="4"/>
      <c r="N41" s="606"/>
      <c r="O41" s="220"/>
      <c r="P41" s="220"/>
      <c r="Q41" s="434"/>
      <c r="R41" s="367"/>
      <c r="S41" s="465"/>
    </row>
    <row r="42" spans="1:19">
      <c r="A42" s="145" t="s">
        <v>315</v>
      </c>
      <c r="B42" s="606">
        <v>4989</v>
      </c>
      <c r="C42" s="223">
        <v>496285</v>
      </c>
      <c r="D42" s="306">
        <v>99.475846863098823</v>
      </c>
      <c r="E42" s="307">
        <v>540306</v>
      </c>
      <c r="F42" s="290">
        <v>108.29945880938064</v>
      </c>
      <c r="G42" s="465">
        <v>36931</v>
      </c>
      <c r="H42" s="465"/>
      <c r="I42" s="465"/>
      <c r="L42" s="145"/>
      <c r="M42" s="4"/>
      <c r="N42" s="606"/>
      <c r="O42" s="220"/>
      <c r="P42" s="220"/>
      <c r="Q42" s="211"/>
      <c r="R42" s="367"/>
      <c r="S42" s="465"/>
    </row>
    <row r="43" spans="1:19">
      <c r="A43" s="145"/>
      <c r="L43" s="145"/>
      <c r="M43" s="4"/>
      <c r="N43" s="606"/>
      <c r="O43" s="220"/>
      <c r="P43" s="220"/>
      <c r="Q43" s="211"/>
      <c r="R43" s="367"/>
      <c r="S43" s="465"/>
    </row>
    <row r="44" spans="1:19">
      <c r="A44" s="206"/>
      <c r="B44" s="4"/>
      <c r="C44" s="4"/>
      <c r="D44" s="4"/>
      <c r="E44" s="4"/>
      <c r="F44" s="4"/>
      <c r="G44" s="347"/>
      <c r="H44" s="347"/>
      <c r="I44" s="347"/>
      <c r="J44" s="347"/>
      <c r="L44" s="145"/>
      <c r="M44" s="4"/>
      <c r="N44" s="606"/>
      <c r="O44" s="223"/>
      <c r="P44" s="306"/>
      <c r="Q44" s="408"/>
      <c r="R44" s="290"/>
      <c r="S44" s="465"/>
    </row>
    <row r="45" spans="1:19">
      <c r="A45" s="312" t="s">
        <v>442</v>
      </c>
      <c r="L45" s="145"/>
      <c r="M45" s="4"/>
      <c r="N45" s="606"/>
      <c r="O45" s="223"/>
      <c r="P45" s="306"/>
      <c r="Q45" s="307"/>
      <c r="R45" s="290"/>
      <c r="S45" s="465"/>
    </row>
    <row r="46" spans="1:19">
      <c r="A46" s="4"/>
      <c r="B46" s="4"/>
      <c r="C46" s="4"/>
      <c r="D46" s="4"/>
      <c r="E46" s="4"/>
      <c r="F46" s="4"/>
      <c r="G46" s="4"/>
      <c r="H46" s="4"/>
      <c r="I46" s="4"/>
      <c r="J46" s="4"/>
      <c r="L46" s="145"/>
      <c r="M46" s="4"/>
      <c r="N46" s="606"/>
      <c r="O46" s="223"/>
      <c r="P46" s="306"/>
      <c r="Q46" s="408"/>
      <c r="R46" s="290"/>
      <c r="S46" s="465"/>
    </row>
    <row r="47" spans="1:19">
      <c r="A47" s="4"/>
      <c r="B47" s="4"/>
      <c r="C47" s="4"/>
      <c r="D47" s="4"/>
      <c r="E47" s="4"/>
      <c r="F47" s="4"/>
      <c r="G47" s="4"/>
      <c r="H47" s="4"/>
      <c r="I47" s="4"/>
      <c r="J47" s="4"/>
      <c r="L47" s="145"/>
      <c r="M47" s="405"/>
      <c r="N47" s="606"/>
      <c r="O47" s="223"/>
      <c r="P47" s="306"/>
      <c r="Q47" s="408"/>
      <c r="R47" s="290"/>
      <c r="S47" s="465"/>
    </row>
    <row r="48" spans="1:19">
      <c r="L48" s="145"/>
      <c r="M48" s="4"/>
      <c r="N48" s="606"/>
      <c r="O48" s="223"/>
      <c r="P48" s="306"/>
      <c r="Q48" s="307"/>
      <c r="R48" s="290"/>
      <c r="S48" s="465"/>
    </row>
    <row r="49" spans="12:19">
      <c r="L49" s="145"/>
      <c r="M49" s="4"/>
      <c r="N49" s="606"/>
      <c r="O49" s="223"/>
      <c r="P49" s="306"/>
      <c r="Q49" s="307"/>
      <c r="R49" s="290"/>
      <c r="S49" s="465"/>
    </row>
    <row r="50" spans="12:19">
      <c r="L50" s="145"/>
      <c r="M50" s="4"/>
      <c r="N50" s="606"/>
      <c r="O50" s="223"/>
      <c r="P50" s="306"/>
      <c r="Q50" s="307"/>
      <c r="R50" s="290"/>
      <c r="S50" s="465"/>
    </row>
    <row r="51" spans="12:19">
      <c r="L51" s="145"/>
      <c r="M51" s="4"/>
      <c r="N51" s="606"/>
      <c r="O51" s="223"/>
      <c r="P51" s="306"/>
      <c r="Q51" s="307"/>
      <c r="R51" s="303"/>
      <c r="S51" s="465"/>
    </row>
    <row r="52" spans="12:19">
      <c r="L52" s="145"/>
      <c r="M52" s="4"/>
      <c r="N52" s="606"/>
      <c r="O52" s="223"/>
      <c r="P52" s="306"/>
      <c r="Q52" s="307"/>
      <c r="R52" s="303"/>
      <c r="S52" s="465"/>
    </row>
    <row r="53" spans="12:19">
      <c r="L53" s="145"/>
      <c r="M53" s="4"/>
      <c r="N53" s="606"/>
      <c r="O53" s="223"/>
      <c r="P53" s="306"/>
      <c r="Q53" s="307"/>
      <c r="R53" s="303"/>
      <c r="S53" s="465"/>
    </row>
    <row r="54" spans="12:19">
      <c r="L54" s="145"/>
      <c r="M54" s="4"/>
      <c r="N54" s="606"/>
      <c r="O54" s="223"/>
      <c r="P54" s="306"/>
      <c r="Q54" s="307"/>
      <c r="R54" s="303"/>
      <c r="S54" s="465"/>
    </row>
    <row r="55" spans="12:19">
      <c r="L55" s="145"/>
      <c r="M55" s="4"/>
      <c r="N55" s="606"/>
      <c r="O55" s="223"/>
      <c r="P55" s="306"/>
      <c r="Q55" s="307"/>
      <c r="R55" s="303"/>
      <c r="S55" s="465"/>
    </row>
    <row r="56" spans="12:19">
      <c r="L56" s="145"/>
      <c r="M56" s="4"/>
      <c r="N56" s="606"/>
      <c r="O56" s="223"/>
      <c r="P56" s="306"/>
      <c r="Q56" s="307"/>
      <c r="R56" s="303"/>
      <c r="S56" s="465"/>
    </row>
    <row r="57" spans="12:19">
      <c r="L57" s="145"/>
      <c r="M57" s="4"/>
      <c r="N57" s="606"/>
      <c r="O57" s="223"/>
      <c r="P57" s="306"/>
      <c r="Q57" s="307"/>
      <c r="R57" s="303"/>
      <c r="S57" s="465"/>
    </row>
    <row r="58" spans="12:19">
      <c r="L58" s="145"/>
      <c r="M58" s="4"/>
      <c r="N58" s="606"/>
      <c r="O58" s="223"/>
      <c r="P58" s="306"/>
      <c r="Q58" s="307"/>
      <c r="R58" s="303"/>
      <c r="S58" s="465"/>
    </row>
    <row r="59" spans="12:19">
      <c r="L59" s="145"/>
      <c r="M59" s="4"/>
      <c r="N59" s="606"/>
      <c r="O59" s="223"/>
      <c r="P59" s="306"/>
      <c r="Q59" s="408"/>
      <c r="R59" s="303"/>
      <c r="S59" s="465"/>
    </row>
    <row r="60" spans="12:19">
      <c r="L60" s="145"/>
      <c r="M60" s="4"/>
      <c r="N60" s="606"/>
      <c r="O60" s="223"/>
      <c r="P60" s="306"/>
      <c r="Q60" s="211"/>
      <c r="R60" s="303"/>
      <c r="S60" s="465"/>
    </row>
    <row r="62" spans="12:19">
      <c r="L62" s="145"/>
      <c r="M62" s="4"/>
      <c r="N62" s="606"/>
      <c r="O62" s="220"/>
      <c r="P62" s="220"/>
      <c r="Q62" s="155"/>
      <c r="R62" s="367"/>
      <c r="S62" s="465"/>
    </row>
    <row r="63" spans="12:19">
      <c r="L63" s="145"/>
      <c r="M63" s="4"/>
      <c r="N63" s="606"/>
      <c r="O63" s="220"/>
      <c r="P63" s="220"/>
      <c r="Q63" s="211"/>
      <c r="R63" s="367"/>
      <c r="S63" s="465"/>
    </row>
    <row r="64" spans="12:19">
      <c r="L64" s="145"/>
      <c r="M64" s="4"/>
      <c r="N64" s="606"/>
      <c r="O64" s="220"/>
      <c r="P64" s="220"/>
      <c r="Q64" s="211"/>
      <c r="R64" s="367"/>
      <c r="S64" s="465"/>
    </row>
    <row r="66" spans="12:19">
      <c r="L66" s="626"/>
      <c r="M66" s="464"/>
      <c r="N66" s="627"/>
      <c r="O66" s="627"/>
      <c r="P66" s="91"/>
      <c r="Q66" s="627"/>
      <c r="R66" s="91"/>
      <c r="S66" s="627"/>
    </row>
    <row r="67" spans="12:19">
      <c r="L67" s="626"/>
      <c r="M67" s="464"/>
      <c r="N67" s="627"/>
      <c r="O67" s="627"/>
      <c r="P67" s="91"/>
      <c r="Q67" s="627"/>
      <c r="R67" s="91"/>
      <c r="S67" s="627"/>
    </row>
    <row r="68" spans="12:19">
      <c r="L68" s="626"/>
      <c r="M68" s="464"/>
      <c r="N68" s="627"/>
      <c r="O68" s="627"/>
      <c r="P68" s="91"/>
      <c r="Q68" s="627"/>
      <c r="R68" s="91"/>
      <c r="S68" s="627"/>
    </row>
    <row r="69" spans="12:19">
      <c r="L69" s="626"/>
      <c r="M69" s="464"/>
      <c r="N69" s="627"/>
      <c r="O69" s="627"/>
      <c r="P69" s="91"/>
      <c r="Q69" s="627"/>
      <c r="R69" s="91"/>
      <c r="S69" s="627"/>
    </row>
    <row r="71" spans="12:19">
      <c r="L71" s="145"/>
      <c r="M71" s="4"/>
      <c r="N71" s="606"/>
      <c r="O71" s="223"/>
      <c r="P71" s="306"/>
      <c r="Q71" s="307"/>
      <c r="R71" s="290"/>
      <c r="S71" s="465"/>
    </row>
    <row r="72" spans="12:19">
      <c r="L72" s="145"/>
      <c r="M72" s="4"/>
      <c r="N72" s="606"/>
      <c r="O72" s="223"/>
      <c r="P72" s="306"/>
      <c r="Q72" s="307"/>
      <c r="R72" s="303"/>
      <c r="S72" s="465"/>
    </row>
    <row r="73" spans="12:19">
      <c r="L73" s="145"/>
      <c r="M73" s="4"/>
      <c r="N73" s="606"/>
      <c r="O73" s="220"/>
      <c r="P73" s="220"/>
      <c r="Q73" s="211"/>
      <c r="R73" s="367"/>
      <c r="S73" s="465"/>
    </row>
    <row r="74" spans="12:19">
      <c r="L74" s="145"/>
      <c r="M74" s="4"/>
      <c r="N74" s="606"/>
      <c r="O74" s="220"/>
      <c r="P74" s="220"/>
      <c r="Q74" s="211"/>
      <c r="R74" s="367"/>
      <c r="S74" s="465"/>
    </row>
    <row r="75" spans="12:19">
      <c r="L75" s="145"/>
      <c r="M75" s="4"/>
      <c r="N75" s="606"/>
      <c r="O75" s="220"/>
      <c r="P75" s="220"/>
      <c r="Q75" s="211"/>
      <c r="R75" s="367"/>
      <c r="S75" s="465"/>
    </row>
    <row r="76" spans="12:19">
      <c r="L76" s="145"/>
      <c r="M76" s="4"/>
      <c r="N76" s="606"/>
      <c r="O76" s="223"/>
      <c r="P76" s="306"/>
      <c r="Q76" s="307"/>
      <c r="R76" s="290"/>
      <c r="S76" s="465"/>
    </row>
    <row r="77" spans="12:19">
      <c r="L77" s="145"/>
      <c r="M77" s="4"/>
      <c r="N77" s="606"/>
      <c r="O77" s="223"/>
      <c r="P77" s="306"/>
      <c r="Q77" s="307"/>
      <c r="R77" s="303"/>
      <c r="S77" s="465"/>
    </row>
    <row r="78" spans="12:19">
      <c r="L78" s="145"/>
      <c r="M78" s="4"/>
      <c r="N78" s="606"/>
      <c r="O78" s="223"/>
      <c r="P78" s="306"/>
      <c r="Q78" s="307"/>
      <c r="R78" s="303"/>
      <c r="S78" s="465"/>
    </row>
    <row r="79" spans="12:19">
      <c r="L79" s="145"/>
      <c r="M79" s="4"/>
      <c r="N79" s="606"/>
      <c r="O79" s="220"/>
      <c r="P79" s="220"/>
      <c r="Q79" s="211"/>
      <c r="R79" s="367"/>
      <c r="S79" s="465"/>
    </row>
    <row r="80" spans="12:19">
      <c r="L80" s="145"/>
      <c r="M80" s="4"/>
      <c r="N80" s="606"/>
      <c r="O80" s="220"/>
      <c r="P80" s="220"/>
      <c r="Q80" s="211"/>
      <c r="R80" s="367"/>
      <c r="S80" s="465"/>
    </row>
    <row r="81" spans="12:19">
      <c r="L81" s="145"/>
      <c r="M81" s="4"/>
      <c r="N81" s="606"/>
      <c r="O81" s="223"/>
      <c r="P81" s="306"/>
      <c r="Q81" s="307"/>
      <c r="R81" s="303"/>
      <c r="S81" s="465"/>
    </row>
    <row r="82" spans="12:19">
      <c r="L82" s="145"/>
      <c r="M82" s="4"/>
      <c r="N82" s="607"/>
      <c r="O82" s="223"/>
      <c r="P82" s="306"/>
      <c r="Q82" s="307"/>
      <c r="R82" s="290"/>
      <c r="S82" s="465"/>
    </row>
    <row r="83" spans="12:19">
      <c r="L83" s="145"/>
      <c r="M83" s="4"/>
      <c r="N83" s="606"/>
      <c r="O83" s="223"/>
      <c r="P83" s="306"/>
      <c r="Q83" s="307"/>
      <c r="R83" s="290"/>
      <c r="S83" s="465"/>
    </row>
    <row r="84" spans="12:19">
      <c r="L84" s="145"/>
      <c r="M84" s="405"/>
      <c r="N84" s="606"/>
      <c r="O84" s="223"/>
      <c r="P84" s="306"/>
      <c r="Q84" s="307"/>
      <c r="R84" s="290"/>
      <c r="S84" s="465"/>
    </row>
    <row r="85" spans="12:19">
      <c r="L85" s="145"/>
      <c r="M85" s="4"/>
      <c r="N85" s="606"/>
      <c r="O85" s="223"/>
      <c r="P85" s="306"/>
      <c r="Q85" s="307"/>
      <c r="R85" s="290"/>
      <c r="S85" s="465"/>
    </row>
    <row r="86" spans="12:19">
      <c r="L86" s="145"/>
      <c r="M86" s="4"/>
      <c r="N86" s="606"/>
      <c r="O86" s="223"/>
      <c r="P86" s="306"/>
      <c r="Q86" s="307"/>
      <c r="R86" s="290"/>
      <c r="S86" s="465"/>
    </row>
    <row r="87" spans="12:19">
      <c r="L87" s="145"/>
      <c r="M87" s="4"/>
      <c r="N87" s="606"/>
      <c r="O87" s="223"/>
      <c r="P87" s="306"/>
      <c r="Q87" s="307"/>
      <c r="R87" s="290"/>
      <c r="S87" s="465"/>
    </row>
    <row r="88" spans="12:19">
      <c r="L88" s="145"/>
      <c r="M88" s="4"/>
      <c r="N88" s="606"/>
      <c r="O88" s="223"/>
      <c r="P88" s="306"/>
      <c r="Q88" s="307"/>
      <c r="R88" s="303"/>
      <c r="S88" s="465"/>
    </row>
    <row r="89" spans="12:19">
      <c r="L89" s="145"/>
      <c r="M89" s="4"/>
      <c r="N89" s="606"/>
      <c r="O89" s="223"/>
      <c r="P89" s="306"/>
      <c r="Q89" s="307"/>
      <c r="R89" s="303"/>
      <c r="S89" s="465"/>
    </row>
    <row r="90" spans="12:19">
      <c r="L90" s="145"/>
      <c r="M90" s="4"/>
      <c r="N90" s="606"/>
      <c r="O90" s="223"/>
      <c r="P90" s="306"/>
      <c r="Q90" s="307"/>
      <c r="R90" s="303"/>
      <c r="S90" s="465"/>
    </row>
    <row r="91" spans="12:19">
      <c r="L91" s="145"/>
      <c r="M91" s="4"/>
      <c r="N91" s="606"/>
      <c r="O91" s="223"/>
      <c r="P91" s="306"/>
      <c r="Q91" s="211"/>
      <c r="R91" s="303"/>
      <c r="S91" s="465"/>
    </row>
    <row r="92" spans="12:19">
      <c r="L92" s="145"/>
      <c r="M92" s="4"/>
      <c r="N92" s="606"/>
      <c r="O92" s="220"/>
      <c r="P92" s="220"/>
      <c r="Q92" s="415"/>
      <c r="R92" s="367"/>
      <c r="S92" s="465"/>
    </row>
    <row r="93" spans="12:19">
      <c r="L93" s="145"/>
      <c r="M93" s="4"/>
      <c r="N93" s="606"/>
      <c r="O93" s="220"/>
      <c r="P93" s="220"/>
      <c r="Q93" s="211"/>
      <c r="R93" s="367"/>
      <c r="S93" s="465"/>
    </row>
    <row r="95" spans="12:19">
      <c r="L95" s="626"/>
      <c r="M95" s="464"/>
      <c r="N95" s="627"/>
      <c r="O95" s="627"/>
      <c r="P95" s="91"/>
      <c r="Q95" s="627"/>
      <c r="R95" s="91"/>
      <c r="S95" s="627"/>
    </row>
    <row r="96" spans="12:19">
      <c r="L96" s="626"/>
      <c r="M96" s="464"/>
      <c r="N96" s="627"/>
      <c r="O96" s="627"/>
      <c r="P96" s="91"/>
      <c r="Q96" s="627"/>
      <c r="R96" s="91"/>
      <c r="S96" s="627"/>
    </row>
    <row r="97" spans="12:19">
      <c r="L97" s="626"/>
      <c r="M97" s="464"/>
      <c r="N97" s="627"/>
      <c r="O97" s="627"/>
      <c r="P97" s="91"/>
      <c r="Q97" s="627"/>
      <c r="R97" s="91"/>
      <c r="S97" s="627"/>
    </row>
    <row r="98" spans="12:19">
      <c r="L98" s="626"/>
      <c r="M98" s="464"/>
      <c r="N98" s="627"/>
      <c r="O98" s="627"/>
      <c r="P98" s="91"/>
      <c r="Q98" s="627"/>
      <c r="R98" s="91"/>
      <c r="S98" s="627"/>
    </row>
    <row r="100" spans="12:19">
      <c r="L100" s="145"/>
      <c r="M100" s="4"/>
      <c r="N100" s="606"/>
      <c r="O100" s="223"/>
      <c r="P100" s="306"/>
      <c r="Q100" s="307"/>
      <c r="R100" s="290"/>
      <c r="S100" s="465"/>
    </row>
    <row r="101" spans="12:19">
      <c r="L101" s="145"/>
      <c r="M101" s="4"/>
      <c r="N101" s="606"/>
      <c r="O101" s="223"/>
      <c r="P101" s="306"/>
      <c r="Q101" s="307"/>
      <c r="R101" s="290"/>
      <c r="S101" s="465"/>
    </row>
    <row r="102" spans="12:19">
      <c r="L102" s="145"/>
      <c r="M102" s="7"/>
      <c r="N102" s="606"/>
      <c r="O102" s="223"/>
      <c r="P102" s="306"/>
      <c r="Q102" s="408"/>
      <c r="R102" s="303"/>
      <c r="S102" s="465"/>
    </row>
    <row r="103" spans="12:19">
      <c r="L103" s="145"/>
      <c r="M103" s="4"/>
      <c r="N103" s="606"/>
      <c r="O103" s="220"/>
      <c r="P103" s="220"/>
      <c r="Q103" s="211"/>
      <c r="R103" s="367"/>
      <c r="S103" s="465"/>
    </row>
    <row r="104" spans="12:19">
      <c r="L104" s="145"/>
      <c r="M104" s="4"/>
      <c r="N104" s="606"/>
      <c r="O104" s="223"/>
      <c r="P104" s="306"/>
      <c r="Q104" s="307"/>
      <c r="R104" s="290"/>
      <c r="S104" s="465"/>
    </row>
    <row r="105" spans="12:19">
      <c r="L105" s="145"/>
      <c r="M105" s="4"/>
      <c r="N105" s="606"/>
      <c r="O105" s="223"/>
      <c r="P105" s="306"/>
      <c r="Q105" s="307"/>
      <c r="R105" s="290"/>
      <c r="S105" s="465"/>
    </row>
    <row r="106" spans="12:19">
      <c r="L106" s="145"/>
      <c r="M106" s="4"/>
      <c r="N106" s="606"/>
      <c r="O106" s="223"/>
      <c r="P106" s="306"/>
      <c r="Q106" s="307"/>
      <c r="R106" s="303"/>
      <c r="S106" s="465"/>
    </row>
    <row r="107" spans="12:19">
      <c r="L107" s="145"/>
      <c r="M107" s="4"/>
      <c r="N107" s="606"/>
      <c r="O107" s="223"/>
      <c r="P107" s="306"/>
      <c r="Q107" s="307"/>
      <c r="R107" s="303"/>
      <c r="S107" s="465"/>
    </row>
    <row r="108" spans="12:19">
      <c r="L108" s="145"/>
      <c r="M108" s="4"/>
      <c r="N108" s="606"/>
      <c r="O108" s="223"/>
      <c r="P108" s="306"/>
      <c r="Q108" s="408"/>
      <c r="R108" s="303"/>
      <c r="S108" s="465"/>
    </row>
    <row r="109" spans="12:19">
      <c r="L109" s="145"/>
      <c r="M109" s="4"/>
      <c r="N109" s="606"/>
      <c r="O109" s="223"/>
      <c r="P109" s="306"/>
      <c r="Q109" s="211"/>
      <c r="R109" s="303"/>
      <c r="S109" s="465"/>
    </row>
    <row r="111" spans="12:19">
      <c r="L111" s="626"/>
      <c r="M111" s="464"/>
      <c r="N111" s="627"/>
      <c r="O111" s="627"/>
      <c r="P111" s="91"/>
      <c r="Q111" s="627"/>
      <c r="R111" s="91"/>
      <c r="S111" s="627"/>
    </row>
    <row r="112" spans="12:19">
      <c r="L112" s="626"/>
      <c r="M112" s="464"/>
      <c r="N112" s="627"/>
      <c r="O112" s="627"/>
      <c r="P112" s="91"/>
      <c r="Q112" s="627"/>
      <c r="R112" s="91"/>
      <c r="S112" s="627"/>
    </row>
    <row r="113" spans="12:19">
      <c r="L113" s="626"/>
      <c r="M113" s="464"/>
      <c r="N113" s="627"/>
      <c r="O113" s="627"/>
      <c r="P113" s="91"/>
      <c r="Q113" s="627"/>
      <c r="R113" s="91"/>
      <c r="S113" s="627"/>
    </row>
    <row r="114" spans="12:19">
      <c r="L114" s="626"/>
      <c r="M114" s="464"/>
      <c r="N114" s="627"/>
      <c r="O114" s="627"/>
      <c r="P114" s="91"/>
      <c r="Q114" s="627"/>
      <c r="R114" s="91"/>
      <c r="S114" s="627"/>
    </row>
    <row r="116" spans="12:19">
      <c r="L116" s="145"/>
      <c r="M116" s="4"/>
      <c r="N116" s="606"/>
      <c r="O116" s="223"/>
      <c r="P116" s="306"/>
      <c r="Q116" s="307"/>
      <c r="R116" s="290"/>
      <c r="S116" s="465"/>
    </row>
    <row r="117" spans="12:19">
      <c r="L117" s="145"/>
      <c r="M117" s="4"/>
      <c r="N117" s="606"/>
      <c r="O117" s="223"/>
      <c r="P117" s="306"/>
      <c r="Q117" s="307"/>
      <c r="R117" s="303"/>
      <c r="S117" s="465"/>
    </row>
    <row r="118" spans="12:19">
      <c r="L118" s="145"/>
      <c r="M118" s="4"/>
      <c r="N118" s="606"/>
      <c r="O118" s="223"/>
      <c r="P118" s="306"/>
      <c r="Q118" s="307"/>
      <c r="R118" s="303"/>
      <c r="S118" s="465"/>
    </row>
    <row r="119" spans="12:19">
      <c r="L119" s="145"/>
      <c r="M119" s="405"/>
      <c r="N119" s="606"/>
      <c r="O119" s="223"/>
      <c r="P119" s="306"/>
      <c r="Q119" s="211"/>
      <c r="R119" s="303"/>
      <c r="S119" s="465"/>
    </row>
    <row r="120" spans="12:19">
      <c r="L120" s="145"/>
      <c r="M120" s="4"/>
      <c r="N120" s="606"/>
      <c r="O120" s="223"/>
      <c r="P120" s="306"/>
      <c r="Q120" s="211"/>
      <c r="R120" s="303"/>
      <c r="S120" s="465"/>
    </row>
    <row r="121" spans="12:19">
      <c r="L121" s="145"/>
      <c r="M121" s="4"/>
      <c r="N121" s="606"/>
      <c r="O121" s="220"/>
      <c r="P121" s="220"/>
      <c r="Q121" s="211"/>
      <c r="R121" s="367"/>
      <c r="S121" s="465"/>
    </row>
    <row r="122" spans="12:19">
      <c r="L122" s="145"/>
      <c r="M122" s="4"/>
      <c r="N122" s="606"/>
      <c r="O122" s="220"/>
      <c r="P122" s="220"/>
      <c r="Q122" s="211"/>
      <c r="R122" s="367"/>
      <c r="S122" s="465"/>
    </row>
    <row r="123" spans="12:19">
      <c r="L123" s="145"/>
      <c r="M123" s="4"/>
      <c r="N123" s="606"/>
      <c r="O123" s="220"/>
      <c r="P123" s="220"/>
      <c r="Q123" s="211"/>
      <c r="R123" s="367"/>
      <c r="S123" s="465"/>
    </row>
    <row r="124" spans="12:19">
      <c r="L124" s="145"/>
      <c r="M124" s="4"/>
      <c r="N124" s="606"/>
      <c r="O124" s="223"/>
      <c r="P124" s="306"/>
      <c r="Q124" s="307"/>
      <c r="R124" s="290"/>
      <c r="S124" s="465"/>
    </row>
    <row r="125" spans="12:19">
      <c r="L125" s="145"/>
      <c r="M125" s="4"/>
      <c r="N125" s="606"/>
      <c r="O125" s="223"/>
      <c r="P125" s="306"/>
      <c r="Q125" s="307"/>
      <c r="R125" s="290"/>
      <c r="S125" s="465"/>
    </row>
    <row r="126" spans="12:19">
      <c r="L126" s="145"/>
      <c r="M126" s="4"/>
      <c r="N126" s="606"/>
      <c r="O126" s="223"/>
      <c r="P126" s="306"/>
      <c r="Q126" s="307"/>
      <c r="R126" s="290"/>
      <c r="S126" s="465"/>
    </row>
    <row r="127" spans="12:19">
      <c r="L127" s="145"/>
      <c r="M127" s="4"/>
      <c r="N127" s="606"/>
      <c r="O127" s="223"/>
      <c r="P127" s="306"/>
      <c r="Q127" s="307"/>
      <c r="R127" s="290"/>
      <c r="S127" s="465"/>
    </row>
    <row r="128" spans="12:19">
      <c r="L128" s="145"/>
      <c r="M128" s="4"/>
      <c r="N128" s="606"/>
      <c r="O128" s="223"/>
      <c r="P128" s="306"/>
      <c r="Q128" s="266"/>
      <c r="R128" s="290"/>
      <c r="S128" s="465"/>
    </row>
    <row r="129" spans="12:19">
      <c r="L129" s="145"/>
      <c r="M129" s="4"/>
      <c r="N129" s="606"/>
      <c r="O129" s="223"/>
      <c r="P129" s="306"/>
      <c r="Q129" s="408"/>
      <c r="R129" s="290"/>
      <c r="S129" s="465"/>
    </row>
    <row r="130" spans="12:19">
      <c r="L130" s="145"/>
      <c r="M130" s="4"/>
      <c r="N130" s="606"/>
      <c r="O130" s="223"/>
      <c r="P130" s="306"/>
      <c r="Q130" s="307"/>
      <c r="R130" s="290"/>
      <c r="S130" s="465"/>
    </row>
    <row r="131" spans="12:19">
      <c r="L131" s="145"/>
      <c r="M131" s="4"/>
      <c r="N131" s="606"/>
      <c r="O131" s="223"/>
      <c r="P131" s="306"/>
      <c r="Q131" s="307"/>
      <c r="R131" s="290"/>
      <c r="S131" s="465"/>
    </row>
    <row r="132" spans="12:19">
      <c r="L132" s="145"/>
      <c r="M132" s="4"/>
      <c r="N132" s="606"/>
      <c r="O132" s="223"/>
      <c r="P132" s="306"/>
      <c r="Q132" s="307"/>
      <c r="R132" s="290"/>
      <c r="S132" s="465"/>
    </row>
    <row r="133" spans="12:19">
      <c r="L133" s="145"/>
      <c r="M133" s="4"/>
      <c r="N133" s="606"/>
      <c r="O133" s="223"/>
      <c r="P133" s="306"/>
      <c r="Q133" s="307"/>
      <c r="R133" s="290"/>
      <c r="S133" s="465"/>
    </row>
    <row r="134" spans="12:19">
      <c r="L134" s="145"/>
      <c r="M134" s="4"/>
      <c r="N134" s="606"/>
      <c r="O134" s="223"/>
      <c r="P134" s="306"/>
      <c r="Q134" s="307"/>
      <c r="R134" s="303"/>
      <c r="S134" s="465"/>
    </row>
    <row r="135" spans="12:19">
      <c r="L135" s="145"/>
      <c r="M135" s="4"/>
      <c r="N135" s="606"/>
      <c r="O135" s="223"/>
      <c r="P135" s="306"/>
      <c r="Q135" s="307"/>
      <c r="R135" s="303"/>
      <c r="S135" s="465"/>
    </row>
    <row r="136" spans="12:19">
      <c r="L136" s="145"/>
      <c r="M136" s="405"/>
      <c r="N136" s="606"/>
      <c r="O136" s="223"/>
      <c r="P136" s="306"/>
      <c r="Q136" s="211"/>
      <c r="R136" s="303"/>
      <c r="S136" s="465"/>
    </row>
    <row r="137" spans="12:19">
      <c r="L137" s="145"/>
      <c r="M137" s="4"/>
      <c r="N137" s="606"/>
      <c r="O137" s="220"/>
      <c r="P137" s="220"/>
      <c r="Q137" s="211"/>
      <c r="R137" s="367"/>
      <c r="S137" s="465"/>
    </row>
    <row r="138" spans="12:19">
      <c r="L138" s="145"/>
      <c r="M138" s="4"/>
      <c r="N138" s="606"/>
      <c r="O138" s="220"/>
      <c r="P138" s="220"/>
      <c r="Q138" s="211"/>
      <c r="R138" s="367"/>
      <c r="S138" s="465"/>
    </row>
    <row r="139" spans="12:19">
      <c r="L139" s="145"/>
      <c r="M139" s="4"/>
      <c r="N139" s="606"/>
      <c r="O139" s="220"/>
      <c r="P139" s="220"/>
      <c r="Q139" s="211"/>
      <c r="R139" s="367"/>
      <c r="S139" s="465"/>
    </row>
    <row r="140" spans="12:19">
      <c r="L140" s="145"/>
      <c r="M140" s="4"/>
      <c r="N140" s="606"/>
      <c r="O140" s="223"/>
      <c r="P140" s="306"/>
      <c r="Q140" s="307"/>
      <c r="R140" s="290"/>
      <c r="S140" s="465"/>
    </row>
    <row r="141" spans="12:19">
      <c r="L141" s="145"/>
      <c r="M141" s="4"/>
      <c r="N141" s="606"/>
      <c r="O141" s="223"/>
      <c r="P141" s="306"/>
      <c r="Q141" s="408"/>
      <c r="R141" s="290"/>
      <c r="S141" s="465"/>
    </row>
    <row r="142" spans="12:19">
      <c r="L142" s="145"/>
      <c r="M142" s="4"/>
      <c r="N142" s="606"/>
      <c r="O142" s="223"/>
      <c r="P142" s="306"/>
      <c r="Q142" s="307"/>
      <c r="R142" s="290"/>
      <c r="S142" s="465"/>
    </row>
    <row r="143" spans="12:19">
      <c r="L143" s="145"/>
      <c r="M143" s="4"/>
      <c r="N143" s="606"/>
      <c r="O143" s="223"/>
      <c r="P143" s="306"/>
      <c r="Q143" s="307"/>
      <c r="R143" s="290"/>
      <c r="S143" s="465"/>
    </row>
    <row r="144" spans="12:19">
      <c r="L144" s="145"/>
      <c r="M144" s="4"/>
      <c r="N144" s="606"/>
      <c r="O144" s="223"/>
      <c r="P144" s="306"/>
      <c r="Q144" s="307"/>
      <c r="R144" s="303"/>
      <c r="S144" s="465"/>
    </row>
    <row r="145" spans="12:19">
      <c r="L145" s="145"/>
      <c r="M145" s="4"/>
      <c r="N145" s="606"/>
      <c r="O145" s="223"/>
      <c r="P145" s="306"/>
      <c r="Q145" s="307"/>
      <c r="R145" s="303"/>
      <c r="S145" s="465"/>
    </row>
    <row r="146" spans="12:19">
      <c r="L146" s="145"/>
      <c r="M146" s="4"/>
      <c r="N146" s="606"/>
      <c r="O146" s="223"/>
      <c r="P146" s="306"/>
      <c r="Q146" s="307"/>
      <c r="R146" s="303"/>
      <c r="S146" s="465"/>
    </row>
    <row r="147" spans="12:19">
      <c r="L147" s="145"/>
      <c r="M147" s="4"/>
      <c r="N147" s="606"/>
      <c r="O147" s="223"/>
      <c r="P147" s="306"/>
      <c r="Q147" s="307"/>
      <c r="R147" s="303"/>
      <c r="S147" s="465"/>
    </row>
    <row r="148" spans="12:19">
      <c r="L148" s="145"/>
      <c r="M148" s="4"/>
      <c r="N148" s="606"/>
      <c r="O148" s="220"/>
      <c r="P148" s="220"/>
      <c r="Q148" s="211"/>
      <c r="R148" s="367"/>
      <c r="S148" s="465"/>
    </row>
    <row r="149" spans="12:19">
      <c r="L149" s="145"/>
      <c r="M149" s="4"/>
      <c r="N149" s="606"/>
      <c r="O149" s="220"/>
      <c r="P149" s="220"/>
      <c r="Q149" s="434"/>
      <c r="R149" s="367"/>
      <c r="S149" s="465"/>
    </row>
    <row r="150" spans="12:19">
      <c r="L150" s="145"/>
      <c r="M150" s="4"/>
      <c r="N150" s="606"/>
      <c r="O150" s="223"/>
      <c r="P150" s="306"/>
      <c r="Q150" s="408"/>
      <c r="R150" s="303"/>
      <c r="S150" s="465"/>
    </row>
    <row r="151" spans="12:19">
      <c r="L151" s="145"/>
      <c r="M151" s="4"/>
      <c r="N151" s="606"/>
      <c r="O151" s="223"/>
      <c r="P151" s="306"/>
      <c r="Q151" s="408"/>
      <c r="R151" s="303"/>
      <c r="S151" s="465"/>
    </row>
    <row r="152" spans="12:19">
      <c r="L152" s="145"/>
      <c r="M152" s="4"/>
      <c r="N152" s="606"/>
      <c r="O152" s="220"/>
      <c r="P152" s="220"/>
      <c r="Q152" s="211"/>
      <c r="R152" s="367"/>
      <c r="S152" s="465"/>
    </row>
    <row r="153" spans="12:19">
      <c r="L153" s="617"/>
      <c r="M153" s="4"/>
      <c r="N153" s="606"/>
      <c r="O153" s="220"/>
      <c r="P153" s="220"/>
      <c r="Q153" s="434"/>
      <c r="R153" s="367"/>
      <c r="S153" s="465"/>
    </row>
    <row r="155" spans="12:19">
      <c r="L155" s="626"/>
      <c r="N155" s="627"/>
      <c r="O155" s="627"/>
      <c r="P155" s="91"/>
      <c r="Q155" s="627"/>
      <c r="R155" s="91"/>
      <c r="S155" s="627"/>
    </row>
    <row r="156" spans="12:19">
      <c r="L156" s="626"/>
      <c r="M156" s="464"/>
      <c r="N156" s="627"/>
      <c r="O156" s="627"/>
      <c r="P156" s="91"/>
      <c r="Q156" s="627"/>
      <c r="R156" s="91"/>
      <c r="S156" s="627"/>
    </row>
    <row r="157" spans="12:19">
      <c r="L157" s="626"/>
      <c r="M157" s="464"/>
      <c r="N157" s="627"/>
      <c r="O157" s="627"/>
      <c r="P157" s="91"/>
      <c r="Q157" s="627"/>
      <c r="R157" s="91"/>
      <c r="S157" s="627"/>
    </row>
    <row r="158" spans="12:19">
      <c r="L158" s="626"/>
      <c r="M158" s="464"/>
      <c r="N158" s="627"/>
      <c r="O158" s="627"/>
      <c r="P158" s="91"/>
      <c r="Q158" s="627"/>
      <c r="R158" s="91"/>
      <c r="S158" s="627"/>
    </row>
  </sheetData>
  <sortState ref="L10:S152">
    <sortCondition ref="L10:L152"/>
  </sortState>
  <phoneticPr fontId="29" type="noConversion"/>
  <pageMargins left="0.59055118110236227" right="0.59055118110236227" top="0.74803149606299213" bottom="0.74803149606299213" header="0.31496062992125984" footer="0.31496062992125984"/>
  <pageSetup paperSize="9" fitToHeight="0" orientation="portrait" r:id="rId1"/>
  <headerFooter alignWithMargins="0">
    <oddFooter>&amp;C&amp;9&amp;P&amp;L&amp;9Public Library Statistics 2016/17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88</vt:i4>
      </vt:variant>
      <vt:variant>
        <vt:lpstr>Named Ranges</vt:lpstr>
      </vt:variant>
      <vt:variant>
        <vt:i4>24</vt:i4>
      </vt:variant>
    </vt:vector>
  </HeadingPairs>
  <TitlesOfParts>
    <vt:vector size="112" baseType="lpstr">
      <vt:lpstr>Summary-Exp &amp; Subsidy</vt:lpstr>
      <vt:lpstr>Expenditure &amp; Subsidy A-G</vt:lpstr>
      <vt:lpstr>Expenditure &amp; Subsidy G-Q</vt:lpstr>
      <vt:lpstr>Expenditure &amp; Subsidy R-Y</vt:lpstr>
      <vt:lpstr>p.5-Blank</vt:lpstr>
      <vt:lpstr>Voted Expenditure &amp; Subsidy A-G</vt:lpstr>
      <vt:lpstr>Voted Expenditure &amp; Subsidy G-Q</vt:lpstr>
      <vt:lpstr>Voted Expenditure &amp; Subsidy R-Y</vt:lpstr>
      <vt:lpstr>Summary - Exp &amp; Subsidy</vt:lpstr>
      <vt:lpstr>Exp &amp; Subsidy by Library A-L</vt:lpstr>
      <vt:lpstr>Exp &amp; Subsidy by Library L-Y</vt:lpstr>
      <vt:lpstr>Exp on Library Material A-L</vt:lpstr>
      <vt:lpstr>Exp on Library Material L-Y</vt:lpstr>
      <vt:lpstr>p.14-blank</vt:lpstr>
      <vt:lpstr>Circulation Total</vt:lpstr>
      <vt:lpstr>Circulation by Format A-L</vt:lpstr>
      <vt:lpstr>Circulation by Format L-Y</vt:lpstr>
      <vt:lpstr>Circulation by Category A-L</vt:lpstr>
      <vt:lpstr>Circulation by Category L-Y</vt:lpstr>
      <vt:lpstr> Circulation of Non-Book A-L</vt:lpstr>
      <vt:lpstr>Circulation of Non-Book A-L(2)</vt:lpstr>
      <vt:lpstr>Circulation of Non-Book L-Y</vt:lpstr>
      <vt:lpstr>Circulation of Non-Book L-Y(2)</vt:lpstr>
      <vt:lpstr>Circ - Separate Collections A-L</vt:lpstr>
      <vt:lpstr>Circ - Separate Collections L-Y</vt:lpstr>
      <vt:lpstr>p.26-Blank</vt:lpstr>
      <vt:lpstr>Circulation by Council</vt:lpstr>
      <vt:lpstr>Total Stock A-L</vt:lpstr>
      <vt:lpstr>Total Stock L-Y</vt:lpstr>
      <vt:lpstr>Total Bookstock A-L</vt:lpstr>
      <vt:lpstr>Total Bookstock L-Y</vt:lpstr>
      <vt:lpstr>Total Non-Book A-L</vt:lpstr>
      <vt:lpstr> Total Non-Book A-L (2)</vt:lpstr>
      <vt:lpstr>Total Non-Book L-Y</vt:lpstr>
      <vt:lpstr>Total Non-Book L-Y (2)</vt:lpstr>
      <vt:lpstr>Total Serials A-L</vt:lpstr>
      <vt:lpstr>Total Serials L-Y</vt:lpstr>
      <vt:lpstr>Separate Collections A-L</vt:lpstr>
      <vt:lpstr>Separate Collections L-Y</vt:lpstr>
      <vt:lpstr>Acquisitions &amp; Discards A-L</vt:lpstr>
      <vt:lpstr>Acquisitions &amp; Discards L-Y</vt:lpstr>
      <vt:lpstr>Registered Members A-L</vt:lpstr>
      <vt:lpstr>Registered Members L-Y</vt:lpstr>
      <vt:lpstr>p.44-Blank</vt:lpstr>
      <vt:lpstr>Non-Resident Members by Council</vt:lpstr>
      <vt:lpstr>Service Pts &amp; Hours Open A-L</vt:lpstr>
      <vt:lpstr>Service Pts &amp; Hours Open L-Y</vt:lpstr>
      <vt:lpstr> Service Pts &amp; Hrs Open A-L (2)</vt:lpstr>
      <vt:lpstr> Service Pts &amp; Hrs Open L-Y (2)</vt:lpstr>
      <vt:lpstr>Library Staff A-L</vt:lpstr>
      <vt:lpstr>Library Staff L-Y</vt:lpstr>
      <vt:lpstr>Regional &amp; Joint Lib Services</vt:lpstr>
      <vt:lpstr>Regional &amp; Joint Lib Services 2</vt:lpstr>
      <vt:lpstr>Summary of NSW Medians</vt:lpstr>
      <vt:lpstr>Population</vt:lpstr>
      <vt:lpstr>Total Expenditure</vt:lpstr>
      <vt:lpstr>Total Exp per capita</vt:lpstr>
      <vt:lpstr>Exp on Salaries per capita</vt:lpstr>
      <vt:lpstr>Exp on Lib Materail per capita</vt:lpstr>
      <vt:lpstr>Library Material</vt:lpstr>
      <vt:lpstr>Lib Material per capita</vt:lpstr>
      <vt:lpstr>Average Cost of Lib Material</vt:lpstr>
      <vt:lpstr>Age of Library Material</vt:lpstr>
      <vt:lpstr>Adult Fiction</vt:lpstr>
      <vt:lpstr>Adult Periodical Titles</vt:lpstr>
      <vt:lpstr>Acquisitions</vt:lpstr>
      <vt:lpstr>Acquisitions per capita</vt:lpstr>
      <vt:lpstr>Discards as % of Acquisitions</vt:lpstr>
      <vt:lpstr>Discards as % of Total Stock</vt:lpstr>
      <vt:lpstr>Circulation of Lib Materials</vt:lpstr>
      <vt:lpstr>Circulation per capita</vt:lpstr>
      <vt:lpstr>Turnover of Stock</vt:lpstr>
      <vt:lpstr>Circulation per Staff Member</vt:lpstr>
      <vt:lpstr>Total Staff</vt:lpstr>
      <vt:lpstr>Population per Staff Member</vt:lpstr>
      <vt:lpstr>Total Qualified Staff</vt:lpstr>
      <vt:lpstr>Population per Qualified Staff</vt:lpstr>
      <vt:lpstr>Document Delivery A-L</vt:lpstr>
      <vt:lpstr>Document Delivery L-Y</vt:lpstr>
      <vt:lpstr>Library Visits A-L</vt:lpstr>
      <vt:lpstr>Library Visits L-Y</vt:lpstr>
      <vt:lpstr>Internet Access A-L</vt:lpstr>
      <vt:lpstr>Internet Access L-Y</vt:lpstr>
      <vt:lpstr>Information &amp; Customer Req A-L</vt:lpstr>
      <vt:lpstr>Information &amp; Customer Req L-Y</vt:lpstr>
      <vt:lpstr>Library Programs A-L</vt:lpstr>
      <vt:lpstr>Library Programs L-Y</vt:lpstr>
      <vt:lpstr>Website Visits</vt:lpstr>
      <vt:lpstr>'Circulation by Category A-L'!Print_Area</vt:lpstr>
      <vt:lpstr>'Circulation by Council'!Print_Area</vt:lpstr>
      <vt:lpstr>'Circulation by Format A-L'!Print_Area</vt:lpstr>
      <vt:lpstr>'Circulation Total'!Print_Area</vt:lpstr>
      <vt:lpstr>'Exp &amp; Subsidy by Library L-Y'!Print_Area</vt:lpstr>
      <vt:lpstr>'Exp on Lib Materail per capita'!Print_Area</vt:lpstr>
      <vt:lpstr>'Exp on Library Material A-L'!Print_Area</vt:lpstr>
      <vt:lpstr>'Exp on Library Material L-Y'!Print_Area</vt:lpstr>
      <vt:lpstr>'Exp on Salaries per capita'!Print_Area</vt:lpstr>
      <vt:lpstr>'Expenditure &amp; Subsidy R-Y'!Print_Area</vt:lpstr>
      <vt:lpstr>'p.5-Blank'!Print_Area</vt:lpstr>
      <vt:lpstr>'Summary - Exp &amp; Subsidy'!Print_Area</vt:lpstr>
      <vt:lpstr>'Total Bookstock A-L'!Print_Area</vt:lpstr>
      <vt:lpstr>'Voted Expenditure &amp; Subsidy A-G'!Print_Area</vt:lpstr>
      <vt:lpstr>'Voted Expenditure &amp; Subsidy R-Y'!Print_Area</vt:lpstr>
      <vt:lpstr>'Circulation per capita'!Print_Titles</vt:lpstr>
      <vt:lpstr>'Discards as % of Acquisitions'!Print_Titles</vt:lpstr>
      <vt:lpstr>'Exp on Library Material A-L'!Print_Titles</vt:lpstr>
      <vt:lpstr>'Exp on Salaries per capita'!Print_Titles</vt:lpstr>
      <vt:lpstr>'Expenditure &amp; Subsidy G-Q'!Print_Titles</vt:lpstr>
      <vt:lpstr>'Summary-Exp &amp; Subsidy'!Print_Titles</vt:lpstr>
      <vt:lpstr>'Total Bookstock L-Y'!Print_Titles</vt:lpstr>
      <vt:lpstr>'Voted Expenditure &amp; Subsidy A-G'!Print_Titles</vt:lpstr>
      <vt:lpstr>'Voted Expenditure &amp; Subsidy 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Library Statistics 2016/17</dc:title>
  <dc:subject>NSW public libraries, statistics</dc:subject>
  <dc:creator>State Library of NSW</dc:creator>
  <cp:keywords> [SEC=UNCLASSIFIED]</cp:keywords>
  <cp:lastModifiedBy>Kate O'Grady</cp:lastModifiedBy>
  <cp:lastPrinted>2018-10-10T22:39:13Z</cp:lastPrinted>
  <dcterms:created xsi:type="dcterms:W3CDTF">2004-01-18T23:25:41Z</dcterms:created>
  <dcterms:modified xsi:type="dcterms:W3CDTF">2018-10-31T23:30:11Z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Originator_Hash_SHA1">
    <vt:lpwstr>6D48A2C492CDABFB25417E80A08C66BC97E3F7A9</vt:lpwstr>
  </property>
  <property fmtid="{D5CDD505-2E9C-101B-9397-08002B2CF9AE}" pid="3" name="PM_SecurityClassification">
    <vt:lpwstr>UNCLASSIFIED</vt:lpwstr>
  </property>
  <property fmtid="{D5CDD505-2E9C-101B-9397-08002B2CF9AE}" pid="4" name="PM_DisplayValueSecClassificationWithQualifier">
    <vt:lpwstr>UNCLASSIFIED</vt:lpwstr>
  </property>
  <property fmtid="{D5CDD505-2E9C-101B-9397-08002B2CF9AE}" pid="5" name="PM_Qualifier">
    <vt:lpwstr/>
  </property>
  <property fmtid="{D5CDD505-2E9C-101B-9397-08002B2CF9AE}" pid="6" name="PM_Hash_SHA1">
    <vt:lpwstr>83D5940E3E0D377DD1294301BC6160DA6EC54791</vt:lpwstr>
  </property>
  <property fmtid="{D5CDD505-2E9C-101B-9397-08002B2CF9AE}" pid="7" name="PM_InsertionValue">
    <vt:lpwstr>UNCLASSIFIED</vt:lpwstr>
  </property>
  <property fmtid="{D5CDD505-2E9C-101B-9397-08002B2CF9AE}" pid="8" name="PM_Hash_Salt">
    <vt:lpwstr>6D0D96FDA8FD9E4D7D45F65E71AD4D76</vt:lpwstr>
  </property>
  <property fmtid="{D5CDD505-2E9C-101B-9397-08002B2CF9AE}" pid="9" name="PM_Hash_Version">
    <vt:lpwstr>2014.2</vt:lpwstr>
  </property>
  <property fmtid="{D5CDD505-2E9C-101B-9397-08002B2CF9AE}" pid="10" name="PM_Hash_Salt_Prev">
    <vt:lpwstr>FAE64FBC46CF4DFBC9F1B5D12808739F</vt:lpwstr>
  </property>
  <property fmtid="{D5CDD505-2E9C-101B-9397-08002B2CF9AE}" pid="11" name="PM_Caveats_Count">
    <vt:lpwstr>0</vt:lpwstr>
  </property>
  <property fmtid="{D5CDD505-2E9C-101B-9397-08002B2CF9AE}" pid="12" name="PM_PrintOutPlacement_XLS">
    <vt:lpwstr/>
  </property>
  <property fmtid="{D5CDD505-2E9C-101B-9397-08002B2CF9AE}" pid="13" name="PM_LastInsertion">
    <vt:lpwstr>UNCLASSIFIED</vt:lpwstr>
  </property>
  <property fmtid="{D5CDD505-2E9C-101B-9397-08002B2CF9AE}" pid="14" name="PM_ProtectiveMarkingValue_Header">
    <vt:lpwstr>UNCLASSIFIED</vt:lpwstr>
  </property>
  <property fmtid="{D5CDD505-2E9C-101B-9397-08002B2CF9AE}" pid="15" name="PM_ProtectiveMarkingValue_Footer">
    <vt:lpwstr>UNCLASSIFIED</vt:lpwstr>
  </property>
</Properties>
</file>